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3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4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5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6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53222"/>
  <mc:AlternateContent xmlns:mc="http://schemas.openxmlformats.org/markup-compatibility/2006">
    <mc:Choice Requires="x15">
      <x15ac:absPath xmlns:x15ac="http://schemas.microsoft.com/office/spreadsheetml/2010/11/ac" url="C:\Users\Giovanni\Dropbox\CM_TORINO\DATA4ACTION\DATABASE\EXCEL+LINEE GUIDA\EXCEL\"/>
    </mc:Choice>
  </mc:AlternateContent>
  <bookViews>
    <workbookView xWindow="0" yWindow="0" windowWidth="20490" windowHeight="6855"/>
  </bookViews>
  <sheets>
    <sheet name="GLOBALE" sheetId="8" r:id="rId1"/>
    <sheet name="Residenza" sheetId="2" r:id="rId2"/>
    <sheet name="Trasporti" sheetId="3" r:id="rId3"/>
    <sheet name="Terziario" sheetId="4" r:id="rId4"/>
    <sheet name="Agricoltura" sheetId="5" r:id="rId5"/>
    <sheet name="PATTO_SINDACI" sheetId="10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44" i="10" l="1"/>
  <c r="S44" i="10"/>
  <c r="R50" i="10"/>
  <c r="M50" i="10"/>
  <c r="L50" i="10"/>
  <c r="L44" i="10"/>
  <c r="K44" i="10"/>
  <c r="J50" i="10"/>
  <c r="J44" i="10"/>
  <c r="I50" i="10"/>
  <c r="I44" i="10"/>
  <c r="V22" i="10"/>
  <c r="V19" i="10"/>
  <c r="V16" i="10"/>
  <c r="K68" i="8" l="1"/>
  <c r="K74" i="8"/>
  <c r="H74" i="8"/>
  <c r="K70" i="8"/>
  <c r="H70" i="8"/>
  <c r="K69" i="8"/>
  <c r="H69" i="8"/>
  <c r="K67" i="8"/>
  <c r="H67" i="8"/>
  <c r="K66" i="8"/>
  <c r="H66" i="8"/>
  <c r="K65" i="8"/>
  <c r="K64" i="8"/>
  <c r="H64" i="8"/>
  <c r="K73" i="8"/>
  <c r="H73" i="8"/>
  <c r="N72" i="8"/>
  <c r="N71" i="8"/>
  <c r="D3" i="8" l="1"/>
  <c r="P8" i="3" l="1"/>
  <c r="P43" i="3" s="1"/>
  <c r="L8" i="3"/>
  <c r="L43" i="3" s="1"/>
  <c r="H8" i="3"/>
  <c r="H43" i="3" s="1"/>
  <c r="D8" i="3"/>
  <c r="D43" i="3" s="1"/>
  <c r="I8" i="3"/>
  <c r="I43" i="3" s="1"/>
  <c r="O8" i="3"/>
  <c r="G23" i="10" s="1"/>
  <c r="K8" i="3"/>
  <c r="K43" i="3" s="1"/>
  <c r="G8" i="3"/>
  <c r="G43" i="3" s="1"/>
  <c r="C8" i="3"/>
  <c r="C43" i="3" s="1"/>
  <c r="M8" i="3"/>
  <c r="M43" i="3" s="1"/>
  <c r="N8" i="3"/>
  <c r="N43" i="3" s="1"/>
  <c r="J8" i="3"/>
  <c r="J43" i="3" s="1"/>
  <c r="F8" i="3"/>
  <c r="F43" i="3" s="1"/>
  <c r="E8" i="3"/>
  <c r="E43" i="3" s="1"/>
  <c r="G9" i="3"/>
  <c r="H17" i="8" s="1"/>
  <c r="C9" i="3"/>
  <c r="M6" i="3"/>
  <c r="I6" i="3"/>
  <c r="E6" i="3"/>
  <c r="G5" i="3"/>
  <c r="E4" i="3"/>
  <c r="F14" i="8" s="1"/>
  <c r="O6" i="3"/>
  <c r="G6" i="3"/>
  <c r="E5" i="3"/>
  <c r="H9" i="3"/>
  <c r="I17" i="8" s="1"/>
  <c r="D9" i="3"/>
  <c r="E17" i="8" s="1"/>
  <c r="J6" i="3"/>
  <c r="H5" i="3"/>
  <c r="F4" i="3"/>
  <c r="G14" i="8" s="1"/>
  <c r="F9" i="3"/>
  <c r="G17" i="8" s="1"/>
  <c r="P6" i="3"/>
  <c r="L6" i="3"/>
  <c r="H6" i="3"/>
  <c r="D6" i="3"/>
  <c r="F5" i="3"/>
  <c r="H4" i="3"/>
  <c r="I14" i="8" s="1"/>
  <c r="E9" i="3"/>
  <c r="F17" i="8" s="1"/>
  <c r="K6" i="3"/>
  <c r="C6" i="3"/>
  <c r="G4" i="3"/>
  <c r="H14" i="8" s="1"/>
  <c r="N6" i="3"/>
  <c r="F6" i="3"/>
  <c r="P7" i="3"/>
  <c r="P42" i="3" s="1"/>
  <c r="L7" i="3"/>
  <c r="L42" i="3" s="1"/>
  <c r="H7" i="3"/>
  <c r="H42" i="3" s="1"/>
  <c r="D7" i="3"/>
  <c r="D42" i="3" s="1"/>
  <c r="O7" i="3"/>
  <c r="K7" i="3"/>
  <c r="K42" i="3" s="1"/>
  <c r="G7" i="3"/>
  <c r="G42" i="3" s="1"/>
  <c r="C7" i="3"/>
  <c r="C42" i="3" s="1"/>
  <c r="N7" i="3"/>
  <c r="N42" i="3" s="1"/>
  <c r="F7" i="3"/>
  <c r="F42" i="3" s="1"/>
  <c r="M7" i="3"/>
  <c r="M42" i="3" s="1"/>
  <c r="I7" i="3"/>
  <c r="I42" i="3" s="1"/>
  <c r="E7" i="3"/>
  <c r="E42" i="3" s="1"/>
  <c r="J7" i="3"/>
  <c r="J42" i="3" s="1"/>
  <c r="H38" i="10"/>
  <c r="H44" i="10" s="1"/>
  <c r="F68" i="8"/>
  <c r="I68" i="8"/>
  <c r="F3" i="8"/>
  <c r="G24" i="10" l="1"/>
  <c r="O43" i="3"/>
  <c r="O42" i="3"/>
  <c r="I23" i="10"/>
  <c r="D17" i="8"/>
  <c r="J74" i="8"/>
  <c r="J70" i="8"/>
  <c r="J69" i="8"/>
  <c r="J67" i="8"/>
  <c r="J73" i="8"/>
  <c r="J66" i="8"/>
  <c r="J65" i="8"/>
  <c r="G64" i="8"/>
  <c r="G73" i="8"/>
  <c r="M71" i="8"/>
  <c r="J68" i="8"/>
  <c r="G74" i="8"/>
  <c r="G70" i="8"/>
  <c r="G69" i="8"/>
  <c r="G67" i="8"/>
  <c r="G66" i="8"/>
  <c r="J64" i="8"/>
  <c r="M72" i="8"/>
  <c r="M28" i="5"/>
  <c r="J30" i="5"/>
  <c r="G30" i="5"/>
  <c r="I51" i="10" l="1"/>
  <c r="I52" i="10" s="1"/>
  <c r="I24" i="10"/>
  <c r="M29" i="5" l="1"/>
  <c r="K36" i="2"/>
  <c r="H36" i="2"/>
  <c r="K35" i="2"/>
  <c r="H35" i="2"/>
  <c r="N5" i="5" l="1"/>
  <c r="J5" i="5"/>
  <c r="J35" i="5" s="1"/>
  <c r="F5" i="5"/>
  <c r="L5" i="5"/>
  <c r="L35" i="5" s="1"/>
  <c r="O5" i="5"/>
  <c r="O35" i="5" s="1"/>
  <c r="G5" i="5"/>
  <c r="G35" i="5" s="1"/>
  <c r="M5" i="5"/>
  <c r="M35" i="5" s="1"/>
  <c r="I5" i="5"/>
  <c r="I35" i="5" s="1"/>
  <c r="E5" i="5"/>
  <c r="E35" i="5" s="1"/>
  <c r="P5" i="5"/>
  <c r="P35" i="5" s="1"/>
  <c r="H5" i="5"/>
  <c r="H35" i="5" s="1"/>
  <c r="D5" i="5"/>
  <c r="D35" i="5" s="1"/>
  <c r="K5" i="5"/>
  <c r="K35" i="5" s="1"/>
  <c r="C5" i="5"/>
  <c r="N41" i="3"/>
  <c r="J41" i="3"/>
  <c r="F41" i="3"/>
  <c r="H40" i="3"/>
  <c r="D41" i="3"/>
  <c r="O41" i="3"/>
  <c r="G41" i="3"/>
  <c r="C41" i="3"/>
  <c r="M41" i="3"/>
  <c r="I41" i="3"/>
  <c r="E41" i="3"/>
  <c r="G40" i="3"/>
  <c r="L41" i="3"/>
  <c r="H41" i="3"/>
  <c r="F40" i="3"/>
  <c r="K41" i="3"/>
  <c r="E40" i="3"/>
  <c r="F4" i="2"/>
  <c r="L7" i="2"/>
  <c r="J4" i="2"/>
  <c r="P7" i="2"/>
  <c r="N4" i="2"/>
  <c r="D7" i="2"/>
  <c r="O7" i="2"/>
  <c r="K7" i="2"/>
  <c r="G7" i="2"/>
  <c r="Q4" i="2"/>
  <c r="M4" i="2"/>
  <c r="I4" i="2"/>
  <c r="E4" i="2"/>
  <c r="N7" i="2"/>
  <c r="J7" i="2"/>
  <c r="F7" i="2"/>
  <c r="L4" i="2"/>
  <c r="H4" i="2"/>
  <c r="D4" i="2"/>
  <c r="M7" i="2"/>
  <c r="E7" i="2"/>
  <c r="O4" i="2"/>
  <c r="K4" i="2"/>
  <c r="P4" i="2"/>
  <c r="Q7" i="2"/>
  <c r="I7" i="2"/>
  <c r="G4" i="2"/>
  <c r="H7" i="2"/>
  <c r="P41" i="3" l="1"/>
  <c r="J23" i="10"/>
  <c r="H18" i="10"/>
  <c r="H46" i="10" s="1"/>
  <c r="G18" i="10"/>
  <c r="C35" i="5"/>
  <c r="L26" i="10"/>
  <c r="G39" i="3"/>
  <c r="F39" i="3"/>
  <c r="H39" i="3"/>
  <c r="H45" i="3" s="1"/>
  <c r="E39" i="3"/>
  <c r="I46" i="2"/>
  <c r="H43" i="2"/>
  <c r="M43" i="2"/>
  <c r="K46" i="2"/>
  <c r="E46" i="2"/>
  <c r="N46" i="2"/>
  <c r="O46" i="2"/>
  <c r="K43" i="2"/>
  <c r="D43" i="2"/>
  <c r="F46" i="2"/>
  <c r="I43" i="2"/>
  <c r="G46" i="2"/>
  <c r="F43" i="2"/>
  <c r="H46" i="2"/>
  <c r="J46" i="2"/>
  <c r="P46" i="2"/>
  <c r="Q46" i="2"/>
  <c r="L43" i="2"/>
  <c r="J43" i="2"/>
  <c r="G43" i="2"/>
  <c r="M46" i="2"/>
  <c r="E43" i="2"/>
  <c r="D46" i="2"/>
  <c r="L46" i="2"/>
  <c r="M37" i="2"/>
  <c r="I30" i="5"/>
  <c r="L28" i="5"/>
  <c r="F30" i="5"/>
  <c r="G36" i="2"/>
  <c r="G39" i="2"/>
  <c r="J39" i="2"/>
  <c r="F35" i="5"/>
  <c r="J35" i="2"/>
  <c r="J36" i="2"/>
  <c r="G35" i="2"/>
  <c r="M38" i="2"/>
  <c r="N35" i="5"/>
  <c r="F10" i="3"/>
  <c r="H10" i="3"/>
  <c r="E10" i="3"/>
  <c r="G10" i="3"/>
  <c r="N43" i="2"/>
  <c r="J51" i="10" l="1"/>
  <c r="J24" i="10"/>
  <c r="L54" i="10"/>
  <c r="H46" i="3"/>
  <c r="I80" i="8"/>
  <c r="E11" i="3"/>
  <c r="F41" i="8"/>
  <c r="G11" i="3"/>
  <c r="H41" i="8"/>
  <c r="H11" i="3"/>
  <c r="I41" i="8"/>
  <c r="F11" i="3"/>
  <c r="G41" i="8"/>
  <c r="F45" i="3"/>
  <c r="E45" i="3"/>
  <c r="G45" i="3"/>
  <c r="L29" i="5"/>
  <c r="O43" i="2"/>
  <c r="J52" i="10" l="1"/>
  <c r="F46" i="3"/>
  <c r="G80" i="8"/>
  <c r="E46" i="3"/>
  <c r="F80" i="8"/>
  <c r="G46" i="3"/>
  <c r="H80" i="8"/>
  <c r="P43" i="2"/>
  <c r="Q43" i="2"/>
  <c r="K9" i="2" l="1"/>
  <c r="I11" i="2"/>
  <c r="I12" i="2"/>
  <c r="I9" i="2"/>
  <c r="I10" i="2"/>
  <c r="I48" i="2" l="1"/>
  <c r="I49" i="2"/>
  <c r="K48" i="2"/>
  <c r="K10" i="2"/>
  <c r="K12" i="2"/>
  <c r="I8" i="2"/>
  <c r="K8" i="2"/>
  <c r="K11" i="2"/>
  <c r="M11" i="2"/>
  <c r="M12" i="2"/>
  <c r="M9" i="2"/>
  <c r="M10" i="2"/>
  <c r="M49" i="2" l="1"/>
  <c r="K49" i="2"/>
  <c r="M48" i="2"/>
  <c r="N8" i="2"/>
  <c r="N9" i="2"/>
  <c r="K47" i="2"/>
  <c r="F9" i="2"/>
  <c r="L9" i="2"/>
  <c r="J10" i="2"/>
  <c r="H12" i="2"/>
  <c r="M8" i="2"/>
  <c r="N12" i="2"/>
  <c r="F12" i="2"/>
  <c r="L12" i="2"/>
  <c r="J9" i="2"/>
  <c r="I47" i="2"/>
  <c r="H11" i="2"/>
  <c r="N11" i="2"/>
  <c r="F11" i="2"/>
  <c r="L10" i="2"/>
  <c r="J12" i="2"/>
  <c r="H10" i="2"/>
  <c r="G10" i="2"/>
  <c r="G11" i="2"/>
  <c r="G12" i="2"/>
  <c r="G9" i="2"/>
  <c r="H8" i="2"/>
  <c r="N10" i="2"/>
  <c r="F10" i="2"/>
  <c r="L11" i="2"/>
  <c r="J11" i="2"/>
  <c r="H9" i="2"/>
  <c r="F49" i="2" l="1"/>
  <c r="H48" i="2"/>
  <c r="G49" i="2"/>
  <c r="L48" i="2"/>
  <c r="N48" i="2"/>
  <c r="N49" i="2"/>
  <c r="L49" i="2"/>
  <c r="J49" i="2"/>
  <c r="G48" i="2"/>
  <c r="H49" i="2"/>
  <c r="J48" i="2"/>
  <c r="F48" i="2"/>
  <c r="O10" i="2"/>
  <c r="N47" i="2"/>
  <c r="L8" i="2"/>
  <c r="O9" i="2"/>
  <c r="J8" i="2"/>
  <c r="O12" i="2"/>
  <c r="F8" i="2"/>
  <c r="G8" i="2"/>
  <c r="H47" i="2"/>
  <c r="O11" i="2"/>
  <c r="M47" i="2"/>
  <c r="O48" i="2" l="1"/>
  <c r="O49" i="2"/>
  <c r="Q9" i="2"/>
  <c r="P11" i="2"/>
  <c r="O8" i="2"/>
  <c r="F47" i="2"/>
  <c r="Q12" i="2"/>
  <c r="P10" i="2"/>
  <c r="L47" i="2"/>
  <c r="G47" i="2"/>
  <c r="E12" i="2"/>
  <c r="E11" i="2"/>
  <c r="E9" i="2"/>
  <c r="E10" i="2"/>
  <c r="Q11" i="2"/>
  <c r="P9" i="2"/>
  <c r="J47" i="2"/>
  <c r="Q10" i="2"/>
  <c r="P12" i="2"/>
  <c r="Q8" i="2"/>
  <c r="P48" i="2" l="1"/>
  <c r="Q48" i="2"/>
  <c r="E48" i="2"/>
  <c r="Q49" i="2"/>
  <c r="E49" i="2"/>
  <c r="P49" i="2"/>
  <c r="Q47" i="2"/>
  <c r="P8" i="2"/>
  <c r="O47" i="2"/>
  <c r="D11" i="2" l="1"/>
  <c r="D10" i="2"/>
  <c r="J18" i="10" s="1"/>
  <c r="J46" i="10" s="1"/>
  <c r="P47" i="2"/>
  <c r="E8" i="2"/>
  <c r="D9" i="2"/>
  <c r="L18" i="10" s="1"/>
  <c r="L46" i="10" s="1"/>
  <c r="D12" i="2"/>
  <c r="D8" i="2"/>
  <c r="T18" i="10" l="1"/>
  <c r="T46" i="10" s="1"/>
  <c r="S18" i="10"/>
  <c r="S46" i="10" s="1"/>
  <c r="K18" i="10"/>
  <c r="K46" i="10" s="1"/>
  <c r="D48" i="2"/>
  <c r="D49" i="2"/>
  <c r="D47" i="2"/>
  <c r="E47" i="2"/>
  <c r="K39" i="2" l="1"/>
  <c r="N37" i="2" l="1"/>
  <c r="H39" i="2"/>
  <c r="N38" i="2" l="1"/>
  <c r="F35" i="3" l="1"/>
  <c r="G35" i="3"/>
  <c r="P4" i="5" l="1"/>
  <c r="D4" i="5"/>
  <c r="O4" i="5"/>
  <c r="K4" i="5"/>
  <c r="G4" i="5"/>
  <c r="L4" i="5"/>
  <c r="F4" i="5"/>
  <c r="H4" i="5"/>
  <c r="N4" i="5"/>
  <c r="J4" i="5"/>
  <c r="C4" i="5"/>
  <c r="M4" i="5"/>
  <c r="I4" i="5"/>
  <c r="E4" i="5"/>
  <c r="M6" i="5" l="1"/>
  <c r="M34" i="5"/>
  <c r="M36" i="5" s="1"/>
  <c r="N34" i="5"/>
  <c r="N36" i="5" s="1"/>
  <c r="N6" i="5"/>
  <c r="D34" i="5"/>
  <c r="D36" i="5" s="1"/>
  <c r="D6" i="5"/>
  <c r="P34" i="5"/>
  <c r="P36" i="5" s="1"/>
  <c r="P6" i="5"/>
  <c r="C34" i="5"/>
  <c r="C36" i="5" s="1"/>
  <c r="C6" i="5"/>
  <c r="G6" i="5"/>
  <c r="G34" i="5"/>
  <c r="G36" i="5" s="1"/>
  <c r="F34" i="5"/>
  <c r="F36" i="5" s="1"/>
  <c r="F6" i="5"/>
  <c r="J34" i="5"/>
  <c r="J36" i="5" s="1"/>
  <c r="J6" i="5"/>
  <c r="E6" i="5"/>
  <c r="E34" i="5"/>
  <c r="E36" i="5" s="1"/>
  <c r="I6" i="5"/>
  <c r="I34" i="5"/>
  <c r="I36" i="5" s="1"/>
  <c r="H34" i="5"/>
  <c r="H36" i="5" s="1"/>
  <c r="H6" i="5"/>
  <c r="L6" i="5"/>
  <c r="L34" i="5"/>
  <c r="L36" i="5" s="1"/>
  <c r="K6" i="5"/>
  <c r="K34" i="5"/>
  <c r="K36" i="5" s="1"/>
  <c r="G26" i="10"/>
  <c r="O34" i="5"/>
  <c r="O36" i="5" s="1"/>
  <c r="O6" i="5"/>
  <c r="P81" i="8" l="1"/>
  <c r="O37" i="5"/>
  <c r="G81" i="8"/>
  <c r="F37" i="5"/>
  <c r="G7" i="5"/>
  <c r="H42" i="8"/>
  <c r="U2" i="5"/>
  <c r="P7" i="5"/>
  <c r="Q42" i="8"/>
  <c r="M7" i="5"/>
  <c r="N42" i="8"/>
  <c r="L42" i="8"/>
  <c r="K7" i="5"/>
  <c r="L7" i="5"/>
  <c r="M42" i="8"/>
  <c r="F81" i="8"/>
  <c r="E37" i="5"/>
  <c r="C7" i="5"/>
  <c r="D42" i="8"/>
  <c r="Q81" i="8"/>
  <c r="P37" i="5"/>
  <c r="K28" i="5"/>
  <c r="E81" i="8"/>
  <c r="D37" i="5"/>
  <c r="O42" i="8"/>
  <c r="N7" i="5"/>
  <c r="L81" i="8"/>
  <c r="K37" i="5"/>
  <c r="I81" i="8"/>
  <c r="H37" i="5"/>
  <c r="J42" i="8"/>
  <c r="I7" i="5"/>
  <c r="V26" i="10"/>
  <c r="J7" i="5"/>
  <c r="K42" i="8"/>
  <c r="G42" i="8"/>
  <c r="F7" i="5"/>
  <c r="H81" i="8"/>
  <c r="G37" i="5"/>
  <c r="O81" i="8"/>
  <c r="N37" i="5"/>
  <c r="M81" i="8"/>
  <c r="L37" i="5"/>
  <c r="P42" i="8"/>
  <c r="O7" i="5"/>
  <c r="I42" i="8"/>
  <c r="H7" i="5"/>
  <c r="J81" i="8"/>
  <c r="I37" i="5"/>
  <c r="F42" i="8"/>
  <c r="E7" i="5"/>
  <c r="K81" i="8"/>
  <c r="J37" i="5"/>
  <c r="D81" i="8"/>
  <c r="C37" i="5"/>
  <c r="E30" i="5" s="1"/>
  <c r="E42" i="8"/>
  <c r="D7" i="5"/>
  <c r="N81" i="8"/>
  <c r="M37" i="5"/>
  <c r="U3" i="5" l="1"/>
  <c r="K29" i="5"/>
  <c r="H30" i="5"/>
  <c r="G35" i="4" l="1"/>
  <c r="J35" i="4"/>
  <c r="J36" i="4"/>
  <c r="G36" i="4"/>
  <c r="G39" i="4"/>
  <c r="K39" i="4"/>
  <c r="H36" i="4"/>
  <c r="M37" i="4"/>
  <c r="M38" i="4" l="1"/>
  <c r="J39" i="4"/>
  <c r="K36" i="4"/>
  <c r="K35" i="4"/>
  <c r="N37" i="4"/>
  <c r="H35" i="4"/>
  <c r="N38" i="4" l="1"/>
  <c r="H39" i="4"/>
  <c r="G6" i="2" l="1"/>
  <c r="Q6" i="2"/>
  <c r="D6" i="2"/>
  <c r="H6" i="2"/>
  <c r="F6" i="2" l="1"/>
  <c r="N6" i="2"/>
  <c r="N45" i="2" s="1"/>
  <c r="N44" i="2" s="1"/>
  <c r="N52" i="2" s="1"/>
  <c r="P6" i="2"/>
  <c r="P5" i="2" s="1"/>
  <c r="P13" i="2" s="1"/>
  <c r="L6" i="2"/>
  <c r="L45" i="2" s="1"/>
  <c r="L44" i="2" s="1"/>
  <c r="L52" i="2" s="1"/>
  <c r="I6" i="2"/>
  <c r="J6" i="2"/>
  <c r="J45" i="2" s="1"/>
  <c r="J44" i="2" s="1"/>
  <c r="J52" i="2" s="1"/>
  <c r="M6" i="2"/>
  <c r="M45" i="2" s="1"/>
  <c r="M44" i="2" s="1"/>
  <c r="M52" i="2" s="1"/>
  <c r="K6" i="2"/>
  <c r="H45" i="2"/>
  <c r="H44" i="2" s="1"/>
  <c r="H52" i="2" s="1"/>
  <c r="H5" i="2"/>
  <c r="H13" i="2" s="1"/>
  <c r="P45" i="2"/>
  <c r="P44" i="2" s="1"/>
  <c r="P52" i="2" s="1"/>
  <c r="J5" i="2"/>
  <c r="J13" i="2" s="1"/>
  <c r="F45" i="2"/>
  <c r="F44" i="2" s="1"/>
  <c r="F52" i="2" s="1"/>
  <c r="F5" i="2"/>
  <c r="F13" i="2" s="1"/>
  <c r="I45" i="2"/>
  <c r="I44" i="2" s="1"/>
  <c r="I52" i="2" s="1"/>
  <c r="I5" i="2"/>
  <c r="I13" i="2" s="1"/>
  <c r="E6" i="2"/>
  <c r="D45" i="2"/>
  <c r="D44" i="2" s="1"/>
  <c r="D52" i="2" s="1"/>
  <c r="D5" i="2"/>
  <c r="F36" i="2" s="1"/>
  <c r="G45" i="2"/>
  <c r="G44" i="2" s="1"/>
  <c r="G52" i="2" s="1"/>
  <c r="G5" i="2"/>
  <c r="G13" i="2" s="1"/>
  <c r="O6" i="2"/>
  <c r="Q45" i="2"/>
  <c r="Q44" i="2" s="1"/>
  <c r="Q52" i="2" s="1"/>
  <c r="Q5" i="2"/>
  <c r="I36" i="2" s="1"/>
  <c r="D4" i="4"/>
  <c r="E4" i="4"/>
  <c r="F4" i="4"/>
  <c r="G4" i="4"/>
  <c r="H4" i="4"/>
  <c r="I4" i="4"/>
  <c r="J4" i="4"/>
  <c r="K4" i="4"/>
  <c r="L4" i="4"/>
  <c r="M4" i="4"/>
  <c r="N4" i="4"/>
  <c r="O4" i="4"/>
  <c r="P4" i="4"/>
  <c r="N5" i="2" l="1"/>
  <c r="N13" i="2" s="1"/>
  <c r="I18" i="10"/>
  <c r="L5" i="2"/>
  <c r="L13" i="2" s="1"/>
  <c r="L14" i="2" s="1"/>
  <c r="M5" i="2"/>
  <c r="M13" i="2" s="1"/>
  <c r="M14" i="2" s="1"/>
  <c r="Q4" i="4"/>
  <c r="M43" i="4"/>
  <c r="M7" i="8"/>
  <c r="E7" i="8"/>
  <c r="E43" i="4"/>
  <c r="Q78" i="8"/>
  <c r="Q53" i="2"/>
  <c r="L37" i="2"/>
  <c r="O43" i="4"/>
  <c r="O7" i="8"/>
  <c r="K7" i="8"/>
  <c r="K43" i="4"/>
  <c r="G43" i="4"/>
  <c r="G7" i="8"/>
  <c r="L53" i="2"/>
  <c r="L78" i="8"/>
  <c r="D53" i="2"/>
  <c r="F39" i="2" s="1"/>
  <c r="D78" i="8"/>
  <c r="F14" i="2"/>
  <c r="F39" i="8"/>
  <c r="J14" i="2"/>
  <c r="J39" i="8"/>
  <c r="I46" i="10"/>
  <c r="V18" i="10"/>
  <c r="K45" i="2"/>
  <c r="K44" i="2" s="1"/>
  <c r="K52" i="2" s="1"/>
  <c r="K5" i="2"/>
  <c r="K13" i="2" s="1"/>
  <c r="I43" i="4"/>
  <c r="I7" i="8"/>
  <c r="N7" i="8"/>
  <c r="N43" i="4"/>
  <c r="J43" i="4"/>
  <c r="J7" i="8"/>
  <c r="F7" i="8"/>
  <c r="F43" i="4"/>
  <c r="Q13" i="2"/>
  <c r="I35" i="2"/>
  <c r="G14" i="2"/>
  <c r="G39" i="8"/>
  <c r="N14" i="2"/>
  <c r="N39" i="8"/>
  <c r="F53" i="2"/>
  <c r="F78" i="8"/>
  <c r="J53" i="2"/>
  <c r="J78" i="8"/>
  <c r="P53" i="2"/>
  <c r="P78" i="8"/>
  <c r="M53" i="2"/>
  <c r="M78" i="8"/>
  <c r="E45" i="2"/>
  <c r="E44" i="2" s="1"/>
  <c r="E52" i="2" s="1"/>
  <c r="E5" i="2"/>
  <c r="E13" i="2" s="1"/>
  <c r="N78" i="8"/>
  <c r="N53" i="2"/>
  <c r="I39" i="8"/>
  <c r="I14" i="2"/>
  <c r="H14" i="2"/>
  <c r="H39" i="8"/>
  <c r="O45" i="2"/>
  <c r="O44" i="2" s="1"/>
  <c r="O52" i="2" s="1"/>
  <c r="O5" i="2"/>
  <c r="O13" i="2" s="1"/>
  <c r="G53" i="2"/>
  <c r="G78" i="8"/>
  <c r="G17" i="10"/>
  <c r="P43" i="4"/>
  <c r="P7" i="8"/>
  <c r="L7" i="8"/>
  <c r="L43" i="4"/>
  <c r="H43" i="4"/>
  <c r="H7" i="8"/>
  <c r="D7" i="8"/>
  <c r="D43" i="4"/>
  <c r="F35" i="2"/>
  <c r="D13" i="2"/>
  <c r="I78" i="8"/>
  <c r="I53" i="2"/>
  <c r="P14" i="2"/>
  <c r="P39" i="8"/>
  <c r="H78" i="8"/>
  <c r="H53" i="2"/>
  <c r="L39" i="8" l="1"/>
  <c r="M39" i="8"/>
  <c r="D39" i="8"/>
  <c r="D14" i="2"/>
  <c r="K53" i="2"/>
  <c r="K78" i="8"/>
  <c r="E14" i="2"/>
  <c r="E39" i="8"/>
  <c r="Q39" i="8"/>
  <c r="Q14" i="2"/>
  <c r="V2" i="2"/>
  <c r="O39" i="8"/>
  <c r="O14" i="2"/>
  <c r="E53" i="2"/>
  <c r="E78" i="8"/>
  <c r="I39" i="2"/>
  <c r="L38" i="2"/>
  <c r="G20" i="10"/>
  <c r="O53" i="2"/>
  <c r="O78" i="8"/>
  <c r="K14" i="2"/>
  <c r="K39" i="8"/>
  <c r="Q43" i="4"/>
  <c r="Q7" i="8"/>
  <c r="E7" i="4"/>
  <c r="F7" i="4"/>
  <c r="G7" i="4"/>
  <c r="H7" i="4"/>
  <c r="I7" i="4"/>
  <c r="J7" i="4"/>
  <c r="K7" i="4"/>
  <c r="L7" i="4"/>
  <c r="M7" i="4"/>
  <c r="N7" i="4"/>
  <c r="O7" i="4"/>
  <c r="P7" i="4"/>
  <c r="Q7" i="4"/>
  <c r="D7" i="4" l="1"/>
  <c r="O10" i="8"/>
  <c r="O46" i="4"/>
  <c r="K46" i="4"/>
  <c r="K10" i="8"/>
  <c r="G10" i="8"/>
  <c r="G46" i="4"/>
  <c r="N46" i="4"/>
  <c r="N10" i="8"/>
  <c r="J10" i="8"/>
  <c r="J46" i="4"/>
  <c r="F46" i="4"/>
  <c r="F10" i="8"/>
  <c r="G27" i="10"/>
  <c r="G38" i="10" s="1"/>
  <c r="V3" i="2"/>
  <c r="Q10" i="8"/>
  <c r="Q46" i="4"/>
  <c r="M46" i="4"/>
  <c r="M10" i="8"/>
  <c r="I10" i="8"/>
  <c r="I46" i="4"/>
  <c r="E46" i="4"/>
  <c r="E10" i="8"/>
  <c r="I65" i="8"/>
  <c r="P46" i="4"/>
  <c r="H17" i="10"/>
  <c r="P10" i="8"/>
  <c r="L10" i="8"/>
  <c r="L46" i="4"/>
  <c r="H46" i="4"/>
  <c r="H10" i="8"/>
  <c r="D10" i="8"/>
  <c r="D46" i="4"/>
  <c r="H45" i="10" l="1"/>
  <c r="H48" i="10" s="1"/>
  <c r="H55" i="10" s="1"/>
  <c r="H20" i="10"/>
  <c r="G46" i="10"/>
  <c r="V46" i="10" s="1"/>
  <c r="G44" i="10"/>
  <c r="G54" i="10"/>
  <c r="V54" i="10" s="1"/>
  <c r="G50" i="10"/>
  <c r="G47" i="10"/>
  <c r="V47" i="10" s="1"/>
  <c r="G51" i="10"/>
  <c r="G45" i="10"/>
  <c r="G48" i="10" l="1"/>
  <c r="V44" i="10"/>
  <c r="H27" i="10"/>
  <c r="V50" i="10"/>
  <c r="G52" i="10"/>
  <c r="G55" i="10" l="1"/>
  <c r="L11" i="4" l="1"/>
  <c r="L15" i="8" s="1"/>
  <c r="L9" i="4"/>
  <c r="K10" i="4"/>
  <c r="K8" i="4"/>
  <c r="K11" i="4"/>
  <c r="K15" i="8" s="1"/>
  <c r="K9" i="4"/>
  <c r="L8" i="4"/>
  <c r="L10" i="4"/>
  <c r="L12" i="4" l="1"/>
  <c r="L16" i="8" s="1"/>
  <c r="K12" i="4"/>
  <c r="K16" i="8" s="1"/>
  <c r="L13" i="8"/>
  <c r="L49" i="4"/>
  <c r="L47" i="4"/>
  <c r="L11" i="8"/>
  <c r="K11" i="8"/>
  <c r="K47" i="4"/>
  <c r="L48" i="4"/>
  <c r="K48" i="4"/>
  <c r="K13" i="8"/>
  <c r="K49" i="4"/>
  <c r="N10" i="4"/>
  <c r="N9" i="4"/>
  <c r="N11" i="4"/>
  <c r="N15" i="8" s="1"/>
  <c r="J9" i="4"/>
  <c r="J11" i="4"/>
  <c r="J15" i="8" s="1"/>
  <c r="J10" i="4"/>
  <c r="N12" i="4" l="1"/>
  <c r="N16" i="8" s="1"/>
  <c r="J12" i="4"/>
  <c r="J16" i="8" s="1"/>
  <c r="J48" i="4"/>
  <c r="N48" i="4"/>
  <c r="J13" i="8"/>
  <c r="J49" i="4"/>
  <c r="N13" i="8"/>
  <c r="N49" i="4"/>
  <c r="M11" i="4"/>
  <c r="M15" i="8" s="1"/>
  <c r="M10" i="4"/>
  <c r="M9" i="4"/>
  <c r="M8" i="4"/>
  <c r="M12" i="4" l="1"/>
  <c r="M16" i="8" s="1"/>
  <c r="M48" i="4"/>
  <c r="J8" i="4"/>
  <c r="M13" i="8"/>
  <c r="M49" i="4"/>
  <c r="N8" i="4"/>
  <c r="M47" i="4"/>
  <c r="M11" i="8"/>
  <c r="N11" i="8" l="1"/>
  <c r="N47" i="4"/>
  <c r="J11" i="8"/>
  <c r="J47" i="4"/>
  <c r="H11" i="4"/>
  <c r="H15" i="8" s="1"/>
  <c r="H8" i="4"/>
  <c r="H9" i="4"/>
  <c r="H10" i="4"/>
  <c r="I10" i="4"/>
  <c r="I11" i="4"/>
  <c r="I15" i="8" s="1"/>
  <c r="I8" i="4"/>
  <c r="I9" i="4"/>
  <c r="O9" i="4"/>
  <c r="O8" i="4"/>
  <c r="O11" i="4"/>
  <c r="O15" i="8" s="1"/>
  <c r="O10" i="4"/>
  <c r="Q8" i="4"/>
  <c r="Q9" i="4"/>
  <c r="Q11" i="4"/>
  <c r="Q15" i="8" s="1"/>
  <c r="Q10" i="4"/>
  <c r="G10" i="4"/>
  <c r="G9" i="4"/>
  <c r="P11" i="4"/>
  <c r="I12" i="4" l="1"/>
  <c r="I16" i="8" s="1"/>
  <c r="Q12" i="4"/>
  <c r="Q16" i="8" s="1"/>
  <c r="G12" i="4"/>
  <c r="G16" i="8" s="1"/>
  <c r="G13" i="8"/>
  <c r="G49" i="4"/>
  <c r="Q48" i="4"/>
  <c r="O13" i="8"/>
  <c r="O49" i="4"/>
  <c r="I12" i="8"/>
  <c r="I48" i="4"/>
  <c r="H12" i="8"/>
  <c r="H48" i="4"/>
  <c r="O48" i="4"/>
  <c r="I11" i="8"/>
  <c r="I47" i="4"/>
  <c r="I13" i="8"/>
  <c r="I49" i="4"/>
  <c r="H12" i="4"/>
  <c r="H16" i="8" s="1"/>
  <c r="H13" i="8"/>
  <c r="H49" i="4"/>
  <c r="H11" i="8"/>
  <c r="H47" i="4"/>
  <c r="O12" i="4"/>
  <c r="O16" i="8" s="1"/>
  <c r="G12" i="8"/>
  <c r="G48" i="4"/>
  <c r="T17" i="10"/>
  <c r="P15" i="8"/>
  <c r="Q13" i="8"/>
  <c r="Q49" i="4"/>
  <c r="Q47" i="4"/>
  <c r="Q11" i="8"/>
  <c r="O11" i="8"/>
  <c r="O47" i="4"/>
  <c r="P8" i="4"/>
  <c r="P9" i="4"/>
  <c r="P10" i="4"/>
  <c r="G11" i="4"/>
  <c r="G15" i="8" s="1"/>
  <c r="P12" i="4" l="1"/>
  <c r="P13" i="8"/>
  <c r="J17" i="10"/>
  <c r="P49" i="4"/>
  <c r="P48" i="4"/>
  <c r="L17" i="10"/>
  <c r="P11" i="8"/>
  <c r="P47" i="4"/>
  <c r="K17" i="10"/>
  <c r="T45" i="10"/>
  <c r="T48" i="10" s="1"/>
  <c r="T55" i="10" s="1"/>
  <c r="T20" i="10"/>
  <c r="T27" i="10" s="1"/>
  <c r="F8" i="4"/>
  <c r="F11" i="4"/>
  <c r="F15" i="8" s="1"/>
  <c r="F9" i="4"/>
  <c r="E9" i="4"/>
  <c r="E11" i="4"/>
  <c r="E15" i="8" s="1"/>
  <c r="E10" i="4"/>
  <c r="E12" i="4" l="1"/>
  <c r="E16" i="8" s="1"/>
  <c r="F12" i="4"/>
  <c r="F16" i="8" s="1"/>
  <c r="F12" i="8"/>
  <c r="F48" i="4"/>
  <c r="K20" i="10"/>
  <c r="K27" i="10" s="1"/>
  <c r="K45" i="10"/>
  <c r="K48" i="10" s="1"/>
  <c r="K55" i="10" s="1"/>
  <c r="J20" i="10"/>
  <c r="J27" i="10" s="1"/>
  <c r="J45" i="10"/>
  <c r="J48" i="10" s="1"/>
  <c r="J55" i="10" s="1"/>
  <c r="E48" i="4"/>
  <c r="E13" i="8"/>
  <c r="E49" i="4"/>
  <c r="G8" i="4"/>
  <c r="P16" i="8"/>
  <c r="S17" i="10"/>
  <c r="F11" i="8"/>
  <c r="F47" i="4"/>
  <c r="L45" i="10"/>
  <c r="L48" i="10" s="1"/>
  <c r="L20" i="10"/>
  <c r="D9" i="4"/>
  <c r="D8" i="4"/>
  <c r="D10" i="4"/>
  <c r="D12" i="4" l="1"/>
  <c r="D16" i="8" s="1"/>
  <c r="D11" i="4"/>
  <c r="D15" i="8" s="1"/>
  <c r="D48" i="4"/>
  <c r="G47" i="4"/>
  <c r="G11" i="8"/>
  <c r="D47" i="4"/>
  <c r="D11" i="8"/>
  <c r="D49" i="4"/>
  <c r="D13" i="8"/>
  <c r="E8" i="4"/>
  <c r="F10" i="4"/>
  <c r="S45" i="10"/>
  <c r="S48" i="10" s="1"/>
  <c r="S55" i="10" s="1"/>
  <c r="S20" i="10"/>
  <c r="S27" i="10" s="1"/>
  <c r="F13" i="8" l="1"/>
  <c r="F49" i="4"/>
  <c r="E11" i="8"/>
  <c r="E47" i="4"/>
  <c r="F6" i="4" l="1"/>
  <c r="G6" i="4"/>
  <c r="D6" i="4"/>
  <c r="L6" i="4"/>
  <c r="K6" i="4"/>
  <c r="H6" i="4"/>
  <c r="E6" i="4"/>
  <c r="N6" i="4"/>
  <c r="I6" i="4"/>
  <c r="O6" i="4"/>
  <c r="P6" i="4"/>
  <c r="M6" i="4"/>
  <c r="Q6" i="4"/>
  <c r="J6" i="4"/>
  <c r="J45" i="4" l="1"/>
  <c r="J44" i="4" s="1"/>
  <c r="J52" i="4" s="1"/>
  <c r="J5" i="4"/>
  <c r="J13" i="4" s="1"/>
  <c r="J9" i="8"/>
  <c r="M45" i="4"/>
  <c r="M44" i="4" s="1"/>
  <c r="M52" i="4" s="1"/>
  <c r="M5" i="4"/>
  <c r="M13" i="4" s="1"/>
  <c r="M9" i="8"/>
  <c r="N45" i="4"/>
  <c r="N44" i="4" s="1"/>
  <c r="N52" i="4" s="1"/>
  <c r="N5" i="4"/>
  <c r="N13" i="4" s="1"/>
  <c r="N9" i="8"/>
  <c r="H45" i="4"/>
  <c r="H44" i="4" s="1"/>
  <c r="H52" i="4" s="1"/>
  <c r="H5" i="4"/>
  <c r="H13" i="4" s="1"/>
  <c r="H9" i="8"/>
  <c r="H8" i="8" s="1"/>
  <c r="H18" i="8" s="1"/>
  <c r="H19" i="8" s="1"/>
  <c r="D45" i="4"/>
  <c r="D44" i="4" s="1"/>
  <c r="D52" i="4" s="1"/>
  <c r="D5" i="4"/>
  <c r="F36" i="4" s="1"/>
  <c r="D9" i="8"/>
  <c r="G45" i="4"/>
  <c r="G44" i="4" s="1"/>
  <c r="G52" i="4" s="1"/>
  <c r="G5" i="4"/>
  <c r="G13" i="4" s="1"/>
  <c r="G9" i="8"/>
  <c r="G8" i="8" s="1"/>
  <c r="G18" i="8" s="1"/>
  <c r="G19" i="8" s="1"/>
  <c r="I45" i="4"/>
  <c r="I44" i="4" s="1"/>
  <c r="I52" i="4" s="1"/>
  <c r="I5" i="4"/>
  <c r="I13" i="4" s="1"/>
  <c r="I9" i="8"/>
  <c r="I8" i="8" s="1"/>
  <c r="I18" i="8" s="1"/>
  <c r="I19" i="8" s="1"/>
  <c r="E45" i="4"/>
  <c r="E44" i="4" s="1"/>
  <c r="E52" i="4" s="1"/>
  <c r="E5" i="4"/>
  <c r="E13" i="4" s="1"/>
  <c r="E9" i="8"/>
  <c r="K45" i="4"/>
  <c r="K44" i="4" s="1"/>
  <c r="K52" i="4" s="1"/>
  <c r="K5" i="4"/>
  <c r="K13" i="4" s="1"/>
  <c r="K9" i="8"/>
  <c r="F45" i="4"/>
  <c r="F44" i="4" s="1"/>
  <c r="F52" i="4" s="1"/>
  <c r="F5" i="4"/>
  <c r="F13" i="4" s="1"/>
  <c r="F9" i="8"/>
  <c r="F8" i="8" s="1"/>
  <c r="F18" i="8" s="1"/>
  <c r="F19" i="8" s="1"/>
  <c r="Q45" i="4"/>
  <c r="Q44" i="4" s="1"/>
  <c r="Q52" i="4" s="1"/>
  <c r="Q5" i="4"/>
  <c r="I36" i="4" s="1"/>
  <c r="Q9" i="8"/>
  <c r="O45" i="4"/>
  <c r="O44" i="4" s="1"/>
  <c r="O52" i="4" s="1"/>
  <c r="O5" i="4"/>
  <c r="O13" i="4" s="1"/>
  <c r="O9" i="8"/>
  <c r="L45" i="4"/>
  <c r="L44" i="4" s="1"/>
  <c r="L52" i="4" s="1"/>
  <c r="L5" i="4"/>
  <c r="L13" i="4" s="1"/>
  <c r="L9" i="8"/>
  <c r="P45" i="4"/>
  <c r="P44" i="4" s="1"/>
  <c r="P52" i="4" s="1"/>
  <c r="I17" i="10"/>
  <c r="P5" i="4"/>
  <c r="P13" i="4" s="1"/>
  <c r="P9" i="8"/>
  <c r="L53" i="4" l="1"/>
  <c r="L79" i="8"/>
  <c r="P40" i="8"/>
  <c r="P14" i="4"/>
  <c r="F40" i="8"/>
  <c r="F43" i="8" s="1"/>
  <c r="F14" i="4"/>
  <c r="K79" i="8"/>
  <c r="K53" i="4"/>
  <c r="G79" i="8"/>
  <c r="G82" i="8" s="1"/>
  <c r="G83" i="8" s="1"/>
  <c r="G53" i="4"/>
  <c r="D53" i="4"/>
  <c r="F39" i="4" s="1"/>
  <c r="D79" i="8"/>
  <c r="M14" i="4"/>
  <c r="M40" i="8"/>
  <c r="J79" i="8"/>
  <c r="J53" i="4"/>
  <c r="F53" i="4"/>
  <c r="F79" i="8"/>
  <c r="F82" i="8" s="1"/>
  <c r="F83" i="8" s="1"/>
  <c r="I40" i="8"/>
  <c r="I43" i="8" s="1"/>
  <c r="I14" i="4"/>
  <c r="N40" i="8"/>
  <c r="N14" i="4"/>
  <c r="M53" i="4"/>
  <c r="M79" i="8"/>
  <c r="I45" i="10"/>
  <c r="I20" i="10"/>
  <c r="V17" i="10"/>
  <c r="O14" i="4"/>
  <c r="O40" i="8"/>
  <c r="I35" i="4"/>
  <c r="Q13" i="4"/>
  <c r="P79" i="8"/>
  <c r="P53" i="4"/>
  <c r="L14" i="4"/>
  <c r="L40" i="8"/>
  <c r="O53" i="4"/>
  <c r="O79" i="8"/>
  <c r="Q53" i="4"/>
  <c r="Q79" i="8"/>
  <c r="L37" i="4"/>
  <c r="E40" i="8"/>
  <c r="E14" i="4"/>
  <c r="I79" i="8"/>
  <c r="I82" i="8" s="1"/>
  <c r="I83" i="8" s="1"/>
  <c r="I53" i="4"/>
  <c r="H14" i="4"/>
  <c r="H40" i="8"/>
  <c r="H43" i="8" s="1"/>
  <c r="N79" i="8"/>
  <c r="N53" i="4"/>
  <c r="K40" i="8"/>
  <c r="K14" i="4"/>
  <c r="E79" i="8"/>
  <c r="E53" i="4"/>
  <c r="G14" i="4"/>
  <c r="G40" i="8"/>
  <c r="G43" i="8" s="1"/>
  <c r="D13" i="4"/>
  <c r="F35" i="4"/>
  <c r="H53" i="4"/>
  <c r="H79" i="8"/>
  <c r="H82" i="8" s="1"/>
  <c r="H83" i="8" s="1"/>
  <c r="J40" i="8"/>
  <c r="J14" i="4"/>
  <c r="Q40" i="8" l="1"/>
  <c r="Q14" i="4"/>
  <c r="V2" i="4"/>
  <c r="D40" i="8"/>
  <c r="D14" i="4"/>
  <c r="I27" i="10"/>
  <c r="V20" i="10"/>
  <c r="I39" i="4"/>
  <c r="L38" i="4"/>
  <c r="I48" i="10"/>
  <c r="V45" i="10"/>
  <c r="V3" i="4" l="1"/>
  <c r="I55" i="10"/>
  <c r="V48" i="10"/>
  <c r="I35" i="3" l="1"/>
  <c r="L34" i="3" s="1"/>
  <c r="L33" i="3"/>
  <c r="M33" i="3" l="1"/>
  <c r="J35" i="3"/>
  <c r="M34" i="3" s="1"/>
  <c r="C5" i="3" l="1"/>
  <c r="D5" i="3"/>
  <c r="C4" i="3"/>
  <c r="D4" i="3"/>
  <c r="I5" i="3"/>
  <c r="I40" i="3" l="1"/>
  <c r="J12" i="8"/>
  <c r="D40" i="3"/>
  <c r="E12" i="8"/>
  <c r="C40" i="3"/>
  <c r="D12" i="8"/>
  <c r="I9" i="3"/>
  <c r="J17" i="8" s="1"/>
  <c r="E14" i="8"/>
  <c r="D10" i="3"/>
  <c r="D39" i="3"/>
  <c r="D14" i="8"/>
  <c r="C39" i="3"/>
  <c r="C45" i="3" s="1"/>
  <c r="C10" i="3"/>
  <c r="D45" i="3" l="1"/>
  <c r="E8" i="8"/>
  <c r="E18" i="8" s="1"/>
  <c r="E19" i="8" s="1"/>
  <c r="C46" i="3"/>
  <c r="E35" i="3" s="1"/>
  <c r="D80" i="8"/>
  <c r="D8" i="8"/>
  <c r="D46" i="3"/>
  <c r="E80" i="8"/>
  <c r="E82" i="8" s="1"/>
  <c r="E83" i="8" s="1"/>
  <c r="D41" i="8"/>
  <c r="D43" i="8" s="1"/>
  <c r="C11" i="3"/>
  <c r="D11" i="3"/>
  <c r="E41" i="8"/>
  <c r="E43" i="8" s="1"/>
  <c r="I4" i="3"/>
  <c r="J5" i="3"/>
  <c r="J40" i="3" l="1"/>
  <c r="K12" i="8"/>
  <c r="J14" i="8"/>
  <c r="J8" i="8" s="1"/>
  <c r="J18" i="8" s="1"/>
  <c r="J19" i="8" s="1"/>
  <c r="I10" i="3"/>
  <c r="I39" i="3"/>
  <c r="I45" i="3" s="1"/>
  <c r="D18" i="8"/>
  <c r="F64" i="8"/>
  <c r="D82" i="8"/>
  <c r="F70" i="8" s="1"/>
  <c r="J9" i="3"/>
  <c r="K17" i="8" s="1"/>
  <c r="F67" i="8"/>
  <c r="J4" i="3" l="1"/>
  <c r="K5" i="3"/>
  <c r="J80" i="8"/>
  <c r="J82" i="8" s="1"/>
  <c r="J83" i="8" s="1"/>
  <c r="I46" i="3"/>
  <c r="I11" i="3"/>
  <c r="J41" i="8"/>
  <c r="J43" i="8" s="1"/>
  <c r="F69" i="8"/>
  <c r="F74" i="8"/>
  <c r="D83" i="8"/>
  <c r="F73" i="8" s="1"/>
  <c r="F66" i="8"/>
  <c r="D19" i="8"/>
  <c r="E32" i="3"/>
  <c r="K40" i="3" l="1"/>
  <c r="L12" i="8"/>
  <c r="K9" i="3"/>
  <c r="L17" i="8" s="1"/>
  <c r="K14" i="8"/>
  <c r="K8" i="8" s="1"/>
  <c r="K18" i="8" s="1"/>
  <c r="K19" i="8" s="1"/>
  <c r="J10" i="3"/>
  <c r="J39" i="3"/>
  <c r="J45" i="3" s="1"/>
  <c r="G32" i="3"/>
  <c r="J46" i="3" l="1"/>
  <c r="K80" i="8"/>
  <c r="K82" i="8" s="1"/>
  <c r="K83" i="8" s="1"/>
  <c r="J11" i="3"/>
  <c r="K41" i="8"/>
  <c r="K43" i="8" s="1"/>
  <c r="K4" i="3"/>
  <c r="L5" i="3"/>
  <c r="L40" i="3" l="1"/>
  <c r="M12" i="8"/>
  <c r="L9" i="3"/>
  <c r="M17" i="8" s="1"/>
  <c r="L14" i="8"/>
  <c r="L8" i="8" s="1"/>
  <c r="L18" i="8" s="1"/>
  <c r="L19" i="8" s="1"/>
  <c r="K10" i="3"/>
  <c r="K39" i="3"/>
  <c r="K45" i="3" s="1"/>
  <c r="L4" i="3" l="1"/>
  <c r="M5" i="3"/>
  <c r="K46" i="3"/>
  <c r="L80" i="8"/>
  <c r="L82" i="8" s="1"/>
  <c r="L83" i="8" s="1"/>
  <c r="L41" i="8"/>
  <c r="L43" i="8" s="1"/>
  <c r="K11" i="3"/>
  <c r="M40" i="3" l="1"/>
  <c r="N12" i="8"/>
  <c r="M9" i="3"/>
  <c r="N17" i="8" s="1"/>
  <c r="M14" i="8"/>
  <c r="M8" i="8" s="1"/>
  <c r="M18" i="8" s="1"/>
  <c r="M19" i="8" s="1"/>
  <c r="L39" i="3"/>
  <c r="L45" i="3" s="1"/>
  <c r="L10" i="3"/>
  <c r="L11" i="3" l="1"/>
  <c r="M41" i="8"/>
  <c r="M43" i="8" s="1"/>
  <c r="M4" i="3"/>
  <c r="N5" i="3"/>
  <c r="M80" i="8"/>
  <c r="M82" i="8" s="1"/>
  <c r="M83" i="8" s="1"/>
  <c r="L46" i="3"/>
  <c r="N40" i="3" l="1"/>
  <c r="O12" i="8"/>
  <c r="N14" i="8"/>
  <c r="N8" i="8" s="1"/>
  <c r="N18" i="8" s="1"/>
  <c r="N19" i="8" s="1"/>
  <c r="M10" i="3"/>
  <c r="M39" i="3"/>
  <c r="M45" i="3" s="1"/>
  <c r="N9" i="3"/>
  <c r="O17" i="8" s="1"/>
  <c r="M11" i="3" l="1"/>
  <c r="N41" i="8"/>
  <c r="N43" i="8" s="1"/>
  <c r="M46" i="3"/>
  <c r="N80" i="8"/>
  <c r="N82" i="8" s="1"/>
  <c r="N83" i="8" s="1"/>
  <c r="N4" i="3"/>
  <c r="O5" i="3"/>
  <c r="O40" i="3" l="1"/>
  <c r="L23" i="10"/>
  <c r="P12" i="8"/>
  <c r="O9" i="3"/>
  <c r="O14" i="8"/>
  <c r="O8" i="8" s="1"/>
  <c r="O18" i="8" s="1"/>
  <c r="O19" i="8" s="1"/>
  <c r="N39" i="3"/>
  <c r="N45" i="3" s="1"/>
  <c r="N10" i="3"/>
  <c r="L51" i="10" l="1"/>
  <c r="L52" i="10" s="1"/>
  <c r="L55" i="10" s="1"/>
  <c r="L24" i="10"/>
  <c r="L27" i="10" s="1"/>
  <c r="O80" i="8"/>
  <c r="O82" i="8" s="1"/>
  <c r="O83" i="8" s="1"/>
  <c r="N46" i="3"/>
  <c r="P17" i="8"/>
  <c r="R23" i="10"/>
  <c r="O41" i="8"/>
  <c r="O43" i="8" s="1"/>
  <c r="N11" i="3"/>
  <c r="O4" i="3"/>
  <c r="P5" i="3"/>
  <c r="P40" i="3" l="1"/>
  <c r="Q12" i="8"/>
  <c r="P9" i="3"/>
  <c r="Q17" i="8" s="1"/>
  <c r="P14" i="8"/>
  <c r="P8" i="8" s="1"/>
  <c r="P18" i="8" s="1"/>
  <c r="P19" i="8" s="1"/>
  <c r="M23" i="10"/>
  <c r="O10" i="3"/>
  <c r="O39" i="3"/>
  <c r="O45" i="3" s="1"/>
  <c r="R24" i="10"/>
  <c r="R27" i="10" s="1"/>
  <c r="R51" i="10"/>
  <c r="R52" i="10" s="1"/>
  <c r="R55" i="10" s="1"/>
  <c r="M24" i="10" l="1"/>
  <c r="M51" i="10"/>
  <c r="V23" i="10"/>
  <c r="P80" i="8"/>
  <c r="P82" i="8" s="1"/>
  <c r="P83" i="8" s="1"/>
  <c r="O46" i="3"/>
  <c r="P4" i="3"/>
  <c r="H32" i="3"/>
  <c r="O11" i="3"/>
  <c r="P41" i="8"/>
  <c r="P43" i="8" s="1"/>
  <c r="J32" i="3"/>
  <c r="Q14" i="8" l="1"/>
  <c r="P10" i="3"/>
  <c r="P39" i="3"/>
  <c r="P45" i="3" s="1"/>
  <c r="M52" i="10"/>
  <c r="V51" i="10"/>
  <c r="M27" i="10"/>
  <c r="V24" i="10"/>
  <c r="V27" i="10" s="1"/>
  <c r="M55" i="10" l="1"/>
  <c r="V52" i="10"/>
  <c r="V55" i="10" s="1"/>
  <c r="Q80" i="8"/>
  <c r="P46" i="3"/>
  <c r="K33" i="3"/>
  <c r="P11" i="3"/>
  <c r="U3" i="3" s="1"/>
  <c r="Q41" i="8"/>
  <c r="Q43" i="8" s="1"/>
  <c r="U2" i="3"/>
  <c r="Q8" i="8"/>
  <c r="I67" i="8"/>
  <c r="Q82" i="8" l="1"/>
  <c r="H35" i="3"/>
  <c r="K34" i="3"/>
  <c r="Q18" i="8"/>
  <c r="I64" i="8"/>
  <c r="I69" i="8" l="1"/>
  <c r="L71" i="8"/>
  <c r="I74" i="8"/>
  <c r="Q83" i="8"/>
  <c r="V5" i="8"/>
  <c r="Q19" i="8"/>
  <c r="V6" i="8" s="1"/>
  <c r="I66" i="8"/>
  <c r="I70" i="8"/>
  <c r="I73" i="8" l="1"/>
  <c r="L72" i="8"/>
</calcChain>
</file>

<file path=xl/sharedStrings.xml><?xml version="1.0" encoding="utf-8"?>
<sst xmlns="http://schemas.openxmlformats.org/spreadsheetml/2006/main" count="1287" uniqueCount="428">
  <si>
    <t>Comune</t>
  </si>
  <si>
    <t>1045 − BUTTIGLIERA ALTA</t>
  </si>
  <si>
    <t>1001 − AGLIE'</t>
  </si>
  <si>
    <t>1002 − AIRASCA</t>
  </si>
  <si>
    <t>1003 − ALA DI STURA</t>
  </si>
  <si>
    <t>1004 − ALBIANO D'IVREA</t>
  </si>
  <si>
    <t>1005 − ALICE SUPERIORE</t>
  </si>
  <si>
    <t>1006 − ALMESE</t>
  </si>
  <si>
    <t>1007 − ALPETTE</t>
  </si>
  <si>
    <t>1008 − ALPIGNANO</t>
  </si>
  <si>
    <t>1009 − ANDEZENO</t>
  </si>
  <si>
    <t>1010 − ANDRATE</t>
  </si>
  <si>
    <t>1011 − ANGROGNA</t>
  </si>
  <si>
    <t>1012 − ARIGNANO</t>
  </si>
  <si>
    <t>1013 − AVIGLIANA</t>
  </si>
  <si>
    <t>1014 − AZEGLIO</t>
  </si>
  <si>
    <t>1015 − BAIRO</t>
  </si>
  <si>
    <t>1016 − BALANGERO</t>
  </si>
  <si>
    <t>1017 − BALDISSERO CANAVESE</t>
  </si>
  <si>
    <t>1018 − BALDISSERO TORINESE</t>
  </si>
  <si>
    <t>1019 − BALME</t>
  </si>
  <si>
    <t>1020 − BANCHETTE</t>
  </si>
  <si>
    <t>1021 − BARBANIA</t>
  </si>
  <si>
    <t>1022 − BARDONECCHIA</t>
  </si>
  <si>
    <t>1023 − BARONE CANAVESE</t>
  </si>
  <si>
    <t>1024 − BEINASCO</t>
  </si>
  <si>
    <t>1025 − BIBIANA</t>
  </si>
  <si>
    <t>1026 − BOBBIO PELLICE</t>
  </si>
  <si>
    <t>1027 − BOLLENGO</t>
  </si>
  <si>
    <t>1028 − BORGARO TORINESE</t>
  </si>
  <si>
    <t>1029 − BORGIALLO</t>
  </si>
  <si>
    <t>1030 − BORGOFRANCO D'IVREA</t>
  </si>
  <si>
    <t>1031 − BORGOMASINO</t>
  </si>
  <si>
    <t>1032 − BORGONE SUSA</t>
  </si>
  <si>
    <t>1033 − BOSCONERO</t>
  </si>
  <si>
    <t>1034 − BRANDIZZO</t>
  </si>
  <si>
    <t>1035 − BRICHERASIO</t>
  </si>
  <si>
    <t>1036 − BROSSO</t>
  </si>
  <si>
    <t>1037 − BROZOLO</t>
  </si>
  <si>
    <t>1038 − BRUINO</t>
  </si>
  <si>
    <t>1039 − BRUSASCO</t>
  </si>
  <si>
    <t>1040 − BRUZOLO</t>
  </si>
  <si>
    <t>1041 − BURIASCO</t>
  </si>
  <si>
    <t>1042 − BUROLO</t>
  </si>
  <si>
    <t>1043 − BUSANO</t>
  </si>
  <si>
    <t>1044 − BUSSOLENO</t>
  </si>
  <si>
    <t>1046 − CAFASSE</t>
  </si>
  <si>
    <t>1047 − CALUSO</t>
  </si>
  <si>
    <t>1048 − CAMBIANO</t>
  </si>
  <si>
    <t>1049 − CAMPIGLIONE FENILE</t>
  </si>
  <si>
    <t>1050 − CANDIA CANAVESE</t>
  </si>
  <si>
    <t>1051 − CANDIOLO</t>
  </si>
  <si>
    <t>1052 − CANISCHIO</t>
  </si>
  <si>
    <t>1053 − CANTALUPA</t>
  </si>
  <si>
    <t>1054 − CANTOIRA</t>
  </si>
  <si>
    <t>1055 − CAPRIE</t>
  </si>
  <si>
    <t>1056 − CARAVINO</t>
  </si>
  <si>
    <t>1057 − CAREMA</t>
  </si>
  <si>
    <t>1058 − CARIGNANO</t>
  </si>
  <si>
    <t>1059 − CARMAGNOLA</t>
  </si>
  <si>
    <t>1060 − CASALBORGONE</t>
  </si>
  <si>
    <t>1061 − CASCINETTE D'IVREA</t>
  </si>
  <si>
    <t>1062 − CASELETTE</t>
  </si>
  <si>
    <t>1063 − CASELLE TORINESE</t>
  </si>
  <si>
    <t>1064 − CASTAGNETO PO</t>
  </si>
  <si>
    <t>1065 − CASTAGNOLE PIEMONTE</t>
  </si>
  <si>
    <t>1066 − CASTELLAMONTE</t>
  </si>
  <si>
    <t>1067 − CASTELNUOVO NIGRA</t>
  </si>
  <si>
    <t>1068 − CASTIGLIONE TORINESE</t>
  </si>
  <si>
    <t>1069 − CAVAGNOLO</t>
  </si>
  <si>
    <t>1070 − CAVOUR</t>
  </si>
  <si>
    <t>1071 − CERCENASCO</t>
  </si>
  <si>
    <t>1072 − CERES</t>
  </si>
  <si>
    <t>1073 − CERESOLE REALE</t>
  </si>
  <si>
    <t>1074 − CESANA TORINESE</t>
  </si>
  <si>
    <t>1075 − CHIALAMBERTO</t>
  </si>
  <si>
    <t>1076 − CHIANOCCO</t>
  </si>
  <si>
    <t>1077 − CHIAVERANO</t>
  </si>
  <si>
    <t>1078 − CHIERI</t>
  </si>
  <si>
    <t>1079 − CHIESANUOVA</t>
  </si>
  <si>
    <t>1080 − CHIOMONTE</t>
  </si>
  <si>
    <t>1081 − CHIUSA DI SAN MICHELE</t>
  </si>
  <si>
    <t>1082 − CHIVASSO</t>
  </si>
  <si>
    <t>1083 − CICONIO</t>
  </si>
  <si>
    <t>1084 − CINTANO</t>
  </si>
  <si>
    <t>1085 − CINZANO</t>
  </si>
  <si>
    <t>1086 − CIRIE'</t>
  </si>
  <si>
    <t>1087 − CLAVIERE</t>
  </si>
  <si>
    <t>1088 − COASSOLO TORINESE</t>
  </si>
  <si>
    <t>1089 − COAZZE</t>
  </si>
  <si>
    <t>1090 − COLLEGNO</t>
  </si>
  <si>
    <t>1091 − COLLERETTO CASTELNUOVO</t>
  </si>
  <si>
    <t>1092 − COLLERETTO GIACOSA</t>
  </si>
  <si>
    <t>1093 − CONDOVE</t>
  </si>
  <si>
    <t>1094 − CORIO</t>
  </si>
  <si>
    <t>1095 − COSSANO CANAVESE</t>
  </si>
  <si>
    <t>1096 − CUCEGLIO</t>
  </si>
  <si>
    <t>1097 − CUMIANA</t>
  </si>
  <si>
    <t>1098 − CUORGNE'</t>
  </si>
  <si>
    <t>1099 − DRUENTO</t>
  </si>
  <si>
    <t>1100 − EXILLES</t>
  </si>
  <si>
    <t>1101 − FAVRIA</t>
  </si>
  <si>
    <t>1102 − FELETTO</t>
  </si>
  <si>
    <t>1103 − FENESTRELLE</t>
  </si>
  <si>
    <t>1104 − FIANO</t>
  </si>
  <si>
    <t>1105 − FIORANO CANAVESE</t>
  </si>
  <si>
    <t>1106 − FOGLIZZO</t>
  </si>
  <si>
    <t>1107 − FORNO CANAVESE</t>
  </si>
  <si>
    <t>1108 − FRASSINETTO</t>
  </si>
  <si>
    <t>1109 − FRONT</t>
  </si>
  <si>
    <t>1110 − FROSSASCO</t>
  </si>
  <si>
    <t>1111 − GARZIGLIANA</t>
  </si>
  <si>
    <t>1112 − GASSINO TORINESE</t>
  </si>
  <si>
    <t>1113 − GERMAGNANO</t>
  </si>
  <si>
    <t>1114 − GIAGLIONE</t>
  </si>
  <si>
    <t>1115 − GIAVENO</t>
  </si>
  <si>
    <t>1116 − GIVOLETTO</t>
  </si>
  <si>
    <t>1117 − GRAVERE</t>
  </si>
  <si>
    <t>1118 − GROSCAVALLO</t>
  </si>
  <si>
    <t>1119 − GROSSO</t>
  </si>
  <si>
    <t>1120 − GRUGLIASCO</t>
  </si>
  <si>
    <t>1121 − INGRIA</t>
  </si>
  <si>
    <t>1122 − INVERSO PINASCA</t>
  </si>
  <si>
    <t>1123 − ISOLABELLA</t>
  </si>
  <si>
    <t>1124 − ISSIGLIO</t>
  </si>
  <si>
    <t>1125 − IVREA</t>
  </si>
  <si>
    <t>1126 − LA CASSA</t>
  </si>
  <si>
    <t>1127 − LA LOGGIA</t>
  </si>
  <si>
    <t>1128 − LANZO TORINESE</t>
  </si>
  <si>
    <t>1129 − LAURIANO</t>
  </si>
  <si>
    <t>1130 − LEINI'</t>
  </si>
  <si>
    <t>1131 − LEMIE</t>
  </si>
  <si>
    <t>1132 − LESSOLO</t>
  </si>
  <si>
    <t>1133 − LEVONE</t>
  </si>
  <si>
    <t>1134 − LOCANA</t>
  </si>
  <si>
    <t>1135 − LOMBARDORE</t>
  </si>
  <si>
    <t>1136 − LOMBRIASCO</t>
  </si>
  <si>
    <t>1137 − LORANZE'</t>
  </si>
  <si>
    <t>1138 − LUGNACCO</t>
  </si>
  <si>
    <t>1139 − LUSERNA SAN GIOVANNI</t>
  </si>
  <si>
    <t>1140 − LUSERNETTA</t>
  </si>
  <si>
    <t>1141 − LUSIGLIE'</t>
  </si>
  <si>
    <t>1142 − MACELLO</t>
  </si>
  <si>
    <t>1143 − MAGLIONE</t>
  </si>
  <si>
    <t>1144 − MARENTINO</t>
  </si>
  <si>
    <t>1145 − MASSELLO</t>
  </si>
  <si>
    <t>1146 − MATHI</t>
  </si>
  <si>
    <t>1147 − MATTIE</t>
  </si>
  <si>
    <t>1148 − MAZZE'</t>
  </si>
  <si>
    <t>1149 − MEANA DI SUSA</t>
  </si>
  <si>
    <t>1150 − MERCENASCO</t>
  </si>
  <si>
    <t>1151 − MEUGLIANO</t>
  </si>
  <si>
    <t>1152 − MEZZENILE</t>
  </si>
  <si>
    <t>1153 − MOMBELLO DI TORINO</t>
  </si>
  <si>
    <t>1154 − MOMPANTERO</t>
  </si>
  <si>
    <t>1155 − MONASTERO DI LANZO</t>
  </si>
  <si>
    <t>1156 − MONCALIERI</t>
  </si>
  <si>
    <t>1157 − MONCENISIO</t>
  </si>
  <si>
    <t>1158 − MONTALDO TORINESE</t>
  </si>
  <si>
    <t>1159 − MONTALENGHE</t>
  </si>
  <si>
    <t>1160 − MONTALTO DORA</t>
  </si>
  <si>
    <t>1161 − MONTANARO</t>
  </si>
  <si>
    <t>1162 − MONTEU DA PO</t>
  </si>
  <si>
    <t>1163 − MORIONDO TORINESE</t>
  </si>
  <si>
    <t>1164 − NICHELINO</t>
  </si>
  <si>
    <t>1165 − NOASCA</t>
  </si>
  <si>
    <t>1166 − NOLE</t>
  </si>
  <si>
    <t>1167 − NOMAGLIO</t>
  </si>
  <si>
    <t>1168 − NONE</t>
  </si>
  <si>
    <t>1169 − NOVALESA</t>
  </si>
  <si>
    <t>1170 − OGLIANICO</t>
  </si>
  <si>
    <t>1171 − ORBASSANO</t>
  </si>
  <si>
    <t>1172 − ORIO CANAVESE</t>
  </si>
  <si>
    <t>1173 − OSASCO</t>
  </si>
  <si>
    <t>1174 − OSASIO</t>
  </si>
  <si>
    <t>1175 − OULX</t>
  </si>
  <si>
    <t>1176 − OZEGNA</t>
  </si>
  <si>
    <t>1177 − PALAZZO CANAVESE</t>
  </si>
  <si>
    <t>1178 − PANCALIERI</t>
  </si>
  <si>
    <t>1179 − PARELLA</t>
  </si>
  <si>
    <t>1180 − PAVAROLO</t>
  </si>
  <si>
    <t>1181 − PAVONE CANAVESE</t>
  </si>
  <si>
    <t>1182 − PECCO</t>
  </si>
  <si>
    <t>1183 − PECETTO TORINESE</t>
  </si>
  <si>
    <t>1184 − PEROSA ARGENTINA</t>
  </si>
  <si>
    <t>1185 − PEROSA CANAVESE</t>
  </si>
  <si>
    <t>1186 − PERRERO</t>
  </si>
  <si>
    <t>1187 − PERTUSIO</t>
  </si>
  <si>
    <t>1188 − PESSINETTO</t>
  </si>
  <si>
    <t>1189 − PIANEZZA</t>
  </si>
  <si>
    <t>1190 − PINASCA</t>
  </si>
  <si>
    <t>1191 − PINEROLO</t>
  </si>
  <si>
    <t>1192 − PINO TORINESE</t>
  </si>
  <si>
    <t>1193 − PIOBESI TORINESE</t>
  </si>
  <si>
    <t>1195 − PISCINA</t>
  </si>
  <si>
    <t>1194 − PIOSSASCO</t>
  </si>
  <si>
    <t>1196 − PIVERONE</t>
  </si>
  <si>
    <t>1197 − POIRINO</t>
  </si>
  <si>
    <t>1198 − POMARETTO</t>
  </si>
  <si>
    <t>1199 − PONT CANAVESE</t>
  </si>
  <si>
    <t>1200 − PORTE</t>
  </si>
  <si>
    <t>1201 − PRAGELATO</t>
  </si>
  <si>
    <t>1203 − PRALORMO</t>
  </si>
  <si>
    <t>1204 − PRAMOLLO</t>
  </si>
  <si>
    <t>1205 − PRAROSTINO</t>
  </si>
  <si>
    <t>1206 − PRASCORSANO</t>
  </si>
  <si>
    <t>1207 − PRATIGLIONE</t>
  </si>
  <si>
    <t>1208 − QUAGLIUZZO</t>
  </si>
  <si>
    <t>1209 − QUASSOLO</t>
  </si>
  <si>
    <t>1210 − QUINCINETTO</t>
  </si>
  <si>
    <t>1211 − REANO</t>
  </si>
  <si>
    <t>1212 − RIBORDONE</t>
  </si>
  <si>
    <t>1213 − RIVALBA</t>
  </si>
  <si>
    <t>1214 − RIVALTA DI TORINO</t>
  </si>
  <si>
    <t>1215 − RIVA PRESSO CHIERI</t>
  </si>
  <si>
    <t>1216 − RIVARA</t>
  </si>
  <si>
    <t>1217 − RIVAROLO CANAVESE</t>
  </si>
  <si>
    <t>1218 − RIVAROSSA</t>
  </si>
  <si>
    <t>1219 − RIVOLI</t>
  </si>
  <si>
    <t>1220 − ROBASSOMERO</t>
  </si>
  <si>
    <t>1221 − ROCCA CANAVESE</t>
  </si>
  <si>
    <t>1222 − ROLETTO</t>
  </si>
  <si>
    <t>1223 − ROMANO CANAVESE</t>
  </si>
  <si>
    <t>1224 − RONCO CANAVESE</t>
  </si>
  <si>
    <t>1225 − RONDISSONE</t>
  </si>
  <si>
    <t>1226 − RORA'</t>
  </si>
  <si>
    <t>1227 − ROURE</t>
  </si>
  <si>
    <t>1228 − ROSTA</t>
  </si>
  <si>
    <t>1229 − RUBIANA</t>
  </si>
  <si>
    <t>1230 − RUEGLIO</t>
  </si>
  <si>
    <t>1231 − SALASSA</t>
  </si>
  <si>
    <t>1232 − SALBERTRAND</t>
  </si>
  <si>
    <t>1233 − SALERANO CANAVESE</t>
  </si>
  <si>
    <t>1234 − SALZA DI PINEROLO</t>
  </si>
  <si>
    <t>1235 − SAMONE</t>
  </si>
  <si>
    <t>1236 − SAN BENIGNO CANAVESE</t>
  </si>
  <si>
    <t>1237 − SAN CARLO CANAVESE</t>
  </si>
  <si>
    <t>1238 − SAN COLOMBANO BELMONTE</t>
  </si>
  <si>
    <t>1239 − SAN DIDERO</t>
  </si>
  <si>
    <t>1240 − SAN FRANCESCO AL CAMPO</t>
  </si>
  <si>
    <t>1241 − SANGANO</t>
  </si>
  <si>
    <t>1242 − SAN GERMANO CHISONE</t>
  </si>
  <si>
    <t>1243 − SAN GILLIO</t>
  </si>
  <si>
    <t>1244 − SAN GIORGIO CANAVESE</t>
  </si>
  <si>
    <t>1245 − SAN GIORIO DI SUSA</t>
  </si>
  <si>
    <t>1246 − SAN GIUSTO CANAVESE</t>
  </si>
  <si>
    <t>1247 − SAN MARTINO CANAVESE</t>
  </si>
  <si>
    <t>1248 − SAN MAURIZIO CANAVESE</t>
  </si>
  <si>
    <t>1249 − SAN MAURO TORINESE</t>
  </si>
  <si>
    <t>1250 − SAN PIETRO VAL LEMINA</t>
  </si>
  <si>
    <t>1251 − SAN PONSO</t>
  </si>
  <si>
    <t>1252 − SAN RAFFAELE CIMENA</t>
  </si>
  <si>
    <t>1253 − SAN SEBASTIANO DA PO</t>
  </si>
  <si>
    <t>1254 − SAN SECONDO DI PINEROLO</t>
  </si>
  <si>
    <t>1255 − SANT'AMBROGIO DI TORINO</t>
  </si>
  <si>
    <t>1256 − SANT'ANTONINO DI SUSA</t>
  </si>
  <si>
    <t>1257 − SANTENA</t>
  </si>
  <si>
    <t>1258 − SAUZE DI CESANA</t>
  </si>
  <si>
    <t>1259 − SAUZE D'OULX</t>
  </si>
  <si>
    <t>1260 − SCALENGHE</t>
  </si>
  <si>
    <t>1261 − SCARMAGNO</t>
  </si>
  <si>
    <t>1262 − SCIOLZE</t>
  </si>
  <si>
    <t>1263 − SESTRIERE</t>
  </si>
  <si>
    <t>1264 − SETTIMO ROTTARO</t>
  </si>
  <si>
    <t>1265 − SETTIMO TORINESE</t>
  </si>
  <si>
    <t>1266 − SETTIMO VITTONE</t>
  </si>
  <si>
    <t>1267 − SPARONE</t>
  </si>
  <si>
    <t>1268 − STRAMBINELLO</t>
  </si>
  <si>
    <t>1269 − STRAMBINO</t>
  </si>
  <si>
    <t>1270 − SUSA</t>
  </si>
  <si>
    <t>1271 − TAVAGNASCO</t>
  </si>
  <si>
    <t>1272 − TORINO</t>
  </si>
  <si>
    <t>1273 − TORRAZZA PIEMONTE</t>
  </si>
  <si>
    <t>1274 − TORRE CANAVESE</t>
  </si>
  <si>
    <t>1275 − TORRE PELLICE</t>
  </si>
  <si>
    <t>1276 − TRANA</t>
  </si>
  <si>
    <t>1277 − TRAUSELLA</t>
  </si>
  <si>
    <t>1278 − TRAVERSELLA</t>
  </si>
  <si>
    <t>1279 − TRAVES</t>
  </si>
  <si>
    <t>1280 − TROFARELLO</t>
  </si>
  <si>
    <t>1281 − USSEAUX</t>
  </si>
  <si>
    <t>1282 − USSEGLIO</t>
  </si>
  <si>
    <t>1283 − VAIE</t>
  </si>
  <si>
    <t>1284 − VAL DELLA TORRE</t>
  </si>
  <si>
    <t>1285 − VALGIOIE</t>
  </si>
  <si>
    <t>1286 − VALLO TORINESE</t>
  </si>
  <si>
    <t>1287 − VALPERGA</t>
  </si>
  <si>
    <t>1288 − VALPRATO SOANA</t>
  </si>
  <si>
    <t>1289 − VARISELLA</t>
  </si>
  <si>
    <t>1290 − VAUDA CANAVESE</t>
  </si>
  <si>
    <t>1291 − VENAUS</t>
  </si>
  <si>
    <t>1292 − VENARIA</t>
  </si>
  <si>
    <t>1293 − VEROLENGO</t>
  </si>
  <si>
    <t>1294 − VERRUA SAVOIA</t>
  </si>
  <si>
    <t>1295 − VESTIGNE'</t>
  </si>
  <si>
    <t>1296 − VIALFRE'</t>
  </si>
  <si>
    <t>1297 − VICO CANAVESE</t>
  </si>
  <si>
    <t>1298 − VIDRACCO</t>
  </si>
  <si>
    <t>1299 − VIGONE</t>
  </si>
  <si>
    <t>1300 − VILLAFRANCA PIEMONTE</t>
  </si>
  <si>
    <t>1301 − VILLANOVA CANAVESE</t>
  </si>
  <si>
    <t>1302 − VILLARBASSE</t>
  </si>
  <si>
    <t>1303 − VILLAR DORA</t>
  </si>
  <si>
    <t>1304 − VILLAREGGIA</t>
  </si>
  <si>
    <t>1305 − VILLAR FOCCHIARDO</t>
  </si>
  <si>
    <t>1306 − VILLAR PELLICE</t>
  </si>
  <si>
    <t>1307 − VILLAR PEROSA</t>
  </si>
  <si>
    <t>1308 − VILLASTELLONE</t>
  </si>
  <si>
    <t>1309 − VINOVO</t>
  </si>
  <si>
    <t>1310 − VIRLE PIEMONTE</t>
  </si>
  <si>
    <t>1311 − VISCHE</t>
  </si>
  <si>
    <t>1312 − VISTRORIO</t>
  </si>
  <si>
    <t>1313 − VIU'</t>
  </si>
  <si>
    <t>1314 − VOLPIANO</t>
  </si>
  <si>
    <t>1315 − VOLVERA</t>
  </si>
  <si>
    <t>CONSUMI ELETTRICI</t>
  </si>
  <si>
    <t>CONSUMI TERMICI</t>
  </si>
  <si>
    <t>GAS NATURALE</t>
  </si>
  <si>
    <t>CALORE</t>
  </si>
  <si>
    <t xml:space="preserve">OLIO </t>
  </si>
  <si>
    <t xml:space="preserve">GASOLIO </t>
  </si>
  <si>
    <t>GPL</t>
  </si>
  <si>
    <t xml:space="preserve">SOLARE </t>
  </si>
  <si>
    <t>BIOMASSA</t>
  </si>
  <si>
    <t>ID Comune</t>
  </si>
  <si>
    <t>Espressi in MWh</t>
  </si>
  <si>
    <t>Indicatori</t>
  </si>
  <si>
    <t>Andamento assoluto</t>
  </si>
  <si>
    <t>Andamento pro capite</t>
  </si>
  <si>
    <t>Rinnovabili termiche su consumi termici (%)</t>
  </si>
  <si>
    <t>Andamento emissioni (%)</t>
  </si>
  <si>
    <t>Andamento emissioni pro capite (%)</t>
  </si>
  <si>
    <t>AIT</t>
  </si>
  <si>
    <t>CM Torino</t>
  </si>
  <si>
    <t>AMBITO DI RIFERIMENTO</t>
  </si>
  <si>
    <t>ANNO DI RIFERIMENTO</t>
  </si>
  <si>
    <t>2000-2013</t>
  </si>
  <si>
    <t>EMISSIONI ELETTRICHE</t>
  </si>
  <si>
    <t>EMISSIONI TERMICHE</t>
  </si>
  <si>
    <t>TOTALE CONSUMI</t>
  </si>
  <si>
    <t>TOTALE EMISSIONI</t>
  </si>
  <si>
    <t>TOTALE CONSUMI PRO CAPITE</t>
  </si>
  <si>
    <t>TOTALE EMISSIONI PRO CAPITE</t>
  </si>
  <si>
    <t>Emissioni pro capite (ton/abitante)</t>
  </si>
  <si>
    <t>ID AIT</t>
  </si>
  <si>
    <t>BENZINA</t>
  </si>
  <si>
    <t>GASOLIO</t>
  </si>
  <si>
    <t>BIOCOMBUSTIBILI</t>
  </si>
  <si>
    <t>CONSUMI RESIDENZA</t>
  </si>
  <si>
    <t>EMISSIONI RESIDENZA</t>
  </si>
  <si>
    <t>CONSUMI TRASPORTI</t>
  </si>
  <si>
    <t>EMISSIONI TRASPORTI</t>
  </si>
  <si>
    <t>Fattore di emissione (ton/MWh)</t>
  </si>
  <si>
    <t>CONSUMI AGRICOLTURA</t>
  </si>
  <si>
    <t xml:space="preserve">CONSUMI ELETTRICI </t>
  </si>
  <si>
    <t>EMISSIONI AGRICOLTURA</t>
  </si>
  <si>
    <t xml:space="preserve">USI ELETTRICI </t>
  </si>
  <si>
    <t>TOTALE CONSUMI PRO CAPITE (kWh)</t>
  </si>
  <si>
    <t>TOTALE EMISSIONI PRO CAPITE (kg)</t>
  </si>
  <si>
    <t>Emissioni pro capite (kg/abitante)</t>
  </si>
  <si>
    <t>CONSUMI TERZIARIO</t>
  </si>
  <si>
    <t>EMISSIONI TERZIARIO</t>
  </si>
  <si>
    <t>CONSUMI TOTALI PER VETTORE</t>
  </si>
  <si>
    <t>CONSUMI TOTALI PER SETTORE</t>
  </si>
  <si>
    <t>SETTORE TERZIARIO</t>
  </si>
  <si>
    <t>SETTORE TRASPORTI</t>
  </si>
  <si>
    <t>SETTORE RESIDENZALE</t>
  </si>
  <si>
    <t>SETTORE AGRICOLO</t>
  </si>
  <si>
    <t>EMISSIONI TOTALI PER SETTORE</t>
  </si>
  <si>
    <t>Rinnovabili elettriche su consumi elettrici (%)</t>
  </si>
  <si>
    <t>Rinnovabili sul totale dei consumi (%)</t>
  </si>
  <si>
    <t>Emissioni specifiche (ton/km2)</t>
  </si>
  <si>
    <t>% emissioni nel settore civile</t>
  </si>
  <si>
    <t>% emissioni nei trasporti</t>
  </si>
  <si>
    <t>Scegliere l'anno base di riferimento</t>
  </si>
  <si>
    <t>Includere anche l'agricoltura?</t>
  </si>
  <si>
    <t>Sì</t>
  </si>
  <si>
    <t>No</t>
  </si>
  <si>
    <t>EDIFICI, SERVIZI ED INDUSTRIA</t>
  </si>
  <si>
    <t>TERZIARIO PUBBLICO - EDIFICI</t>
  </si>
  <si>
    <t>TERZIARIO PRIVATO</t>
  </si>
  <si>
    <t>RESIDENZA</t>
  </si>
  <si>
    <t>TERZIARIO PUBBLICO - ILLUMINAZIONE STRADALE</t>
  </si>
  <si>
    <t>SETTORE</t>
  </si>
  <si>
    <t xml:space="preserve">SUB-TOTALE </t>
  </si>
  <si>
    <t>TRASPORTI</t>
  </si>
  <si>
    <t>FLOTTA MUNICIPALE</t>
  </si>
  <si>
    <t>TRASPORTI PRIVATI</t>
  </si>
  <si>
    <t>SUBTOTALE</t>
  </si>
  <si>
    <t xml:space="preserve">ALTRO </t>
  </si>
  <si>
    <t>AGRICOLTURA</t>
  </si>
  <si>
    <t>TOTALE</t>
  </si>
  <si>
    <t>ELETTRICITA'</t>
  </si>
  <si>
    <t>LIGNITE</t>
  </si>
  <si>
    <t>CARBONE</t>
  </si>
  <si>
    <t>ALTRI FOSSILI</t>
  </si>
  <si>
    <t>OLIO VEGETALE</t>
  </si>
  <si>
    <t>BIOMASSE</t>
  </si>
  <si>
    <t>SOLARE TERMICO</t>
  </si>
  <si>
    <t>GEO-TERMICO</t>
  </si>
  <si>
    <t>BIOCAR-BURANTI</t>
  </si>
  <si>
    <t>CONSUMI ENERGETICI (MWh)</t>
  </si>
  <si>
    <t>n.p.</t>
  </si>
  <si>
    <t>n.p.= non presenti</t>
  </si>
  <si>
    <t>n.i. = non inclusi</t>
  </si>
  <si>
    <t>FATTORI DI EMISSIONE (ton/MWh)</t>
  </si>
  <si>
    <r>
      <t>EMISSIONI (tonnellate di CO</t>
    </r>
    <r>
      <rPr>
        <b/>
        <vertAlign val="subscript"/>
        <sz val="11"/>
        <color theme="0" tint="-4.9989318521683403E-2"/>
        <rFont val="Calibri"/>
        <family val="2"/>
        <scheme val="minor"/>
      </rPr>
      <t>2</t>
    </r>
    <r>
      <rPr>
        <b/>
        <sz val="11"/>
        <color theme="0" tint="-4.9989318521683403E-2"/>
        <rFont val="Calibri"/>
        <family val="2"/>
        <scheme val="minor"/>
      </rPr>
      <t>)</t>
    </r>
  </si>
  <si>
    <t>VETTORI TERMICI</t>
  </si>
  <si>
    <r>
      <t>Espresse in tonnellate di CO</t>
    </r>
    <r>
      <rPr>
        <b/>
        <vertAlign val="subscript"/>
        <sz val="11"/>
        <color theme="0"/>
        <rFont val="Calibri"/>
        <family val="2"/>
        <scheme val="minor"/>
      </rPr>
      <t>2</t>
    </r>
  </si>
  <si>
    <t>Tra il 2000 ed il 2013</t>
  </si>
  <si>
    <t>Step1: l'anno base di riferimento</t>
  </si>
  <si>
    <t>Step2: i settori inclusi</t>
  </si>
  <si>
    <t>Step3: il bilancio energetico</t>
  </si>
  <si>
    <t>Includere i dati di consumo energetico del settore pubblico (celle gialle)</t>
  </si>
  <si>
    <t>Step4: i fattori di emissione</t>
  </si>
  <si>
    <t>Si rileva la presenza di altri impianti di produzione di energia elettrica, oltre al fotovoltaico?</t>
  </si>
  <si>
    <t>MWh</t>
  </si>
  <si>
    <t>L'ente acquista energia elettrica certificata verde?</t>
  </si>
  <si>
    <r>
      <rPr>
        <u/>
        <sz val="11"/>
        <color theme="1"/>
        <rFont val="Calibri"/>
        <family val="2"/>
        <scheme val="minor"/>
      </rPr>
      <t>Se sì</t>
    </r>
    <r>
      <rPr>
        <sz val="11"/>
        <color theme="1"/>
        <rFont val="Calibri"/>
        <family val="2"/>
        <scheme val="minor"/>
      </rPr>
      <t>, indicare la produzione nell'anno base di riferimento (escluso il fotovoltaico)</t>
    </r>
  </si>
  <si>
    <r>
      <rPr>
        <u/>
        <sz val="11"/>
        <color theme="1"/>
        <rFont val="Calibri"/>
        <family val="2"/>
        <scheme val="minor"/>
      </rPr>
      <t>Se sì</t>
    </r>
    <r>
      <rPr>
        <sz val="11"/>
        <color theme="1"/>
        <rFont val="Calibri"/>
        <family val="2"/>
        <scheme val="minor"/>
      </rPr>
      <t xml:space="preserve">, indicare la quantità certificata </t>
    </r>
  </si>
  <si>
    <t>Step5: il bilancio delle emissioni</t>
  </si>
  <si>
    <t>Fattore di emissione termico (ton/MWh)</t>
  </si>
  <si>
    <t>Fattore di emissione elettrico (ton/MWh)</t>
  </si>
  <si>
    <t>PROCEDURA PER IL CALCOLO DELLE EMISSIONI NELL'ANNO BASE DI RIFERIMENTO (PER PAESC O MONITORAGGIO)</t>
  </si>
  <si>
    <t>Leggere le linee guida ed utilizzare il software Enercloud+, http://www.sistemapiemonte.it/cms/pa/ambiente/servizi/874-enercloud</t>
  </si>
  <si>
    <t>Leggere le linee guida ed utilizzare il portale degli impianti per la produzione energetica, http://www.cittametropolitana.torino.it/fergisweb/</t>
  </si>
  <si>
    <t>GAS</t>
  </si>
  <si>
    <t>ENERGIA ELETTRICA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</si>
</sst>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"/>
    <numFmt numFmtId="165" formatCode="#,##0.0"/>
    <numFmt numFmtId="166" formatCode="0.0"/>
    <numFmt numFmtId="167" formatCode="0.0%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indexed="10"/>
      <name val="Arial"/>
      <family val="2"/>
    </font>
    <font>
      <b/>
      <vertAlign val="subscript"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b/>
      <sz val="11"/>
      <color rgb="FFFFFF00"/>
      <name val="Calibri"/>
      <family val="2"/>
      <scheme val="minor"/>
    </font>
    <font>
      <sz val="11"/>
      <name val="Calibri"/>
      <family val="2"/>
      <scheme val="minor"/>
    </font>
    <font>
      <b/>
      <vertAlign val="subscript"/>
      <sz val="11"/>
      <color theme="0" tint="-4.9989318521683403E-2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DA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lightUp">
        <bgColor theme="0" tint="-4.9989318521683403E-2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lightUp">
        <bgColor theme="4" tint="0.59999389629810485"/>
      </patternFill>
    </fill>
    <fill>
      <patternFill patternType="solid">
        <fgColor theme="6"/>
        <bgColor indexed="64"/>
      </patternFill>
    </fill>
    <fill>
      <patternFill patternType="lightUp">
        <bgColor theme="6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lightUp">
        <bgColor theme="9" tint="0.79998168889431442"/>
      </patternFill>
    </fill>
    <fill>
      <patternFill patternType="solid">
        <fgColor theme="9" tint="0.79995117038483843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74">
    <xf numFmtId="0" fontId="0" fillId="0" borderId="0" xfId="0"/>
    <xf numFmtId="0" fontId="0" fillId="2" borderId="0" xfId="0" applyFill="1" applyProtection="1">
      <protection locked="0"/>
    </xf>
    <xf numFmtId="0" fontId="0" fillId="2" borderId="0" xfId="0" applyFill="1" applyAlignment="1" applyProtection="1">
      <alignment horizontal="right"/>
      <protection locked="0"/>
    </xf>
    <xf numFmtId="0" fontId="0" fillId="5" borderId="0" xfId="0" applyFill="1" applyBorder="1" applyAlignment="1" applyProtection="1">
      <alignment horizontal="right"/>
      <protection locked="0"/>
    </xf>
    <xf numFmtId="0" fontId="0" fillId="5" borderId="0" xfId="0" applyFill="1" applyAlignment="1" applyProtection="1">
      <alignment horizontal="right"/>
      <protection locked="0"/>
    </xf>
    <xf numFmtId="0" fontId="0" fillId="2" borderId="0" xfId="0" applyFill="1" applyBorder="1" applyAlignment="1" applyProtection="1">
      <alignment horizontal="right"/>
      <protection locked="0"/>
    </xf>
    <xf numFmtId="0" fontId="0" fillId="2" borderId="0" xfId="0" applyFill="1" applyBorder="1" applyProtection="1">
      <protection locked="0"/>
    </xf>
    <xf numFmtId="0" fontId="0" fillId="9" borderId="5" xfId="0" applyFill="1" applyBorder="1" applyProtection="1">
      <protection locked="0"/>
    </xf>
    <xf numFmtId="0" fontId="0" fillId="9" borderId="6" xfId="0" applyFill="1" applyBorder="1" applyProtection="1">
      <protection locked="0"/>
    </xf>
    <xf numFmtId="0" fontId="2" fillId="4" borderId="1" xfId="0" applyFont="1" applyFill="1" applyBorder="1" applyAlignment="1" applyProtection="1">
      <alignment horizontal="center"/>
      <protection locked="0"/>
    </xf>
    <xf numFmtId="0" fontId="2" fillId="4" borderId="17" xfId="0" applyFont="1" applyFill="1" applyBorder="1" applyAlignment="1" applyProtection="1">
      <alignment horizontal="center"/>
      <protection locked="0"/>
    </xf>
    <xf numFmtId="0" fontId="0" fillId="9" borderId="10" xfId="0" applyFill="1" applyBorder="1" applyProtection="1">
      <protection locked="0"/>
    </xf>
    <xf numFmtId="0" fontId="0" fillId="9" borderId="11" xfId="0" applyFill="1" applyBorder="1" applyProtection="1">
      <protection locked="0"/>
    </xf>
    <xf numFmtId="0" fontId="0" fillId="2" borderId="0" xfId="0" applyFill="1" applyAlignment="1" applyProtection="1">
      <alignment horizontal="center"/>
      <protection locked="0"/>
    </xf>
    <xf numFmtId="0" fontId="11" fillId="6" borderId="1" xfId="0" applyFont="1" applyFill="1" applyBorder="1" applyAlignment="1" applyProtection="1">
      <alignment horizontal="center" vertical="center"/>
      <protection locked="0"/>
    </xf>
    <xf numFmtId="0" fontId="11" fillId="6" borderId="35" xfId="0" applyFont="1" applyFill="1" applyBorder="1" applyAlignment="1" applyProtection="1">
      <alignment horizontal="center" vertical="center"/>
      <protection locked="0"/>
    </xf>
    <xf numFmtId="0" fontId="0" fillId="11" borderId="5" xfId="0" applyFill="1" applyBorder="1" applyProtection="1">
      <protection locked="0"/>
    </xf>
    <xf numFmtId="0" fontId="0" fillId="11" borderId="6" xfId="0" applyFill="1" applyBorder="1" applyProtection="1">
      <protection locked="0"/>
    </xf>
    <xf numFmtId="0" fontId="0" fillId="11" borderId="7" xfId="0" applyFill="1" applyBorder="1" applyProtection="1">
      <protection locked="0"/>
    </xf>
    <xf numFmtId="0" fontId="0" fillId="11" borderId="8" xfId="0" applyFill="1" applyBorder="1" applyProtection="1">
      <protection locked="0"/>
    </xf>
    <xf numFmtId="0" fontId="0" fillId="11" borderId="0" xfId="0" applyFill="1" applyBorder="1" applyProtection="1">
      <protection locked="0"/>
    </xf>
    <xf numFmtId="0" fontId="0" fillId="11" borderId="9" xfId="0" applyFill="1" applyBorder="1" applyProtection="1">
      <protection locked="0"/>
    </xf>
    <xf numFmtId="0" fontId="0" fillId="11" borderId="10" xfId="0" applyFill="1" applyBorder="1" applyProtection="1">
      <protection locked="0"/>
    </xf>
    <xf numFmtId="0" fontId="0" fillId="11" borderId="11" xfId="0" applyFill="1" applyBorder="1" applyProtection="1">
      <protection locked="0"/>
    </xf>
    <xf numFmtId="0" fontId="0" fillId="11" borderId="12" xfId="0" applyFill="1" applyBorder="1" applyProtection="1">
      <protection locked="0"/>
    </xf>
    <xf numFmtId="9" fontId="0" fillId="11" borderId="1" xfId="1" applyFont="1" applyFill="1" applyBorder="1" applyAlignment="1" applyProtection="1">
      <alignment horizontal="center"/>
      <protection locked="0"/>
    </xf>
    <xf numFmtId="0" fontId="0" fillId="11" borderId="1" xfId="0" applyFill="1" applyBorder="1" applyAlignment="1" applyProtection="1">
      <alignment horizontal="center"/>
      <protection locked="0"/>
    </xf>
    <xf numFmtId="0" fontId="0" fillId="11" borderId="17" xfId="0" applyFill="1" applyBorder="1" applyAlignment="1" applyProtection="1">
      <alignment horizontal="center"/>
      <protection locked="0"/>
    </xf>
    <xf numFmtId="0" fontId="10" fillId="2" borderId="0" xfId="0" applyFont="1" applyFill="1" applyProtection="1">
      <protection locked="0"/>
    </xf>
    <xf numFmtId="3" fontId="0" fillId="7" borderId="1" xfId="0" applyNumberFormat="1" applyFill="1" applyBorder="1" applyAlignment="1" applyProtection="1">
      <alignment horizontal="center"/>
      <protection hidden="1"/>
    </xf>
    <xf numFmtId="3" fontId="0" fillId="7" borderId="17" xfId="0" applyNumberFormat="1" applyFill="1" applyBorder="1" applyAlignment="1" applyProtection="1">
      <alignment horizontal="center"/>
      <protection hidden="1"/>
    </xf>
    <xf numFmtId="3" fontId="11" fillId="6" borderId="1" xfId="0" applyNumberFormat="1" applyFont="1" applyFill="1" applyBorder="1" applyAlignment="1" applyProtection="1">
      <alignment horizontal="center"/>
      <protection hidden="1"/>
    </xf>
    <xf numFmtId="3" fontId="11" fillId="6" borderId="17" xfId="0" applyNumberFormat="1" applyFont="1" applyFill="1" applyBorder="1" applyAlignment="1" applyProtection="1">
      <alignment horizontal="center"/>
      <protection hidden="1"/>
    </xf>
    <xf numFmtId="3" fontId="11" fillId="6" borderId="35" xfId="0" applyNumberFormat="1" applyFont="1" applyFill="1" applyBorder="1" applyAlignment="1" applyProtection="1">
      <alignment horizontal="center"/>
      <protection hidden="1"/>
    </xf>
    <xf numFmtId="3" fontId="11" fillId="6" borderId="36" xfId="0" applyNumberFormat="1" applyFont="1" applyFill="1" applyBorder="1" applyAlignment="1" applyProtection="1">
      <alignment horizontal="center"/>
      <protection hidden="1"/>
    </xf>
    <xf numFmtId="3" fontId="2" fillId="10" borderId="18" xfId="0" applyNumberFormat="1" applyFont="1" applyFill="1" applyBorder="1" applyAlignment="1" applyProtection="1">
      <alignment horizontal="center"/>
      <protection hidden="1"/>
    </xf>
    <xf numFmtId="3" fontId="2" fillId="10" borderId="19" xfId="0" applyNumberFormat="1" applyFont="1" applyFill="1" applyBorder="1" applyAlignment="1" applyProtection="1">
      <alignment horizontal="center"/>
      <protection hidden="1"/>
    </xf>
    <xf numFmtId="165" fontId="2" fillId="10" borderId="18" xfId="0" applyNumberFormat="1" applyFont="1" applyFill="1" applyBorder="1" applyAlignment="1" applyProtection="1">
      <alignment horizontal="center"/>
      <protection hidden="1"/>
    </xf>
    <xf numFmtId="165" fontId="2" fillId="10" borderId="19" xfId="0" applyNumberFormat="1" applyFont="1" applyFill="1" applyBorder="1" applyAlignment="1" applyProtection="1">
      <alignment horizontal="center"/>
      <protection hidden="1"/>
    </xf>
    <xf numFmtId="9" fontId="0" fillId="9" borderId="7" xfId="1" applyFont="1" applyFill="1" applyBorder="1" applyProtection="1">
      <protection hidden="1"/>
    </xf>
    <xf numFmtId="9" fontId="0" fillId="9" borderId="12" xfId="1" applyFont="1" applyFill="1" applyBorder="1" applyProtection="1">
      <protection hidden="1"/>
    </xf>
    <xf numFmtId="0" fontId="0" fillId="5" borderId="0" xfId="0" applyFill="1" applyBorder="1" applyAlignment="1" applyProtection="1">
      <alignment horizontal="center"/>
      <protection hidden="1"/>
    </xf>
    <xf numFmtId="3" fontId="0" fillId="6" borderId="1" xfId="0" applyNumberFormat="1" applyFill="1" applyBorder="1" applyAlignment="1" applyProtection="1">
      <alignment horizontal="center"/>
      <protection hidden="1"/>
    </xf>
    <xf numFmtId="3" fontId="0" fillId="6" borderId="17" xfId="0" applyNumberFormat="1" applyFill="1" applyBorder="1" applyAlignment="1" applyProtection="1">
      <alignment horizontal="center"/>
      <protection hidden="1"/>
    </xf>
    <xf numFmtId="9" fontId="0" fillId="5" borderId="1" xfId="1" applyFont="1" applyFill="1" applyBorder="1" applyAlignment="1" applyProtection="1">
      <alignment horizontal="center"/>
      <protection hidden="1"/>
    </xf>
    <xf numFmtId="9" fontId="0" fillId="5" borderId="1" xfId="0" applyNumberFormat="1" applyFill="1" applyBorder="1" applyAlignment="1" applyProtection="1">
      <alignment horizontal="center"/>
      <protection hidden="1"/>
    </xf>
    <xf numFmtId="0" fontId="0" fillId="12" borderId="1" xfId="0" applyFill="1" applyBorder="1" applyAlignment="1" applyProtection="1">
      <alignment horizontal="center"/>
      <protection hidden="1"/>
    </xf>
    <xf numFmtId="0" fontId="0" fillId="12" borderId="17" xfId="0" applyFill="1" applyBorder="1" applyAlignment="1" applyProtection="1">
      <alignment horizontal="center"/>
      <protection hidden="1"/>
    </xf>
    <xf numFmtId="164" fontId="0" fillId="5" borderId="1" xfId="0" applyNumberFormat="1" applyFill="1" applyBorder="1" applyAlignment="1" applyProtection="1">
      <alignment horizontal="center"/>
      <protection hidden="1"/>
    </xf>
    <xf numFmtId="9" fontId="0" fillId="5" borderId="17" xfId="0" applyNumberFormat="1" applyFill="1" applyBorder="1" applyAlignment="1" applyProtection="1">
      <alignment horizontal="center"/>
      <protection hidden="1"/>
    </xf>
    <xf numFmtId="165" fontId="0" fillId="5" borderId="1" xfId="0" applyNumberFormat="1" applyFill="1" applyBorder="1" applyAlignment="1" applyProtection="1">
      <alignment horizontal="center"/>
      <protection hidden="1"/>
    </xf>
    <xf numFmtId="166" fontId="0" fillId="5" borderId="1" xfId="0" applyNumberFormat="1" applyFill="1" applyBorder="1" applyAlignment="1" applyProtection="1">
      <alignment horizontal="center"/>
      <protection hidden="1"/>
    </xf>
    <xf numFmtId="9" fontId="0" fillId="12" borderId="1" xfId="1" applyFont="1" applyFill="1" applyBorder="1" applyAlignment="1" applyProtection="1">
      <alignment horizontal="center"/>
      <protection hidden="1"/>
    </xf>
    <xf numFmtId="9" fontId="0" fillId="12" borderId="17" xfId="0" applyNumberFormat="1" applyFill="1" applyBorder="1" applyAlignment="1" applyProtection="1">
      <alignment horizontal="center"/>
      <protection hidden="1"/>
    </xf>
    <xf numFmtId="3" fontId="0" fillId="5" borderId="18" xfId="0" applyNumberFormat="1" applyFill="1" applyBorder="1" applyAlignment="1" applyProtection="1">
      <alignment horizontal="center"/>
      <protection hidden="1"/>
    </xf>
    <xf numFmtId="9" fontId="0" fillId="12" borderId="18" xfId="1" applyFont="1" applyFill="1" applyBorder="1" applyAlignment="1" applyProtection="1">
      <alignment horizontal="center"/>
      <protection hidden="1"/>
    </xf>
    <xf numFmtId="0" fontId="0" fillId="12" borderId="18" xfId="0" applyFill="1" applyBorder="1" applyAlignment="1" applyProtection="1">
      <alignment horizontal="center"/>
      <protection hidden="1"/>
    </xf>
    <xf numFmtId="0" fontId="0" fillId="12" borderId="19" xfId="0" applyFill="1" applyBorder="1" applyAlignment="1" applyProtection="1">
      <alignment horizontal="center"/>
      <protection hidden="1"/>
    </xf>
    <xf numFmtId="3" fontId="5" fillId="7" borderId="1" xfId="0" applyNumberFormat="1" applyFont="1" applyFill="1" applyBorder="1" applyAlignment="1" applyProtection="1">
      <alignment horizontal="center"/>
      <protection hidden="1"/>
    </xf>
    <xf numFmtId="3" fontId="5" fillId="7" borderId="17" xfId="0" applyNumberFormat="1" applyFont="1" applyFill="1" applyBorder="1" applyAlignment="1" applyProtection="1">
      <alignment horizontal="center"/>
      <protection hidden="1"/>
    </xf>
    <xf numFmtId="3" fontId="5" fillId="8" borderId="1" xfId="0" applyNumberFormat="1" applyFont="1" applyFill="1" applyBorder="1" applyAlignment="1" applyProtection="1">
      <alignment horizontal="center"/>
      <protection hidden="1"/>
    </xf>
    <xf numFmtId="3" fontId="5" fillId="8" borderId="17" xfId="0" applyNumberFormat="1" applyFont="1" applyFill="1" applyBorder="1" applyAlignment="1" applyProtection="1">
      <alignment horizontal="center"/>
      <protection hidden="1"/>
    </xf>
    <xf numFmtId="0" fontId="0" fillId="11" borderId="1" xfId="0" applyFill="1" applyBorder="1" applyProtection="1">
      <protection locked="0"/>
    </xf>
    <xf numFmtId="0" fontId="0" fillId="11" borderId="17" xfId="0" applyFill="1" applyBorder="1" applyProtection="1">
      <protection locked="0"/>
    </xf>
    <xf numFmtId="165" fontId="0" fillId="5" borderId="18" xfId="0" applyNumberFormat="1" applyFill="1" applyBorder="1" applyAlignment="1" applyProtection="1">
      <alignment horizontal="center"/>
      <protection hidden="1"/>
    </xf>
    <xf numFmtId="166" fontId="0" fillId="5" borderId="18" xfId="0" applyNumberFormat="1" applyFill="1" applyBorder="1" applyAlignment="1" applyProtection="1">
      <alignment horizontal="center"/>
      <protection hidden="1"/>
    </xf>
    <xf numFmtId="0" fontId="2" fillId="4" borderId="16" xfId="0" applyFont="1" applyFill="1" applyBorder="1" applyAlignment="1" applyProtection="1">
      <alignment horizontal="center"/>
      <protection locked="0"/>
    </xf>
    <xf numFmtId="3" fontId="0" fillId="6" borderId="16" xfId="0" applyNumberFormat="1" applyFill="1" applyBorder="1" applyAlignment="1" applyProtection="1">
      <alignment horizontal="center"/>
      <protection locked="0"/>
    </xf>
    <xf numFmtId="0" fontId="2" fillId="10" borderId="20" xfId="0" applyFont="1" applyFill="1" applyBorder="1" applyAlignment="1" applyProtection="1">
      <alignment horizontal="center" vertical="center" wrapText="1"/>
      <protection locked="0"/>
    </xf>
    <xf numFmtId="167" fontId="0" fillId="5" borderId="1" xfId="1" applyNumberFormat="1" applyFont="1" applyFill="1" applyBorder="1" applyAlignment="1" applyProtection="1">
      <alignment horizontal="center"/>
      <protection hidden="1"/>
    </xf>
    <xf numFmtId="167" fontId="0" fillId="5" borderId="1" xfId="0" applyNumberFormat="1" applyFill="1" applyBorder="1" applyAlignment="1" applyProtection="1">
      <alignment horizontal="center"/>
      <protection hidden="1"/>
    </xf>
    <xf numFmtId="3" fontId="8" fillId="7" borderId="16" xfId="0" applyNumberFormat="1" applyFont="1" applyFill="1" applyBorder="1" applyAlignment="1" applyProtection="1">
      <alignment horizontal="center"/>
      <protection locked="0"/>
    </xf>
    <xf numFmtId="3" fontId="0" fillId="7" borderId="16" xfId="0" applyNumberFormat="1" applyFill="1" applyBorder="1" applyAlignment="1" applyProtection="1">
      <alignment horizontal="center"/>
      <protection locked="0"/>
    </xf>
    <xf numFmtId="3" fontId="8" fillId="7" borderId="1" xfId="0" applyNumberFormat="1" applyFont="1" applyFill="1" applyBorder="1" applyAlignment="1" applyProtection="1">
      <alignment horizontal="center"/>
      <protection hidden="1"/>
    </xf>
    <xf numFmtId="9" fontId="0" fillId="9" borderId="12" xfId="1" applyNumberFormat="1" applyFont="1" applyFill="1" applyBorder="1" applyProtection="1">
      <protection hidden="1"/>
    </xf>
    <xf numFmtId="0" fontId="5" fillId="2" borderId="0" xfId="0" applyFont="1" applyFill="1" applyProtection="1">
      <protection locked="0"/>
    </xf>
    <xf numFmtId="0" fontId="0" fillId="2" borderId="0" xfId="0" applyFont="1" applyFill="1" applyProtection="1">
      <protection locked="0"/>
    </xf>
    <xf numFmtId="0" fontId="0" fillId="2" borderId="25" xfId="0" applyFill="1" applyBorder="1" applyAlignment="1" applyProtection="1">
      <alignment horizontal="center"/>
      <protection locked="0"/>
    </xf>
    <xf numFmtId="0" fontId="0" fillId="2" borderId="0" xfId="0" applyFill="1" applyBorder="1" applyAlignment="1" applyProtection="1">
      <alignment horizontal="center"/>
      <protection locked="0"/>
    </xf>
    <xf numFmtId="0" fontId="6" fillId="13" borderId="1" xfId="0" applyFont="1" applyFill="1" applyBorder="1" applyAlignment="1" applyProtection="1">
      <alignment horizontal="center" wrapText="1"/>
      <protection locked="0"/>
    </xf>
    <xf numFmtId="3" fontId="0" fillId="20" borderId="1" xfId="0" applyNumberFormat="1" applyFill="1" applyBorder="1" applyAlignment="1" applyProtection="1">
      <alignment horizontal="center"/>
      <protection locked="0"/>
    </xf>
    <xf numFmtId="3" fontId="0" fillId="17" borderId="1" xfId="0" applyNumberFormat="1" applyFill="1" applyBorder="1" applyAlignment="1" applyProtection="1">
      <alignment horizontal="center"/>
      <protection locked="0"/>
    </xf>
    <xf numFmtId="3" fontId="0" fillId="7" borderId="25" xfId="0" applyNumberFormat="1" applyFill="1" applyBorder="1" applyProtection="1">
      <protection locked="0"/>
    </xf>
    <xf numFmtId="0" fontId="6" fillId="21" borderId="1" xfId="0" applyFont="1" applyFill="1" applyBorder="1" applyAlignment="1" applyProtection="1">
      <alignment horizontal="center" wrapText="1"/>
      <protection locked="0"/>
    </xf>
    <xf numFmtId="3" fontId="0" fillId="16" borderId="1" xfId="0" applyNumberFormat="1" applyFill="1" applyBorder="1" applyAlignment="1" applyProtection="1">
      <alignment horizontal="center"/>
      <protection hidden="1"/>
    </xf>
    <xf numFmtId="3" fontId="0" fillId="17" borderId="1" xfId="0" applyNumberFormat="1" applyFill="1" applyBorder="1" applyAlignment="1" applyProtection="1">
      <alignment horizontal="center"/>
      <protection hidden="1"/>
    </xf>
    <xf numFmtId="3" fontId="0" fillId="18" borderId="1" xfId="0" applyNumberFormat="1" applyFill="1" applyBorder="1" applyAlignment="1" applyProtection="1">
      <alignment horizontal="center"/>
      <protection hidden="1"/>
    </xf>
    <xf numFmtId="3" fontId="0" fillId="19" borderId="1" xfId="0" applyNumberFormat="1" applyFill="1" applyBorder="1" applyAlignment="1" applyProtection="1">
      <alignment horizontal="center"/>
      <protection hidden="1"/>
    </xf>
    <xf numFmtId="3" fontId="0" fillId="17" borderId="1" xfId="0" applyNumberFormat="1" applyFill="1" applyBorder="1" applyProtection="1">
      <protection hidden="1"/>
    </xf>
    <xf numFmtId="3" fontId="6" fillId="10" borderId="1" xfId="0" applyNumberFormat="1" applyFont="1" applyFill="1" applyBorder="1" applyAlignment="1" applyProtection="1">
      <alignment horizontal="center"/>
      <protection hidden="1"/>
    </xf>
    <xf numFmtId="3" fontId="7" fillId="10" borderId="1" xfId="0" applyNumberFormat="1" applyFont="1" applyFill="1" applyBorder="1" applyAlignment="1" applyProtection="1">
      <alignment horizontal="center"/>
      <protection hidden="1"/>
    </xf>
    <xf numFmtId="3" fontId="6" fillId="15" borderId="1" xfId="0" applyNumberFormat="1" applyFont="1" applyFill="1" applyBorder="1" applyAlignment="1" applyProtection="1">
      <alignment horizontal="center"/>
      <protection hidden="1"/>
    </xf>
    <xf numFmtId="164" fontId="0" fillId="16" borderId="1" xfId="0" applyNumberFormat="1" applyFill="1" applyBorder="1" applyAlignment="1" applyProtection="1">
      <alignment horizontal="center"/>
      <protection hidden="1"/>
    </xf>
    <xf numFmtId="0" fontId="0" fillId="16" borderId="1" xfId="0" applyFill="1" applyBorder="1" applyAlignment="1" applyProtection="1">
      <alignment horizontal="center"/>
      <protection hidden="1"/>
    </xf>
    <xf numFmtId="3" fontId="0" fillId="23" borderId="1" xfId="0" applyNumberFormat="1" applyFill="1" applyBorder="1" applyAlignment="1" applyProtection="1">
      <alignment horizontal="center"/>
      <protection hidden="1"/>
    </xf>
    <xf numFmtId="3" fontId="0" fillId="24" borderId="1" xfId="0" applyNumberFormat="1" applyFill="1" applyBorder="1" applyAlignment="1" applyProtection="1">
      <alignment horizontal="center"/>
      <protection hidden="1"/>
    </xf>
    <xf numFmtId="3" fontId="0" fillId="24" borderId="1" xfId="0" applyNumberFormat="1" applyFill="1" applyBorder="1" applyProtection="1">
      <protection hidden="1"/>
    </xf>
    <xf numFmtId="0" fontId="11" fillId="2" borderId="0" xfId="0" applyFont="1" applyFill="1" applyProtection="1">
      <protection locked="0"/>
    </xf>
    <xf numFmtId="0" fontId="14" fillId="2" borderId="0" xfId="0" applyFont="1" applyFill="1" applyProtection="1">
      <protection locked="0"/>
    </xf>
    <xf numFmtId="3" fontId="0" fillId="25" borderId="1" xfId="0" applyNumberFormat="1" applyFill="1" applyBorder="1" applyAlignment="1" applyProtection="1">
      <alignment horizontal="center"/>
      <protection hidden="1"/>
    </xf>
    <xf numFmtId="0" fontId="2" fillId="10" borderId="20" xfId="0" applyFont="1" applyFill="1" applyBorder="1" applyAlignment="1" applyProtection="1">
      <alignment horizontal="center" vertical="center" wrapText="1"/>
      <protection locked="0"/>
    </xf>
    <xf numFmtId="0" fontId="2" fillId="4" borderId="16" xfId="0" applyFont="1" applyFill="1" applyBorder="1" applyAlignment="1" applyProtection="1">
      <alignment horizontal="center"/>
      <protection locked="0"/>
    </xf>
    <xf numFmtId="0" fontId="2" fillId="4" borderId="1" xfId="0" applyFont="1" applyFill="1" applyBorder="1" applyAlignment="1" applyProtection="1">
      <alignment horizontal="center"/>
      <protection locked="0"/>
    </xf>
    <xf numFmtId="0" fontId="2" fillId="4" borderId="1" xfId="0" applyFont="1" applyFill="1" applyBorder="1" applyAlignment="1" applyProtection="1">
      <alignment horizontal="center"/>
      <protection locked="0"/>
    </xf>
    <xf numFmtId="164" fontId="0" fillId="12" borderId="1" xfId="0" applyNumberFormat="1" applyFill="1" applyBorder="1" applyAlignment="1" applyProtection="1">
      <protection hidden="1"/>
    </xf>
    <xf numFmtId="0" fontId="2" fillId="10" borderId="20" xfId="0" applyFont="1" applyFill="1" applyBorder="1" applyAlignment="1" applyProtection="1">
      <alignment horizontal="center" vertical="center" wrapText="1"/>
      <protection locked="0"/>
    </xf>
    <xf numFmtId="0" fontId="2" fillId="4" borderId="16" xfId="0" applyFont="1" applyFill="1" applyBorder="1" applyAlignment="1" applyProtection="1">
      <alignment horizontal="center"/>
      <protection locked="0"/>
    </xf>
    <xf numFmtId="0" fontId="2" fillId="4" borderId="1" xfId="0" applyFont="1" applyFill="1" applyBorder="1" applyAlignment="1" applyProtection="1">
      <alignment horizontal="center"/>
      <protection locked="0"/>
    </xf>
    <xf numFmtId="3" fontId="8" fillId="7" borderId="17" xfId="0" applyNumberFormat="1" applyFont="1" applyFill="1" applyBorder="1" applyAlignment="1" applyProtection="1">
      <alignment horizontal="center"/>
      <protection hidden="1"/>
    </xf>
    <xf numFmtId="0" fontId="2" fillId="4" borderId="1" xfId="0" applyFont="1" applyFill="1" applyBorder="1" applyAlignment="1" applyProtection="1">
      <alignment horizontal="center"/>
      <protection locked="0"/>
    </xf>
    <xf numFmtId="0" fontId="2" fillId="10" borderId="20" xfId="0" applyFont="1" applyFill="1" applyBorder="1" applyAlignment="1" applyProtection="1">
      <alignment horizontal="center" vertical="center" wrapText="1"/>
      <protection locked="0"/>
    </xf>
    <xf numFmtId="0" fontId="2" fillId="10" borderId="18" xfId="0" applyFont="1" applyFill="1" applyBorder="1" applyAlignment="1" applyProtection="1">
      <alignment horizontal="center" vertical="center" wrapText="1"/>
      <protection locked="0"/>
    </xf>
    <xf numFmtId="0" fontId="2" fillId="4" borderId="13" xfId="0" applyFont="1" applyFill="1" applyBorder="1" applyAlignment="1" applyProtection="1">
      <alignment horizontal="center"/>
      <protection locked="0"/>
    </xf>
    <xf numFmtId="0" fontId="2" fillId="4" borderId="14" xfId="0" applyFont="1" applyFill="1" applyBorder="1" applyAlignment="1" applyProtection="1">
      <alignment horizontal="center"/>
      <protection locked="0"/>
    </xf>
    <xf numFmtId="0" fontId="2" fillId="4" borderId="15" xfId="0" applyFont="1" applyFill="1" applyBorder="1" applyAlignment="1" applyProtection="1">
      <alignment horizontal="center"/>
      <protection locked="0"/>
    </xf>
    <xf numFmtId="0" fontId="3" fillId="3" borderId="2" xfId="0" applyFont="1" applyFill="1" applyBorder="1" applyAlignment="1" applyProtection="1">
      <alignment horizontal="center"/>
      <protection locked="0"/>
    </xf>
    <xf numFmtId="0" fontId="3" fillId="3" borderId="3" xfId="0" applyFont="1" applyFill="1" applyBorder="1" applyAlignment="1" applyProtection="1">
      <alignment horizontal="center"/>
      <protection locked="0"/>
    </xf>
    <xf numFmtId="0" fontId="3" fillId="3" borderId="4" xfId="0" applyFont="1" applyFill="1" applyBorder="1" applyAlignment="1" applyProtection="1">
      <alignment horizontal="center"/>
      <protection locked="0"/>
    </xf>
    <xf numFmtId="0" fontId="2" fillId="4" borderId="16" xfId="0" applyFont="1" applyFill="1" applyBorder="1" applyAlignment="1" applyProtection="1">
      <alignment horizontal="center"/>
      <protection locked="0"/>
    </xf>
    <xf numFmtId="0" fontId="2" fillId="4" borderId="1" xfId="0" applyFont="1" applyFill="1" applyBorder="1" applyAlignment="1" applyProtection="1">
      <alignment horizontal="center"/>
      <protection locked="0"/>
    </xf>
    <xf numFmtId="0" fontId="5" fillId="7" borderId="16" xfId="0" applyFont="1" applyFill="1" applyBorder="1" applyAlignment="1" applyProtection="1">
      <alignment horizontal="center" vertical="center"/>
      <protection locked="0"/>
    </xf>
    <xf numFmtId="0" fontId="5" fillId="7" borderId="1" xfId="0" applyFont="1" applyFill="1" applyBorder="1" applyAlignment="1" applyProtection="1">
      <alignment horizontal="center" vertical="center"/>
      <protection locked="0"/>
    </xf>
    <xf numFmtId="0" fontId="5" fillId="8" borderId="24" xfId="0" applyFont="1" applyFill="1" applyBorder="1" applyAlignment="1" applyProtection="1">
      <alignment horizontal="center" vertical="center"/>
      <protection locked="0"/>
    </xf>
    <xf numFmtId="0" fontId="5" fillId="8" borderId="23" xfId="0" applyFont="1" applyFill="1" applyBorder="1" applyAlignment="1" applyProtection="1">
      <alignment horizontal="center" vertical="center"/>
      <protection locked="0"/>
    </xf>
    <xf numFmtId="0" fontId="11" fillId="16" borderId="32" xfId="0" applyFont="1" applyFill="1" applyBorder="1" applyAlignment="1" applyProtection="1">
      <alignment horizontal="center" vertical="center" wrapText="1"/>
      <protection locked="0"/>
    </xf>
    <xf numFmtId="0" fontId="11" fillId="16" borderId="33" xfId="0" applyFont="1" applyFill="1" applyBorder="1" applyAlignment="1" applyProtection="1">
      <alignment horizontal="center" vertical="center" wrapText="1"/>
      <protection locked="0"/>
    </xf>
    <xf numFmtId="0" fontId="11" fillId="16" borderId="34" xfId="0" applyFont="1" applyFill="1" applyBorder="1" applyAlignment="1" applyProtection="1">
      <alignment horizontal="center" vertical="center" wrapText="1"/>
      <protection locked="0"/>
    </xf>
    <xf numFmtId="0" fontId="5" fillId="6" borderId="16" xfId="0" applyFont="1" applyFill="1" applyBorder="1" applyAlignment="1" applyProtection="1">
      <alignment horizontal="center" vertical="center"/>
      <protection locked="0"/>
    </xf>
    <xf numFmtId="0" fontId="5" fillId="6" borderId="1" xfId="0" applyFont="1" applyFill="1" applyBorder="1" applyAlignment="1" applyProtection="1">
      <alignment horizontal="center" vertical="center"/>
      <protection locked="0"/>
    </xf>
    <xf numFmtId="0" fontId="5" fillId="6" borderId="24" xfId="0" applyFont="1" applyFill="1" applyBorder="1" applyAlignment="1" applyProtection="1">
      <alignment horizontal="center" vertical="center" wrapText="1"/>
      <protection locked="0"/>
    </xf>
    <xf numFmtId="0" fontId="5" fillId="6" borderId="23" xfId="0" applyFont="1" applyFill="1" applyBorder="1" applyAlignment="1" applyProtection="1">
      <alignment horizontal="center" vertical="center" wrapText="1"/>
      <protection locked="0"/>
    </xf>
    <xf numFmtId="0" fontId="5" fillId="6" borderId="24" xfId="0" applyFont="1" applyFill="1" applyBorder="1" applyAlignment="1" applyProtection="1">
      <alignment horizontal="center" vertical="center"/>
      <protection locked="0"/>
    </xf>
    <xf numFmtId="0" fontId="5" fillId="6" borderId="23" xfId="0" applyFont="1" applyFill="1" applyBorder="1" applyAlignment="1" applyProtection="1">
      <alignment horizontal="center" vertical="center"/>
      <protection locked="0"/>
    </xf>
    <xf numFmtId="0" fontId="5" fillId="11" borderId="20" xfId="0" applyFont="1" applyFill="1" applyBorder="1" applyAlignment="1" applyProtection="1">
      <alignment horizontal="left"/>
      <protection locked="0"/>
    </xf>
    <xf numFmtId="0" fontId="5" fillId="11" borderId="18" xfId="0" applyFont="1" applyFill="1" applyBorder="1" applyAlignment="1" applyProtection="1">
      <alignment horizontal="left"/>
      <protection locked="0"/>
    </xf>
    <xf numFmtId="0" fontId="5" fillId="11" borderId="16" xfId="0" applyFont="1" applyFill="1" applyBorder="1" applyAlignment="1" applyProtection="1">
      <alignment horizontal="left"/>
      <protection locked="0"/>
    </xf>
    <xf numFmtId="0" fontId="5" fillId="11" borderId="1" xfId="0" applyFont="1" applyFill="1" applyBorder="1" applyAlignment="1" applyProtection="1">
      <alignment horizontal="left"/>
      <protection locked="0"/>
    </xf>
    <xf numFmtId="0" fontId="12" fillId="4" borderId="13" xfId="0" applyFont="1" applyFill="1" applyBorder="1" applyAlignment="1" applyProtection="1">
      <alignment horizontal="center"/>
      <protection locked="0"/>
    </xf>
    <xf numFmtId="0" fontId="12" fillId="4" borderId="14" xfId="0" applyFont="1" applyFill="1" applyBorder="1" applyAlignment="1" applyProtection="1">
      <alignment horizontal="center"/>
      <protection locked="0"/>
    </xf>
    <xf numFmtId="0" fontId="12" fillId="4" borderId="15" xfId="0" applyFont="1" applyFill="1" applyBorder="1" applyAlignment="1" applyProtection="1">
      <alignment horizontal="center"/>
      <protection locked="0"/>
    </xf>
    <xf numFmtId="0" fontId="0" fillId="11" borderId="16" xfId="0" applyFill="1" applyBorder="1" applyAlignment="1" applyProtection="1">
      <alignment horizontal="left"/>
      <protection locked="0"/>
    </xf>
    <xf numFmtId="0" fontId="0" fillId="11" borderId="1" xfId="0" applyFill="1" applyBorder="1" applyAlignment="1" applyProtection="1">
      <alignment horizontal="left"/>
      <protection locked="0"/>
    </xf>
    <xf numFmtId="0" fontId="0" fillId="11" borderId="1" xfId="0" applyFill="1" applyBorder="1" applyAlignment="1" applyProtection="1">
      <alignment horizontal="center"/>
      <protection locked="0"/>
    </xf>
    <xf numFmtId="0" fontId="0" fillId="11" borderId="1" xfId="0" quotePrefix="1" applyFill="1" applyBorder="1" applyAlignment="1" applyProtection="1">
      <alignment horizontal="center"/>
      <protection locked="0"/>
    </xf>
    <xf numFmtId="0" fontId="0" fillId="11" borderId="17" xfId="0" applyFill="1" applyBorder="1" applyAlignment="1" applyProtection="1">
      <alignment horizontal="center"/>
      <protection locked="0"/>
    </xf>
    <xf numFmtId="0" fontId="11" fillId="8" borderId="32" xfId="0" applyFont="1" applyFill="1" applyBorder="1" applyAlignment="1" applyProtection="1">
      <alignment horizontal="center" vertical="center" wrapText="1"/>
      <protection locked="0"/>
    </xf>
    <xf numFmtId="0" fontId="11" fillId="8" borderId="33" xfId="0" applyFont="1" applyFill="1" applyBorder="1" applyAlignment="1" applyProtection="1">
      <alignment horizontal="center" vertical="center" wrapText="1"/>
      <protection locked="0"/>
    </xf>
    <xf numFmtId="0" fontId="11" fillId="8" borderId="34" xfId="0" applyFont="1" applyFill="1" applyBorder="1" applyAlignment="1" applyProtection="1">
      <alignment horizontal="center" vertical="center" wrapText="1"/>
      <protection locked="0"/>
    </xf>
    <xf numFmtId="0" fontId="6" fillId="10" borderId="1" xfId="0" applyFont="1" applyFill="1" applyBorder="1" applyAlignment="1" applyProtection="1">
      <alignment horizontal="left"/>
      <protection locked="0"/>
    </xf>
    <xf numFmtId="0" fontId="0" fillId="22" borderId="1" xfId="0" applyFill="1" applyBorder="1" applyAlignment="1" applyProtection="1">
      <alignment horizontal="left"/>
      <protection hidden="1"/>
    </xf>
    <xf numFmtId="0" fontId="6" fillId="10" borderId="1" xfId="0" applyFont="1" applyFill="1" applyBorder="1" applyAlignment="1" applyProtection="1">
      <alignment horizontal="left"/>
      <protection hidden="1"/>
    </xf>
    <xf numFmtId="0" fontId="2" fillId="13" borderId="27" xfId="0" applyFont="1" applyFill="1" applyBorder="1" applyAlignment="1" applyProtection="1">
      <alignment horizontal="left" vertical="center"/>
      <protection locked="0"/>
    </xf>
    <xf numFmtId="0" fontId="2" fillId="13" borderId="26" xfId="0" applyFont="1" applyFill="1" applyBorder="1" applyAlignment="1" applyProtection="1">
      <alignment horizontal="left" vertical="center"/>
      <protection locked="0"/>
    </xf>
    <xf numFmtId="0" fontId="2" fillId="13" borderId="28" xfId="0" applyFont="1" applyFill="1" applyBorder="1" applyAlignment="1" applyProtection="1">
      <alignment horizontal="left" vertical="center"/>
      <protection locked="0"/>
    </xf>
    <xf numFmtId="0" fontId="2" fillId="13" borderId="29" xfId="0" applyFont="1" applyFill="1" applyBorder="1" applyAlignment="1" applyProtection="1">
      <alignment horizontal="left" vertical="center"/>
      <protection locked="0"/>
    </xf>
    <xf numFmtId="0" fontId="2" fillId="13" borderId="30" xfId="0" applyFont="1" applyFill="1" applyBorder="1" applyAlignment="1" applyProtection="1">
      <alignment horizontal="left" vertical="center"/>
      <protection locked="0"/>
    </xf>
    <xf numFmtId="0" fontId="2" fillId="13" borderId="31" xfId="0" applyFont="1" applyFill="1" applyBorder="1" applyAlignment="1" applyProtection="1">
      <alignment horizontal="left" vertical="center"/>
      <protection locked="0"/>
    </xf>
    <xf numFmtId="0" fontId="0" fillId="18" borderId="1" xfId="0" applyFill="1" applyBorder="1" applyAlignment="1" applyProtection="1">
      <alignment horizontal="left"/>
      <protection hidden="1"/>
    </xf>
    <xf numFmtId="0" fontId="5" fillId="14" borderId="21" xfId="0" applyFont="1" applyFill="1" applyBorder="1" applyAlignment="1" applyProtection="1">
      <alignment horizontal="left"/>
      <protection hidden="1"/>
    </xf>
    <xf numFmtId="0" fontId="5" fillId="14" borderId="22" xfId="0" applyFont="1" applyFill="1" applyBorder="1" applyAlignment="1" applyProtection="1">
      <alignment horizontal="left"/>
      <protection hidden="1"/>
    </xf>
    <xf numFmtId="0" fontId="5" fillId="14" borderId="23" xfId="0" applyFont="1" applyFill="1" applyBorder="1" applyAlignment="1" applyProtection="1">
      <alignment horizontal="left"/>
      <protection hidden="1"/>
    </xf>
    <xf numFmtId="0" fontId="6" fillId="21" borderId="1" xfId="0" applyFont="1" applyFill="1" applyBorder="1" applyAlignment="1" applyProtection="1">
      <alignment horizontal="left" vertical="center"/>
      <protection locked="0"/>
    </xf>
    <xf numFmtId="0" fontId="6" fillId="21" borderId="21" xfId="0" applyFont="1" applyFill="1" applyBorder="1" applyAlignment="1" applyProtection="1">
      <alignment horizontal="center"/>
      <protection locked="0"/>
    </xf>
    <xf numFmtId="0" fontId="6" fillId="21" borderId="22" xfId="0" applyFont="1" applyFill="1" applyBorder="1" applyAlignment="1" applyProtection="1">
      <alignment horizontal="center"/>
      <protection locked="0"/>
    </xf>
    <xf numFmtId="0" fontId="6" fillId="21" borderId="23" xfId="0" applyFont="1" applyFill="1" applyBorder="1" applyAlignment="1" applyProtection="1">
      <alignment horizontal="center"/>
      <protection locked="0"/>
    </xf>
    <xf numFmtId="0" fontId="5" fillId="14" borderId="21" xfId="0" applyFont="1" applyFill="1" applyBorder="1" applyAlignment="1" applyProtection="1">
      <alignment horizontal="left"/>
      <protection locked="0"/>
    </xf>
    <xf numFmtId="0" fontId="5" fillId="14" borderId="22" xfId="0" applyFont="1" applyFill="1" applyBorder="1" applyAlignment="1" applyProtection="1">
      <alignment horizontal="left"/>
      <protection locked="0"/>
    </xf>
    <xf numFmtId="0" fontId="5" fillId="14" borderId="23" xfId="0" applyFont="1" applyFill="1" applyBorder="1" applyAlignment="1" applyProtection="1">
      <alignment horizontal="left"/>
      <protection locked="0"/>
    </xf>
    <xf numFmtId="0" fontId="6" fillId="13" borderId="1" xfId="0" applyFont="1" applyFill="1" applyBorder="1" applyAlignment="1" applyProtection="1">
      <alignment horizontal="left" vertical="center"/>
      <protection locked="0"/>
    </xf>
    <xf numFmtId="0" fontId="6" fillId="13" borderId="21" xfId="0" applyFont="1" applyFill="1" applyBorder="1" applyAlignment="1" applyProtection="1">
      <alignment horizontal="center"/>
      <protection locked="0"/>
    </xf>
    <xf numFmtId="0" fontId="6" fillId="13" borderId="22" xfId="0" applyFont="1" applyFill="1" applyBorder="1" applyAlignment="1" applyProtection="1">
      <alignment horizontal="center"/>
      <protection locked="0"/>
    </xf>
    <xf numFmtId="0" fontId="6" fillId="13" borderId="23" xfId="0" applyFont="1" applyFill="1" applyBorder="1" applyAlignment="1" applyProtection="1">
      <alignment horizontal="center"/>
      <protection locked="0"/>
    </xf>
    <xf numFmtId="0" fontId="0" fillId="8" borderId="1" xfId="0" applyFill="1" applyBorder="1" applyAlignment="1" applyProtection="1">
      <alignment horizontal="left"/>
      <protection locked="0"/>
    </xf>
    <xf numFmtId="0" fontId="0" fillId="18" borderId="1" xfId="0" applyFill="1" applyBorder="1" applyAlignment="1" applyProtection="1">
      <alignment horizontal="left"/>
      <protection locked="0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FFFDA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10" Type="http://schemas.openxmlformats.org/officeDocument/2006/relationships/externalLink" Target="externalLinks/externalLink4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Andamento dei consumi elettrici e termici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Consumi elettrici</c:v>
          </c:tx>
          <c:spPr>
            <a:gradFill rotWithShape="1">
              <a:gsLst>
                <a:gs pos="0">
                  <a:schemeClr val="accent1">
                    <a:lumMod val="110000"/>
                    <a:satMod val="105000"/>
                    <a:tint val="67000"/>
                  </a:schemeClr>
                </a:gs>
                <a:gs pos="50000">
                  <a:schemeClr val="accent1">
                    <a:lumMod val="105000"/>
                    <a:satMod val="103000"/>
                    <a:tint val="73000"/>
                  </a:schemeClr>
                </a:gs>
                <a:gs pos="100000">
                  <a:schemeClr val="accent1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  <c:invertIfNegative val="0"/>
          <c:cat>
            <c:numRef>
              <c:f>GLOBALE!$D$6:$Q$6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GLOBALE!$D$7:$Q$7</c:f>
              <c:numCache>
                <c:formatCode>#,##0</c:formatCode>
                <c:ptCount val="14"/>
                <c:pt idx="0">
                  <c:v>4205.1508307861559</c:v>
                </c:pt>
                <c:pt idx="1">
                  <c:v>4249.1388663406997</c:v>
                </c:pt>
                <c:pt idx="2">
                  <c:v>4417.5888762964423</c:v>
                </c:pt>
                <c:pt idx="3">
                  <c:v>4566.8458106557136</c:v>
                </c:pt>
                <c:pt idx="4">
                  <c:v>4718.8907344524368</c:v>
                </c:pt>
                <c:pt idx="5">
                  <c:v>4692.0327240822025</c:v>
                </c:pt>
                <c:pt idx="6">
                  <c:v>4793.6019695180958</c:v>
                </c:pt>
                <c:pt idx="7">
                  <c:v>4523.3615634871485</c:v>
                </c:pt>
                <c:pt idx="8">
                  <c:v>4742.9753689808394</c:v>
                </c:pt>
                <c:pt idx="9">
                  <c:v>4987.601291442028</c:v>
                </c:pt>
                <c:pt idx="10">
                  <c:v>5180.4594879130482</c:v>
                </c:pt>
                <c:pt idx="11">
                  <c:v>6026.7703815665009</c:v>
                </c:pt>
                <c:pt idx="12">
                  <c:v>5840.1005582685093</c:v>
                </c:pt>
                <c:pt idx="13">
                  <c:v>5066.4588669489403</c:v>
                </c:pt>
              </c:numCache>
            </c:numRef>
          </c:val>
        </c:ser>
        <c:ser>
          <c:idx val="1"/>
          <c:order val="1"/>
          <c:tx>
            <c:v>Consumi termici</c:v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cat>
            <c:numRef>
              <c:f>GLOBALE!$D$6:$Q$6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GLOBALE!$D$8:$Q$8</c:f>
              <c:numCache>
                <c:formatCode>#,##0</c:formatCode>
                <c:ptCount val="14"/>
                <c:pt idx="0">
                  <c:v>64729.829436881351</c:v>
                </c:pt>
                <c:pt idx="1">
                  <c:v>66072.192817968142</c:v>
                </c:pt>
                <c:pt idx="2">
                  <c:v>62776.262348116543</c:v>
                </c:pt>
                <c:pt idx="3">
                  <c:v>60675.959814836227</c:v>
                </c:pt>
                <c:pt idx="4">
                  <c:v>65222.723404076722</c:v>
                </c:pt>
                <c:pt idx="5">
                  <c:v>66676.728530367283</c:v>
                </c:pt>
                <c:pt idx="6">
                  <c:v>65157.897809221839</c:v>
                </c:pt>
                <c:pt idx="7">
                  <c:v>63576.588335176973</c:v>
                </c:pt>
                <c:pt idx="8">
                  <c:v>59946.362905319489</c:v>
                </c:pt>
                <c:pt idx="9">
                  <c:v>58569.110444740611</c:v>
                </c:pt>
                <c:pt idx="10">
                  <c:v>64210.914945110177</c:v>
                </c:pt>
                <c:pt idx="11">
                  <c:v>60709.287537520351</c:v>
                </c:pt>
                <c:pt idx="12">
                  <c:v>58682.653239732274</c:v>
                </c:pt>
                <c:pt idx="13">
                  <c:v>58937.303651138907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900529968"/>
        <c:axId val="-900527792"/>
      </c:barChart>
      <c:catAx>
        <c:axId val="-900529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900527792"/>
        <c:crosses val="autoZero"/>
        <c:auto val="1"/>
        <c:lblAlgn val="ctr"/>
        <c:lblOffset val="100"/>
        <c:noMultiLvlLbl val="0"/>
      </c:catAx>
      <c:valAx>
        <c:axId val="-900527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MWh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900529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Consumi nell'anno base (2000)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ofPieChart>
        <c:ofPieType val="pie"/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2"/>
            <c:bubble3D val="0"/>
            <c:spPr>
              <a:solidFill>
                <a:srgbClr val="FFFDAF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3"/>
            <c:bubble3D val="0"/>
            <c:spPr>
              <a:solidFill>
                <a:schemeClr val="tx1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4"/>
            <c:bubble3D val="0"/>
            <c:spPr>
              <a:solidFill>
                <a:srgbClr val="FFC0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5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6"/>
            <c:bubble3D val="0"/>
            <c:spPr>
              <a:solidFill>
                <a:srgbClr val="FFFF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7"/>
            <c:bubble3D val="0"/>
            <c:spPr>
              <a:solidFill>
                <a:schemeClr val="accent4">
                  <a:lumMod val="5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8"/>
            <c:bubble3D val="0"/>
            <c:spPr>
              <a:solidFill>
                <a:schemeClr val="bg2">
                  <a:lumMod val="9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Lbls>
            <c:dLbl>
              <c:idx val="7"/>
              <c:layout>
                <c:manualLayout>
                  <c:x val="-5.3392442444288306E-2"/>
                  <c:y val="-0.2838569491414661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7BF85641-59D4-4E56-A8AB-02F37C571A14}" type="CELLREF">
                      <a:rPr lang="en-US"/>
                      <a:pPr/>
                      <a:t>[CELLREF]</a:t>
                    </a:fld>
                    <a:r>
                      <a:rPr lang="en-US" baseline="0"/>
                      <a:t>
</a:t>
                    </a:r>
                    <a:fld id="{BBC7E14F-BBE3-4F39-BA15-D66666C83F83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{7BF85641-59D4-4E56-A8AB-02F37C571A14}</c15:txfldGUID>
                      <c15:f>Residenza!$B$5</c15:f>
                      <c15:dlblFieldTableCache>
                        <c:ptCount val="1"/>
                        <c:pt idx="0">
                          <c:v>CONSUMI TERMICI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(Residenza!$B$4,Residenza!$C$6:$C$12)</c:f>
              <c:strCache>
                <c:ptCount val="8"/>
                <c:pt idx="0">
                  <c:v>CONSUMI ELETTRICI</c:v>
                </c:pt>
                <c:pt idx="1">
                  <c:v>GAS NATURALE</c:v>
                </c:pt>
                <c:pt idx="2">
                  <c:v>CALORE</c:v>
                </c:pt>
                <c:pt idx="3">
                  <c:v>OLIO </c:v>
                </c:pt>
                <c:pt idx="4">
                  <c:v>GASOLIO </c:v>
                </c:pt>
                <c:pt idx="5">
                  <c:v>GPL</c:v>
                </c:pt>
                <c:pt idx="6">
                  <c:v>SOLARE </c:v>
                </c:pt>
                <c:pt idx="7">
                  <c:v>BIOMASSA</c:v>
                </c:pt>
              </c:strCache>
            </c:strRef>
          </c:cat>
          <c:val>
            <c:numRef>
              <c:f>(Residenza!$D$4,Residenza!$D$6:$D$12)</c:f>
              <c:numCache>
                <c:formatCode>#,##0</c:formatCode>
                <c:ptCount val="8"/>
                <c:pt idx="0">
                  <c:v>2910.2429999999999</c:v>
                </c:pt>
                <c:pt idx="1">
                  <c:v>6417.2160613078122</c:v>
                </c:pt>
                <c:pt idx="2">
                  <c:v>0</c:v>
                </c:pt>
                <c:pt idx="3">
                  <c:v>849.1806495388123</c:v>
                </c:pt>
                <c:pt idx="4">
                  <c:v>8211.8837699111573</c:v>
                </c:pt>
                <c:pt idx="5">
                  <c:v>2106.3312124200202</c:v>
                </c:pt>
                <c:pt idx="6">
                  <c:v>23.839610307175548</c:v>
                </c:pt>
                <c:pt idx="7">
                  <c:v>8193.130025868235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7"/>
        <c:secondPieSize val="75"/>
        <c:serLines>
          <c:spPr>
            <a:ln w="9525">
              <a:solidFill>
                <a:schemeClr val="tx1">
                  <a:lumMod val="35000"/>
                  <a:lumOff val="65000"/>
                </a:schemeClr>
              </a:solidFill>
              <a:prstDash val="dash"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Consumi nel</a:t>
            </a:r>
            <a:r>
              <a:rPr lang="it-IT" baseline="0"/>
              <a:t>l'anno monitorato</a:t>
            </a:r>
            <a:r>
              <a:rPr lang="it-IT"/>
              <a:t> (2013)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ofPieChart>
        <c:ofPieType val="pie"/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2"/>
            <c:bubble3D val="0"/>
            <c:spPr>
              <a:solidFill>
                <a:srgbClr val="FFFDAF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3"/>
            <c:bubble3D val="0"/>
            <c:spPr>
              <a:solidFill>
                <a:schemeClr val="tx1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4"/>
            <c:bubble3D val="0"/>
            <c:spPr>
              <a:solidFill>
                <a:srgbClr val="FFC0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5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6"/>
            <c:bubble3D val="0"/>
            <c:spPr>
              <a:solidFill>
                <a:srgbClr val="FFFF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7"/>
            <c:bubble3D val="0"/>
            <c:spPr>
              <a:solidFill>
                <a:schemeClr val="accent4">
                  <a:lumMod val="5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8"/>
            <c:bubble3D val="0"/>
            <c:spPr>
              <a:solidFill>
                <a:schemeClr val="bg2">
                  <a:lumMod val="9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Lbls>
            <c:dLbl>
              <c:idx val="0"/>
              <c:layout>
                <c:manualLayout>
                  <c:x val="5.1527857463672E-2"/>
                  <c:y val="-3.4976700957194021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7BF85641-59D4-4E56-A8AB-02F37C571A14}" type="CELLREF">
                      <a:rPr lang="en-US"/>
                      <a:pPr/>
                      <a:t>[CELLREF]</a:t>
                    </a:fld>
                    <a:r>
                      <a:rPr lang="en-US" baseline="0"/>
                      <a:t>
</a:t>
                    </a:r>
                    <a:fld id="{BBC7E14F-BBE3-4F39-BA15-D66666C83F83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{7BF85641-59D4-4E56-A8AB-02F37C571A14}</c15:txfldGUID>
                      <c15:f>Residenza!$B$5</c15:f>
                      <c15:dlblFieldTableCache>
                        <c:ptCount val="1"/>
                        <c:pt idx="0">
                          <c:v>CONSUMI TERMICI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(Residenza!$B$4,Residenza!$C$6:$C$12)</c:f>
              <c:strCache>
                <c:ptCount val="8"/>
                <c:pt idx="0">
                  <c:v>CONSUMI ELETTRICI</c:v>
                </c:pt>
                <c:pt idx="1">
                  <c:v>GAS NATURALE</c:v>
                </c:pt>
                <c:pt idx="2">
                  <c:v>CALORE</c:v>
                </c:pt>
                <c:pt idx="3">
                  <c:v>OLIO </c:v>
                </c:pt>
                <c:pt idx="4">
                  <c:v>GASOLIO </c:v>
                </c:pt>
                <c:pt idx="5">
                  <c:v>GPL</c:v>
                </c:pt>
                <c:pt idx="6">
                  <c:v>SOLARE </c:v>
                </c:pt>
                <c:pt idx="7">
                  <c:v>BIOMASSA</c:v>
                </c:pt>
              </c:strCache>
            </c:strRef>
          </c:cat>
          <c:val>
            <c:numRef>
              <c:f>(Residenza!$Q$4,Residenza!$Q$6:$Q$12)</c:f>
              <c:numCache>
                <c:formatCode>#,##0</c:formatCode>
                <c:ptCount val="8"/>
                <c:pt idx="0">
                  <c:v>3000.6370000000002</c:v>
                </c:pt>
                <c:pt idx="1">
                  <c:v>10624.476622169786</c:v>
                </c:pt>
                <c:pt idx="2">
                  <c:v>0</c:v>
                </c:pt>
                <c:pt idx="3">
                  <c:v>260.70564745499979</c:v>
                </c:pt>
                <c:pt idx="4">
                  <c:v>1192.4063194733349</c:v>
                </c:pt>
                <c:pt idx="5">
                  <c:v>2020.5912453848521</c:v>
                </c:pt>
                <c:pt idx="6">
                  <c:v>460.43126997470756</c:v>
                </c:pt>
                <c:pt idx="7">
                  <c:v>13681.692887481697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7"/>
        <c:secondPieSize val="75"/>
        <c:serLines>
          <c:spPr>
            <a:ln w="9525">
              <a:solidFill>
                <a:schemeClr val="tx1">
                  <a:lumMod val="35000"/>
                  <a:lumOff val="65000"/>
                </a:schemeClr>
              </a:solidFill>
              <a:prstDash val="dash"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Andamento delle emissioni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Totale emissioni</c:v>
          </c:tx>
          <c:spPr>
            <a:gradFill rotWithShape="1">
              <a:gsLst>
                <a:gs pos="0">
                  <a:schemeClr val="accent1">
                    <a:lumMod val="110000"/>
                    <a:satMod val="105000"/>
                    <a:tint val="67000"/>
                  </a:schemeClr>
                </a:gs>
                <a:gs pos="50000">
                  <a:schemeClr val="accent1">
                    <a:lumMod val="105000"/>
                    <a:satMod val="103000"/>
                    <a:tint val="73000"/>
                  </a:schemeClr>
                </a:gs>
                <a:gs pos="100000">
                  <a:schemeClr val="accent1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  <c:invertIfNegative val="0"/>
          <c:cat>
            <c:numRef>
              <c:f>Residenza!$D$3:$Q$3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Residenza!$D$52:$Q$52</c:f>
              <c:numCache>
                <c:formatCode>#,##0</c:formatCode>
                <c:ptCount val="14"/>
                <c:pt idx="0">
                  <c:v>5609.5565663911311</c:v>
                </c:pt>
                <c:pt idx="1">
                  <c:v>5586.9163636926351</c:v>
                </c:pt>
                <c:pt idx="2">
                  <c:v>5232.6061418196041</c:v>
                </c:pt>
                <c:pt idx="3">
                  <c:v>5021.1057314197396</c:v>
                </c:pt>
                <c:pt idx="4">
                  <c:v>5147.4695466424564</c:v>
                </c:pt>
                <c:pt idx="5">
                  <c:v>5254.8855673135249</c:v>
                </c:pt>
                <c:pt idx="6">
                  <c:v>4689.5758644404086</c:v>
                </c:pt>
                <c:pt idx="7">
                  <c:v>4284.0025300594752</c:v>
                </c:pt>
                <c:pt idx="8">
                  <c:v>4091.7097785959086</c:v>
                </c:pt>
                <c:pt idx="9">
                  <c:v>4246.1763750117389</c:v>
                </c:pt>
                <c:pt idx="10">
                  <c:v>4798.9040611864639</c:v>
                </c:pt>
                <c:pt idx="11">
                  <c:v>4118.0361333490464</c:v>
                </c:pt>
                <c:pt idx="12">
                  <c:v>4255.0401422083905</c:v>
                </c:pt>
                <c:pt idx="13">
                  <c:v>4369.9669957688311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663730976"/>
        <c:axId val="-663711936"/>
      </c:barChart>
      <c:catAx>
        <c:axId val="-663730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663711936"/>
        <c:crosses val="autoZero"/>
        <c:auto val="1"/>
        <c:lblAlgn val="ctr"/>
        <c:lblOffset val="100"/>
        <c:noMultiLvlLbl val="0"/>
      </c:catAx>
      <c:valAx>
        <c:axId val="-663711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ton CO2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66373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Emissioni nell'anno base (2000)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ofPieChart>
        <c:ofPieType val="pie"/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2"/>
            <c:bubble3D val="0"/>
            <c:spPr>
              <a:solidFill>
                <a:srgbClr val="FFFDAF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3"/>
            <c:bubble3D val="0"/>
            <c:spPr>
              <a:solidFill>
                <a:schemeClr val="tx1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4"/>
            <c:bubble3D val="0"/>
            <c:spPr>
              <a:solidFill>
                <a:srgbClr val="FFC0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5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6"/>
            <c:bubble3D val="0"/>
            <c:spPr>
              <a:solidFill>
                <a:srgbClr val="FFFF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7"/>
            <c:bubble3D val="0"/>
            <c:spPr>
              <a:solidFill>
                <a:schemeClr val="accent4">
                  <a:lumMod val="5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8"/>
            <c:bubble3D val="0"/>
            <c:spPr>
              <a:solidFill>
                <a:schemeClr val="bg1">
                  <a:lumMod val="75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Lbls>
            <c:dLbl>
              <c:idx val="0"/>
              <c:layout>
                <c:manualLayout>
                  <c:x val="3.369712335617555E-2"/>
                  <c:y val="-2.885704898154047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fld id="{5CC1D051-37E0-426F-8424-535EB21D6163}" type="CELLREF">
                      <a:rPr lang="en-US"/>
                      <a:pPr/>
                      <a:t>[CELLREF]</a:t>
                    </a:fld>
                    <a:r>
                      <a:rPr lang="en-US" baseline="0"/>
                      <a:t>
</a:t>
                    </a:r>
                    <a:fld id="{BBC7E14F-BBE3-4F39-BA15-D66666C83F83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{5CC1D051-37E0-426F-8424-535EB21D6163}</c15:txfldGUID>
                      <c15:f>Residenza!$B$44</c15:f>
                      <c15:dlblFieldTableCache>
                        <c:ptCount val="1"/>
                        <c:pt idx="0">
                          <c:v>EMISSIONI TERMICHE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(Residenza!$B$43,Residenza!$C$45:$C$51)</c:f>
              <c:strCache>
                <c:ptCount val="8"/>
                <c:pt idx="0">
                  <c:v>EMISSIONI ELETTRICHE</c:v>
                </c:pt>
                <c:pt idx="1">
                  <c:v>GAS NATURALE</c:v>
                </c:pt>
                <c:pt idx="2">
                  <c:v>CALORE</c:v>
                </c:pt>
                <c:pt idx="3">
                  <c:v>OLIO </c:v>
                </c:pt>
                <c:pt idx="4">
                  <c:v>GASOLIO </c:v>
                </c:pt>
                <c:pt idx="5">
                  <c:v>GPL</c:v>
                </c:pt>
                <c:pt idx="6">
                  <c:v>SOLARE </c:v>
                </c:pt>
                <c:pt idx="7">
                  <c:v>BIOMASSA</c:v>
                </c:pt>
              </c:strCache>
            </c:strRef>
          </c:cat>
          <c:val>
            <c:numRef>
              <c:f>(Residenza!$D$43,Residenza!$D$45:$D$51)</c:f>
              <c:numCache>
                <c:formatCode>#,##0</c:formatCode>
                <c:ptCount val="8"/>
                <c:pt idx="0">
                  <c:v>1405.647369</c:v>
                </c:pt>
                <c:pt idx="1">
                  <c:v>1296.2776443841781</c:v>
                </c:pt>
                <c:pt idx="2">
                  <c:v>0</c:v>
                </c:pt>
                <c:pt idx="3">
                  <c:v>236.92140122132867</c:v>
                </c:pt>
                <c:pt idx="4">
                  <c:v>2192.5729665662793</c:v>
                </c:pt>
                <c:pt idx="5">
                  <c:v>478.13718521934459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7"/>
        <c:secondPieSize val="75"/>
        <c:serLines>
          <c:spPr>
            <a:ln w="9525">
              <a:solidFill>
                <a:schemeClr val="tx1">
                  <a:lumMod val="35000"/>
                  <a:lumOff val="65000"/>
                </a:schemeClr>
              </a:solidFill>
              <a:prstDash val="dash"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Emissioni nell'anno monitorato (2013)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ofPieChart>
        <c:ofPieType val="pie"/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2"/>
            <c:bubble3D val="0"/>
            <c:spPr>
              <a:solidFill>
                <a:srgbClr val="FFFDAF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3"/>
            <c:bubble3D val="0"/>
            <c:spPr>
              <a:solidFill>
                <a:schemeClr val="tx1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4"/>
            <c:bubble3D val="0"/>
            <c:spPr>
              <a:solidFill>
                <a:srgbClr val="FFC0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5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6"/>
            <c:bubble3D val="0"/>
            <c:spPr>
              <a:solidFill>
                <a:srgbClr val="FFFF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7"/>
            <c:bubble3D val="0"/>
            <c:spPr>
              <a:solidFill>
                <a:schemeClr val="accent4">
                  <a:lumMod val="5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8"/>
            <c:bubble3D val="0"/>
            <c:spPr>
              <a:solidFill>
                <a:schemeClr val="bg1">
                  <a:lumMod val="75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Lbls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fld id="{5CC1D051-37E0-426F-8424-535EB21D6163}" type="CELLREF">
                      <a:rPr lang="en-US"/>
                      <a:pPr/>
                      <a:t>[CELLREF]</a:t>
                    </a:fld>
                    <a:r>
                      <a:rPr lang="en-US" baseline="0"/>
                      <a:t>
</a:t>
                    </a:r>
                    <a:fld id="{BBC7E14F-BBE3-4F39-BA15-D66666C83F83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{5CC1D051-37E0-426F-8424-535EB21D6163}</c15:txfldGUID>
                      <c15:f>Residenza!$B$44</c15:f>
                      <c15:dlblFieldTableCache>
                        <c:ptCount val="1"/>
                        <c:pt idx="0">
                          <c:v>EMISSIONI TERMICHE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(Residenza!$B$43,Residenza!$C$45:$C$51)</c:f>
              <c:strCache>
                <c:ptCount val="8"/>
                <c:pt idx="0">
                  <c:v>EMISSIONI ELETTRICHE</c:v>
                </c:pt>
                <c:pt idx="1">
                  <c:v>GAS NATURALE</c:v>
                </c:pt>
                <c:pt idx="2">
                  <c:v>CALORE</c:v>
                </c:pt>
                <c:pt idx="3">
                  <c:v>OLIO </c:v>
                </c:pt>
                <c:pt idx="4">
                  <c:v>GASOLIO </c:v>
                </c:pt>
                <c:pt idx="5">
                  <c:v>GPL</c:v>
                </c:pt>
                <c:pt idx="6">
                  <c:v>SOLARE </c:v>
                </c:pt>
                <c:pt idx="7">
                  <c:v>BIOMASSA</c:v>
                </c:pt>
              </c:strCache>
            </c:strRef>
          </c:cat>
          <c:val>
            <c:numRef>
              <c:f>(Residenza!$Q$43,Residenza!$Q$45:$Q$51)</c:f>
              <c:numCache>
                <c:formatCode>#,##0</c:formatCode>
                <c:ptCount val="8"/>
                <c:pt idx="0">
                  <c:v>1374.0391424488478</c:v>
                </c:pt>
                <c:pt idx="1">
                  <c:v>2146.1442776782969</c:v>
                </c:pt>
                <c:pt idx="2">
                  <c:v>0</c:v>
                </c:pt>
                <c:pt idx="3">
                  <c:v>72.736875639944955</c:v>
                </c:pt>
                <c:pt idx="4">
                  <c:v>318.37248729938045</c:v>
                </c:pt>
                <c:pt idx="5">
                  <c:v>458.67421270236144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7"/>
        <c:secondPieSize val="75"/>
        <c:serLines>
          <c:spPr>
            <a:ln w="9525">
              <a:solidFill>
                <a:schemeClr val="tx1">
                  <a:lumMod val="35000"/>
                  <a:lumOff val="65000"/>
                </a:schemeClr>
              </a:solidFill>
              <a:prstDash val="dash"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Andamento dei consumi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v>Consumi</c:v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cat>
            <c:numRef>
              <c:f>Trasporti!$C$3:$P$3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Trasporti!$C$10:$P$10</c:f>
              <c:numCache>
                <c:formatCode>#,##0</c:formatCode>
                <c:ptCount val="14"/>
                <c:pt idx="0">
                  <c:v>33940.692777035554</c:v>
                </c:pt>
                <c:pt idx="1">
                  <c:v>35260.28506753267</c:v>
                </c:pt>
                <c:pt idx="2">
                  <c:v>32497.337635572698</c:v>
                </c:pt>
                <c:pt idx="3">
                  <c:v>31130.631213814759</c:v>
                </c:pt>
                <c:pt idx="4">
                  <c:v>34323.890947110136</c:v>
                </c:pt>
                <c:pt idx="5">
                  <c:v>34507.953856706517</c:v>
                </c:pt>
                <c:pt idx="6">
                  <c:v>34369.088289756983</c:v>
                </c:pt>
                <c:pt idx="7">
                  <c:v>34401.916179569751</c:v>
                </c:pt>
                <c:pt idx="8">
                  <c:v>30474.641321016465</c:v>
                </c:pt>
                <c:pt idx="9">
                  <c:v>29306.087632486058</c:v>
                </c:pt>
                <c:pt idx="10">
                  <c:v>30191.668993627052</c:v>
                </c:pt>
                <c:pt idx="11">
                  <c:v>29428.35340809913</c:v>
                </c:pt>
                <c:pt idx="12">
                  <c:v>26482.350587955079</c:v>
                </c:pt>
                <c:pt idx="13">
                  <c:v>26084.260885468582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663724448"/>
        <c:axId val="-663726624"/>
      </c:barChart>
      <c:catAx>
        <c:axId val="-663724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663726624"/>
        <c:crosses val="autoZero"/>
        <c:auto val="1"/>
        <c:lblAlgn val="ctr"/>
        <c:lblOffset val="100"/>
        <c:noMultiLvlLbl val="0"/>
      </c:catAx>
      <c:valAx>
        <c:axId val="-663726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MWh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663724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Consumi nell'anno base (2000)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30628645585813041"/>
          <c:y val="0.27210377558855725"/>
          <c:w val="0.38742708828373912"/>
          <c:h val="0.6683040438860661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070C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1"/>
            <c:bubble3D val="0"/>
            <c:spPr>
              <a:solidFill>
                <a:srgbClr val="FFC0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2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3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4"/>
            <c:bubble3D val="0"/>
            <c:spPr>
              <a:solidFill>
                <a:srgbClr val="92D050"/>
              </a:solidFill>
              <a:ln w="9525" cap="flat" cmpd="sng" algn="ctr">
                <a:solidFill>
                  <a:schemeClr val="accent5">
                    <a:shade val="95000"/>
                  </a:schemeClr>
                </a:solidFill>
                <a:round/>
              </a:ln>
              <a:effectLst/>
            </c:spPr>
          </c:dPt>
          <c:dPt>
            <c:idx val="5"/>
            <c:bubble3D val="0"/>
            <c:spPr>
              <a:solidFill>
                <a:srgbClr val="00B05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2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2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2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3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3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3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Lbls>
            <c:dLbl>
              <c:idx val="5"/>
              <c:layout/>
              <c:tx>
                <c:rich>
                  <a:bodyPr/>
                  <a:lstStyle/>
                  <a:p>
                    <a:r>
                      <a:rPr lang="en-US" baseline="0"/>
                      <a:t>BIOCOMB
</a:t>
                    </a:r>
                    <a:fld id="{63C0C45D-73B8-418B-A023-ACCE9EFDAE41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7BF85641-59D4-4E56-A8AB-02F37C571A14}" type="CELLREF">
                      <a:rPr lang="en-US"/>
                      <a:pPr/>
                      <a:t>[CELLREF]</a:t>
                    </a:fld>
                    <a:r>
                      <a:rPr lang="en-US" baseline="0"/>
                      <a:t>
</a:t>
                    </a:r>
                    <a:fld id="{BBC7E14F-BBE3-4F39-BA15-D66666C83F83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{7BF85641-59D4-4E56-A8AB-02F37C571A14}</c15:txfldGUID>
                      <c15:f>Trasporti!#REF!</c15:f>
                      <c15:dlblFieldTableCache>
                        <c:ptCount val="1"/>
                        <c:pt idx="0">
                          <c:v>#REF!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Trasporti!$B$4:$B$9</c:f>
              <c:strCache>
                <c:ptCount val="6"/>
                <c:pt idx="0">
                  <c:v>BENZINA</c:v>
                </c:pt>
                <c:pt idx="1">
                  <c:v>GASOLIO</c:v>
                </c:pt>
                <c:pt idx="2">
                  <c:v>GPL</c:v>
                </c:pt>
                <c:pt idx="3">
                  <c:v>GAS</c:v>
                </c:pt>
                <c:pt idx="4">
                  <c:v>ENERGIA ELETTRICA</c:v>
                </c:pt>
                <c:pt idx="5">
                  <c:v>BIOCOMBUSTIBILI</c:v>
                </c:pt>
              </c:strCache>
            </c:strRef>
          </c:cat>
          <c:val>
            <c:numRef>
              <c:f>Trasporti!$C$4:$C$9</c:f>
              <c:numCache>
                <c:formatCode>#,##0</c:formatCode>
                <c:ptCount val="6"/>
                <c:pt idx="0">
                  <c:v>17163.990784811333</c:v>
                </c:pt>
                <c:pt idx="1">
                  <c:v>16004.027278928157</c:v>
                </c:pt>
                <c:pt idx="2">
                  <c:v>744.16080419743787</c:v>
                </c:pt>
                <c:pt idx="3">
                  <c:v>28.513909098627398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Consumi nel</a:t>
            </a:r>
            <a:r>
              <a:rPr lang="it-IT" baseline="0"/>
              <a:t>l'anno monitorato</a:t>
            </a:r>
            <a:r>
              <a:rPr lang="it-IT"/>
              <a:t> (2013)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9868969787613692"/>
          <c:y val="0.26288218326644047"/>
          <c:w val="0.40262038552501872"/>
          <c:h val="0.6683040438860661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070C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1"/>
            <c:bubble3D val="0"/>
            <c:spPr>
              <a:solidFill>
                <a:srgbClr val="FFC0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2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3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4"/>
            <c:bubble3D val="0"/>
            <c:spPr>
              <a:solidFill>
                <a:srgbClr val="92D050"/>
              </a:solidFill>
              <a:ln w="9525" cap="flat" cmpd="sng" algn="ctr">
                <a:solidFill>
                  <a:schemeClr val="accent5">
                    <a:shade val="95000"/>
                  </a:schemeClr>
                </a:solidFill>
                <a:round/>
              </a:ln>
              <a:effectLst/>
            </c:spPr>
          </c:dPt>
          <c:dPt>
            <c:idx val="5"/>
            <c:bubble3D val="0"/>
            <c:spPr>
              <a:solidFill>
                <a:srgbClr val="00B05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2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2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2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3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3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3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Lbls>
            <c:dLbl>
              <c:idx val="5"/>
              <c:layout/>
              <c:tx>
                <c:rich>
                  <a:bodyPr/>
                  <a:lstStyle/>
                  <a:p>
                    <a:r>
                      <a:rPr lang="en-US" baseline="0"/>
                      <a:t>BIOCOMB
</a:t>
                    </a:r>
                    <a:fld id="{C0571695-1DF0-4285-82DF-05181BBE8AA6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7BF85641-59D4-4E56-A8AB-02F37C571A14}" type="CELLREF">
                      <a:rPr lang="en-US"/>
                      <a:pPr/>
                      <a:t>[CELLREF]</a:t>
                    </a:fld>
                    <a:r>
                      <a:rPr lang="en-US" baseline="0"/>
                      <a:t>
</a:t>
                    </a:r>
                    <a:fld id="{BBC7E14F-BBE3-4F39-BA15-D66666C83F83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{7BF85641-59D4-4E56-A8AB-02F37C571A14}</c15:txfldGUID>
                      <c15:f>Trasporti!#REF!</c15:f>
                      <c15:dlblFieldTableCache>
                        <c:ptCount val="1"/>
                        <c:pt idx="0">
                          <c:v>#REF!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Trasporti!$B$4:$B$9</c:f>
              <c:strCache>
                <c:ptCount val="6"/>
                <c:pt idx="0">
                  <c:v>BENZINA</c:v>
                </c:pt>
                <c:pt idx="1">
                  <c:v>GASOLIO</c:v>
                </c:pt>
                <c:pt idx="2">
                  <c:v>GPL</c:v>
                </c:pt>
                <c:pt idx="3">
                  <c:v>GAS</c:v>
                </c:pt>
                <c:pt idx="4">
                  <c:v>ENERGIA ELETTRICA</c:v>
                </c:pt>
                <c:pt idx="5">
                  <c:v>BIOCOMBUSTIBILI</c:v>
                </c:pt>
              </c:strCache>
            </c:strRef>
          </c:cat>
          <c:val>
            <c:numRef>
              <c:f>Trasporti!$P$4:$P$9</c:f>
              <c:numCache>
                <c:formatCode>#,##0</c:formatCode>
                <c:ptCount val="6"/>
                <c:pt idx="0">
                  <c:v>7490.1241710467193</c:v>
                </c:pt>
                <c:pt idx="1">
                  <c:v>15514.549983641109</c:v>
                </c:pt>
                <c:pt idx="2">
                  <c:v>1516.162959853714</c:v>
                </c:pt>
                <c:pt idx="3">
                  <c:v>509.47435817147607</c:v>
                </c:pt>
                <c:pt idx="4">
                  <c:v>0</c:v>
                </c:pt>
                <c:pt idx="5">
                  <c:v>1053.9494127555627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Andamento delle</a:t>
            </a:r>
            <a:r>
              <a:rPr lang="it-IT" baseline="0"/>
              <a:t> emissioni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v>Emissioni</c:v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cat>
            <c:numRef>
              <c:f>Trasporti!$C$3:$P$3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Trasporti!$C$45:$P$45</c:f>
              <c:numCache>
                <c:formatCode>#,##0</c:formatCode>
                <c:ptCount val="14"/>
                <c:pt idx="0">
                  <c:v>8721.5933010825793</c:v>
                </c:pt>
                <c:pt idx="1">
                  <c:v>9081.8334198956509</c:v>
                </c:pt>
                <c:pt idx="2">
                  <c:v>8366.0664403483952</c:v>
                </c:pt>
                <c:pt idx="3">
                  <c:v>8014.768057629748</c:v>
                </c:pt>
                <c:pt idx="4">
                  <c:v>8859.8644657153345</c:v>
                </c:pt>
                <c:pt idx="5">
                  <c:v>8923.1529079318279</c:v>
                </c:pt>
                <c:pt idx="6">
                  <c:v>8814.9441642455731</c:v>
                </c:pt>
                <c:pt idx="7">
                  <c:v>8839.8767554168207</c:v>
                </c:pt>
                <c:pt idx="8">
                  <c:v>7713.5544200697814</c:v>
                </c:pt>
                <c:pt idx="9">
                  <c:v>7352.3473049089553</c:v>
                </c:pt>
                <c:pt idx="10">
                  <c:v>7557.6478322803414</c:v>
                </c:pt>
                <c:pt idx="11">
                  <c:v>7315.3117596777656</c:v>
                </c:pt>
                <c:pt idx="12">
                  <c:v>6523.2377583300813</c:v>
                </c:pt>
                <c:pt idx="13">
                  <c:v>6454.5085764602409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663722272"/>
        <c:axId val="-663721728"/>
      </c:barChart>
      <c:catAx>
        <c:axId val="-66372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663721728"/>
        <c:crosses val="autoZero"/>
        <c:auto val="1"/>
        <c:lblAlgn val="ctr"/>
        <c:lblOffset val="100"/>
        <c:noMultiLvlLbl val="0"/>
      </c:catAx>
      <c:valAx>
        <c:axId val="-663721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ton co2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663722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Emissioni nell'anno base (2000)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30490605967853662"/>
          <c:y val="0.25827138710538211"/>
          <c:w val="0.39018788064292675"/>
          <c:h val="0.66830404388606612"/>
        </c:manualLayout>
      </c:layout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rgbClr val="0070C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1"/>
            <c:bubble3D val="0"/>
            <c:spPr>
              <a:solidFill>
                <a:srgbClr val="FFC0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2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3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4"/>
            <c:bubble3D val="0"/>
            <c:spPr>
              <a:solidFill>
                <a:srgbClr val="92D05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6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6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noFill/>
                <a:round/>
              </a:ln>
              <a:effectLst/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noFill/>
                <a:round/>
              </a:ln>
              <a:effectLst/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2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2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noFill/>
                <a:round/>
              </a:ln>
              <a:effectLst/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3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3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noFill/>
                <a:round/>
              </a:ln>
              <a:effectLst/>
            </c:spPr>
          </c:dPt>
          <c:dLbls>
            <c:dLbl>
              <c:idx val="8"/>
              <c:tx>
                <c:rich>
                  <a:bodyPr/>
                  <a:lstStyle/>
                  <a:p>
                    <a:fld id="{7BF85641-59D4-4E56-A8AB-02F37C571A14}" type="CELLREF">
                      <a:rPr lang="en-US"/>
                      <a:pPr/>
                      <a:t>[CELLREF]</a:t>
                    </a:fld>
                    <a:r>
                      <a:rPr lang="en-US" baseline="0"/>
                      <a:t>
</a:t>
                    </a:r>
                    <a:fld id="{BBC7E14F-BBE3-4F39-BA15-D66666C83F83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{7BF85641-59D4-4E56-A8AB-02F37C571A14}</c15:txfldGUID>
                      <c15:f>Trasporti!#REF!</c15:f>
                      <c15:dlblFieldTableCache>
                        <c:ptCount val="1"/>
                        <c:pt idx="0">
                          <c:v>#REF!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Trasporti!$B$39:$B$43</c:f>
              <c:strCache>
                <c:ptCount val="5"/>
                <c:pt idx="0">
                  <c:v>BENZINA</c:v>
                </c:pt>
                <c:pt idx="1">
                  <c:v>GASOLIO</c:v>
                </c:pt>
                <c:pt idx="2">
                  <c:v>GPL</c:v>
                </c:pt>
                <c:pt idx="3">
                  <c:v>GAS</c:v>
                </c:pt>
                <c:pt idx="4">
                  <c:v>ENERGIA ELETTRICA</c:v>
                </c:pt>
              </c:strCache>
            </c:strRef>
          </c:cat>
          <c:val>
            <c:numRef>
              <c:f>Trasporti!$C$39:$C$43</c:f>
              <c:numCache>
                <c:formatCode>#,##0</c:formatCode>
                <c:ptCount val="5"/>
                <c:pt idx="0">
                  <c:v>4273.833705418022</c:v>
                </c:pt>
                <c:pt idx="1">
                  <c:v>4273.0752834738178</c:v>
                </c:pt>
                <c:pt idx="2">
                  <c:v>168.92450255281841</c:v>
                </c:pt>
                <c:pt idx="3">
                  <c:v>5.7598096379227348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Consumi nell'anno base (2000)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ofPieChart>
        <c:ofPieType val="pie"/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2"/>
            <c:bubble3D val="0"/>
            <c:spPr>
              <a:solidFill>
                <a:srgbClr val="FFFDAF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3"/>
            <c:bubble3D val="0"/>
            <c:spPr>
              <a:solidFill>
                <a:schemeClr val="tx1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4"/>
            <c:bubble3D val="0"/>
            <c:spPr>
              <a:solidFill>
                <a:srgbClr val="FFC0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5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6"/>
            <c:bubble3D val="0"/>
            <c:spPr>
              <a:solidFill>
                <a:srgbClr val="0070C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7"/>
            <c:bubble3D val="0"/>
            <c:spPr>
              <a:solidFill>
                <a:srgbClr val="FFFF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8"/>
            <c:bubble3D val="0"/>
            <c:spPr>
              <a:solidFill>
                <a:schemeClr val="accent4">
                  <a:lumMod val="5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9"/>
            <c:bubble3D val="0"/>
            <c:spPr>
              <a:solidFill>
                <a:srgbClr val="00B05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1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Lbls>
            <c:dLbl>
              <c:idx val="0"/>
              <c:layout>
                <c:manualLayout>
                  <c:x val="4.757468882362436E-2"/>
                  <c:y val="-4.499483554524479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baseline="0"/>
                      <a:t>GAS NAT
</a:t>
                    </a:r>
                    <a:fld id="{AE168EFD-2BF9-4AB1-BB47-DE9333CD5FC9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542CB3FA-94DB-4C64-A82F-F916E639028D}" type="CATEGORYNAME">
                      <a:rPr lang="en-US"/>
                      <a:pPr/>
                      <a:t>[CATEGORY NAME]</a:t>
                    </a:fld>
                    <a:r>
                      <a:rPr lang="en-US"/>
                      <a:t>CALORE</a:t>
                    </a:r>
                    <a:r>
                      <a:rPr lang="en-US" baseline="0"/>
                      <a:t>
</a:t>
                    </a:r>
                    <a:fld id="{0351E71C-ACCA-4459-BCD3-4E5E4894992C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OLIO</a:t>
                    </a:r>
                    <a:fld id="{D6ED8C07-F79F-4832-AF70-13332BD2E53C}" type="CATEGORYNAME">
                      <a:rPr lang="en-US"/>
                      <a:pPr/>
                      <a:t>[CATEGORY NAME]</a:t>
                    </a:fld>
                    <a:r>
                      <a:rPr lang="en-US" baseline="0"/>
                      <a:t>
</a:t>
                    </a:r>
                    <a:fld id="{43278FCE-8B31-460E-9E5B-73332CA68387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GASOLIO</a:t>
                    </a:r>
                    <a:fld id="{A9E97462-DA7B-471F-9133-03D2758B07EF}" type="CATEGORYNAME">
                      <a:rPr lang="en-US"/>
                      <a:pPr/>
                      <a:t>[CATEGORY NAME]</a:t>
                    </a:fld>
                    <a:r>
                      <a:rPr lang="en-US" baseline="0"/>
                      <a:t>
</a:t>
                    </a:r>
                    <a:fld id="{A68E41D6-8E3F-4F7A-A3C6-E85A2C0ABFDF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GPL</a:t>
                    </a:r>
                    <a:fld id="{D67EAA1F-2B7D-43B6-B5F6-AADA318DE87D}" type="CATEGORYNAME">
                      <a:rPr lang="en-US"/>
                      <a:pPr/>
                      <a:t>[CATEGORY NAME]</a:t>
                    </a:fld>
                    <a:r>
                      <a:rPr lang="en-US" baseline="0"/>
                      <a:t>
</a:t>
                    </a:r>
                    <a:fld id="{888C1974-DA5E-43A9-AE22-169B120317C9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r>
                      <a:rPr lang="en-US"/>
                      <a:t>BENZINA</a:t>
                    </a:r>
                    <a:fld id="{31B7E715-8B76-4E8E-BAD2-C56DF0DFBE96}" type="CATEGORYNAME">
                      <a:rPr lang="en-US"/>
                      <a:pPr/>
                      <a:t>[CATEGORY NAME]</a:t>
                    </a:fld>
                    <a:r>
                      <a:rPr lang="en-US" baseline="0"/>
                      <a:t>
</a:t>
                    </a:r>
                    <a:fld id="{CE800456-57C9-4D41-82A6-FCA41DBB6DD8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SOLARE</a:t>
                    </a:r>
                    <a:fld id="{93033EEF-5622-4DCA-A164-562AD92C2B9D}" type="CATEGORYNAME">
                      <a:rPr lang="en-US"/>
                      <a:pPr/>
                      <a:t>[CATEGORY NAME]</a:t>
                    </a:fld>
                    <a:r>
                      <a:rPr lang="en-US" baseline="0"/>
                      <a:t>
</a:t>
                    </a:r>
                    <a:fld id="{3654BEF2-5852-4D82-BA59-5DD7E57B2A42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8"/>
              <c:layout>
                <c:manualLayout>
                  <c:x val="-4.2633017447457469E-2"/>
                  <c:y val="-0.1172314891963963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BIOMASSA</a:t>
                    </a:r>
                    <a:r>
                      <a:rPr lang="en-US" baseline="0"/>
                      <a:t>
</a:t>
                    </a:r>
                    <a:fld id="{BBC7E14F-BBE3-4F39-BA15-D66666C83F83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 baseline="0"/>
                      <a:t>BIOCOMB
</a:t>
                    </a:r>
                    <a:fld id="{4D03385A-1F4E-4B54-9F23-0E4D2C6E2F6C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r>
                      <a:rPr lang="en-US" baseline="0"/>
                      <a:t>CONSUMI TERMICI
</a:t>
                    </a:r>
                    <a:fld id="{B8A53C2F-BC2B-4A1D-954C-52045EAB5DCD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(GLOBALE!$B$7,GLOBALE!$B$9:$B$17)</c:f>
              <c:strCache>
                <c:ptCount val="2"/>
                <c:pt idx="0">
                  <c:v>CONSUMI ELETTRICI</c:v>
                </c:pt>
                <c:pt idx="1">
                  <c:v>VETTORI TERMICI</c:v>
                </c:pt>
              </c:strCache>
            </c:strRef>
          </c:cat>
          <c:val>
            <c:numRef>
              <c:f>(GLOBALE!$D$7,GLOBALE!$D$9:$D$17)</c:f>
              <c:numCache>
                <c:formatCode>#,##0</c:formatCode>
                <c:ptCount val="10"/>
                <c:pt idx="0">
                  <c:v>4205.1508307861559</c:v>
                </c:pt>
                <c:pt idx="1">
                  <c:v>7780.355198056589</c:v>
                </c:pt>
                <c:pt idx="2">
                  <c:v>0</c:v>
                </c:pt>
                <c:pt idx="3">
                  <c:v>1112.0222791579686</c:v>
                </c:pt>
                <c:pt idx="4">
                  <c:v>27129.849688304934</c:v>
                </c:pt>
                <c:pt idx="5">
                  <c:v>3190.9275389961576</c:v>
                </c:pt>
                <c:pt idx="6">
                  <c:v>17163.990784811333</c:v>
                </c:pt>
                <c:pt idx="7">
                  <c:v>26.968416764715204</c:v>
                </c:pt>
                <c:pt idx="8">
                  <c:v>8325.7155307896501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9"/>
        <c:secondPieSize val="75"/>
        <c:serLines>
          <c:spPr>
            <a:ln w="9525">
              <a:solidFill>
                <a:schemeClr val="tx1">
                  <a:lumMod val="35000"/>
                  <a:lumOff val="65000"/>
                </a:schemeClr>
              </a:solidFill>
              <a:prstDash val="dash"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Emissioni nell'anno monitorato (2013)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30112689440796503"/>
          <c:y val="0.24904979478326536"/>
          <c:w val="0.39774599510936515"/>
          <c:h val="0.6683040438860661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070C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1"/>
            <c:bubble3D val="0"/>
            <c:spPr>
              <a:solidFill>
                <a:srgbClr val="FFC0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2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3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4"/>
            <c:bubble3D val="0"/>
            <c:spPr>
              <a:solidFill>
                <a:srgbClr val="92D050"/>
              </a:solidFill>
              <a:ln w="9525" cap="flat" cmpd="sng" algn="ctr">
                <a:solidFill>
                  <a:schemeClr val="accent5">
                    <a:shade val="95000"/>
                  </a:schemeClr>
                </a:solidFill>
                <a:round/>
              </a:ln>
              <a:effectLst/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6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6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6">
                    <a:shade val="95000"/>
                  </a:schemeClr>
                </a:solidFill>
                <a:round/>
              </a:ln>
              <a:effectLst/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2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2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2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3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3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3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Lbls>
            <c:dLbl>
              <c:idx val="8"/>
              <c:tx>
                <c:rich>
                  <a:bodyPr/>
                  <a:lstStyle/>
                  <a:p>
                    <a:fld id="{7BF85641-59D4-4E56-A8AB-02F37C571A14}" type="CELLREF">
                      <a:rPr lang="en-US"/>
                      <a:pPr/>
                      <a:t>[CELLREF]</a:t>
                    </a:fld>
                    <a:r>
                      <a:rPr lang="en-US" baseline="0"/>
                      <a:t>
</a:t>
                    </a:r>
                    <a:fld id="{BBC7E14F-BBE3-4F39-BA15-D66666C83F83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{7BF85641-59D4-4E56-A8AB-02F37C571A14}</c15:txfldGUID>
                      <c15:f>Trasporti!#REF!</c15:f>
                      <c15:dlblFieldTableCache>
                        <c:ptCount val="1"/>
                        <c:pt idx="0">
                          <c:v>#REF!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Trasporti!$B$39:$B$43</c:f>
              <c:strCache>
                <c:ptCount val="5"/>
                <c:pt idx="0">
                  <c:v>BENZINA</c:v>
                </c:pt>
                <c:pt idx="1">
                  <c:v>GASOLIO</c:v>
                </c:pt>
                <c:pt idx="2">
                  <c:v>GPL</c:v>
                </c:pt>
                <c:pt idx="3">
                  <c:v>GAS</c:v>
                </c:pt>
                <c:pt idx="4">
                  <c:v>ENERGIA ELETTRICA</c:v>
                </c:pt>
              </c:strCache>
            </c:strRef>
          </c:cat>
          <c:val>
            <c:numRef>
              <c:f>Trasporti!$P$39:$P$43</c:f>
              <c:numCache>
                <c:formatCode>#,##0</c:formatCode>
                <c:ptCount val="5"/>
                <c:pt idx="0">
                  <c:v>1865.0409185906331</c:v>
                </c:pt>
                <c:pt idx="1">
                  <c:v>4142.3848456321766</c:v>
                </c:pt>
                <c:pt idx="2">
                  <c:v>344.16899188679309</c:v>
                </c:pt>
                <c:pt idx="3">
                  <c:v>102.91382035063818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Andamento dei consumi elettrici e termici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Consumi elettrici</c:v>
          </c:tx>
          <c:spPr>
            <a:gradFill rotWithShape="1">
              <a:gsLst>
                <a:gs pos="0">
                  <a:schemeClr val="accent1">
                    <a:lumMod val="110000"/>
                    <a:satMod val="105000"/>
                    <a:tint val="67000"/>
                  </a:schemeClr>
                </a:gs>
                <a:gs pos="50000">
                  <a:schemeClr val="accent1">
                    <a:lumMod val="105000"/>
                    <a:satMod val="103000"/>
                    <a:tint val="73000"/>
                  </a:schemeClr>
                </a:gs>
                <a:gs pos="100000">
                  <a:schemeClr val="accent1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  <c:invertIfNegative val="0"/>
          <c:cat>
            <c:numRef>
              <c:f>Terziario!$D$3:$Q$3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Terziario!$D$4:$Q$4</c:f>
              <c:numCache>
                <c:formatCode>#,##0</c:formatCode>
                <c:ptCount val="14"/>
                <c:pt idx="0">
                  <c:v>1211.0740000000001</c:v>
                </c:pt>
                <c:pt idx="1">
                  <c:v>1290.7060000000001</c:v>
                </c:pt>
                <c:pt idx="2">
                  <c:v>1414.0710000000001</c:v>
                </c:pt>
                <c:pt idx="3">
                  <c:v>1406.3690000000001</c:v>
                </c:pt>
                <c:pt idx="4">
                  <c:v>1445.8457204355313</c:v>
                </c:pt>
                <c:pt idx="5">
                  <c:v>1488.382721461455</c:v>
                </c:pt>
                <c:pt idx="6">
                  <c:v>1601</c:v>
                </c:pt>
                <c:pt idx="7">
                  <c:v>1544</c:v>
                </c:pt>
                <c:pt idx="8">
                  <c:v>1633.615</c:v>
                </c:pt>
                <c:pt idx="9">
                  <c:v>1797.59</c:v>
                </c:pt>
                <c:pt idx="10">
                  <c:v>1986.491</c:v>
                </c:pt>
                <c:pt idx="11">
                  <c:v>2944.1869999999999</c:v>
                </c:pt>
                <c:pt idx="12">
                  <c:v>2741.0410000000002</c:v>
                </c:pt>
                <c:pt idx="13">
                  <c:v>1951.0740000000001</c:v>
                </c:pt>
              </c:numCache>
            </c:numRef>
          </c:val>
        </c:ser>
        <c:ser>
          <c:idx val="1"/>
          <c:order val="1"/>
          <c:tx>
            <c:v>Consumi termici</c:v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cat>
            <c:numRef>
              <c:f>Terziario!$D$3:$Q$3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Terziario!$D$5:$Q$5</c:f>
              <c:numCache>
                <c:formatCode>#,##0</c:formatCode>
                <c:ptCount val="14"/>
                <c:pt idx="0">
                  <c:v>3400.8613923533539</c:v>
                </c:pt>
                <c:pt idx="1">
                  <c:v>3413.1223730418151</c:v>
                </c:pt>
                <c:pt idx="2">
                  <c:v>3227.9024792363548</c:v>
                </c:pt>
                <c:pt idx="3">
                  <c:v>3152.0269798509175</c:v>
                </c:pt>
                <c:pt idx="4">
                  <c:v>2878.6596913189069</c:v>
                </c:pt>
                <c:pt idx="5">
                  <c:v>3099.7273030265637</c:v>
                </c:pt>
                <c:pt idx="6">
                  <c:v>2888.1059102646618</c:v>
                </c:pt>
                <c:pt idx="7">
                  <c:v>2544.0344035863814</c:v>
                </c:pt>
                <c:pt idx="8">
                  <c:v>2569.5856715790537</c:v>
                </c:pt>
                <c:pt idx="9">
                  <c:v>2515.8607394182709</c:v>
                </c:pt>
                <c:pt idx="10">
                  <c:v>3253.8814311384931</c:v>
                </c:pt>
                <c:pt idx="11">
                  <c:v>2650.2689987613285</c:v>
                </c:pt>
                <c:pt idx="12">
                  <c:v>2458.9959267173822</c:v>
                </c:pt>
                <c:pt idx="13">
                  <c:v>2649.4071923355968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663719552"/>
        <c:axId val="-663734240"/>
      </c:barChart>
      <c:catAx>
        <c:axId val="-663719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663734240"/>
        <c:crosses val="autoZero"/>
        <c:auto val="1"/>
        <c:lblAlgn val="ctr"/>
        <c:lblOffset val="100"/>
        <c:noMultiLvlLbl val="0"/>
      </c:catAx>
      <c:valAx>
        <c:axId val="-663734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MWh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663719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Consumi nell'anno base (2000)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ofPieChart>
        <c:ofPieType val="pie"/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2"/>
            <c:bubble3D val="0"/>
            <c:spPr>
              <a:solidFill>
                <a:srgbClr val="FFFDAF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3"/>
            <c:bubble3D val="0"/>
            <c:spPr>
              <a:solidFill>
                <a:schemeClr val="tx1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4"/>
            <c:bubble3D val="0"/>
            <c:spPr>
              <a:solidFill>
                <a:srgbClr val="FFC0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5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6"/>
            <c:bubble3D val="0"/>
            <c:spPr>
              <a:solidFill>
                <a:srgbClr val="FFFF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7"/>
            <c:bubble3D val="0"/>
            <c:spPr>
              <a:solidFill>
                <a:schemeClr val="accent4">
                  <a:lumMod val="5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8"/>
            <c:bubble3D val="0"/>
            <c:spPr>
              <a:solidFill>
                <a:schemeClr val="bg1">
                  <a:lumMod val="75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Lbls>
            <c:dLbl>
              <c:idx val="8"/>
              <c:layout/>
              <c:tx>
                <c:rich>
                  <a:bodyPr/>
                  <a:lstStyle/>
                  <a:p>
                    <a:fld id="{7BF85641-59D4-4E56-A8AB-02F37C571A14}" type="CELLREF">
                      <a:rPr lang="en-US"/>
                      <a:pPr/>
                      <a:t>[CELLREF]</a:t>
                    </a:fld>
                    <a:r>
                      <a:rPr lang="en-US" baseline="0"/>
                      <a:t>
</a:t>
                    </a:r>
                    <a:fld id="{BBC7E14F-BBE3-4F39-BA15-D66666C83F83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{7BF85641-59D4-4E56-A8AB-02F37C571A14}</c15:txfldGUID>
                      <c15:f>Terziario!$B$5</c15:f>
                      <c15:dlblFieldTableCache>
                        <c:ptCount val="1"/>
                        <c:pt idx="0">
                          <c:v>CONSUMI TERMICI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(Terziario!$B$4,Terziario!$C$6:$C$12)</c:f>
              <c:strCache>
                <c:ptCount val="8"/>
                <c:pt idx="0">
                  <c:v>CONSUMI ELETTRICI</c:v>
                </c:pt>
                <c:pt idx="1">
                  <c:v>GAS NATURALE</c:v>
                </c:pt>
                <c:pt idx="2">
                  <c:v>CALORE</c:v>
                </c:pt>
                <c:pt idx="3">
                  <c:v>OLIO </c:v>
                </c:pt>
                <c:pt idx="4">
                  <c:v>GASOLIO </c:v>
                </c:pt>
                <c:pt idx="5">
                  <c:v>GPL</c:v>
                </c:pt>
                <c:pt idx="6">
                  <c:v>SOLARE </c:v>
                </c:pt>
                <c:pt idx="7">
                  <c:v>BIOMASSA</c:v>
                </c:pt>
              </c:strCache>
            </c:strRef>
          </c:cat>
          <c:val>
            <c:numRef>
              <c:f>(Terziario!$D$4,Terziario!$D$6:$D$12)</c:f>
              <c:numCache>
                <c:formatCode>#,##0</c:formatCode>
                <c:ptCount val="8"/>
                <c:pt idx="0">
                  <c:v>1211.0740000000001</c:v>
                </c:pt>
                <c:pt idx="1">
                  <c:v>1334.6252276501496</c:v>
                </c:pt>
                <c:pt idx="2">
                  <c:v>0</c:v>
                </c:pt>
                <c:pt idx="3">
                  <c:v>262.84162961915632</c:v>
                </c:pt>
                <c:pt idx="4">
                  <c:v>1327.2447013263945</c:v>
                </c:pt>
                <c:pt idx="5">
                  <c:v>340.43552237869983</c:v>
                </c:pt>
                <c:pt idx="6">
                  <c:v>3.1288064575396581</c:v>
                </c:pt>
                <c:pt idx="7">
                  <c:v>132.58550492141444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7"/>
        <c:secondPieSize val="75"/>
        <c:serLines>
          <c:spPr>
            <a:ln w="9525">
              <a:solidFill>
                <a:schemeClr val="tx1">
                  <a:lumMod val="35000"/>
                  <a:lumOff val="65000"/>
                </a:schemeClr>
              </a:solidFill>
              <a:prstDash val="dash"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Consumi nel</a:t>
            </a:r>
            <a:r>
              <a:rPr lang="it-IT" baseline="0"/>
              <a:t>l'anno monitorato</a:t>
            </a:r>
            <a:r>
              <a:rPr lang="it-IT"/>
              <a:t> (2013)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ofPieChart>
        <c:ofPieType val="pie"/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2"/>
            <c:bubble3D val="0"/>
            <c:spPr>
              <a:solidFill>
                <a:srgbClr val="FFFDAF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3"/>
            <c:bubble3D val="0"/>
            <c:spPr>
              <a:solidFill>
                <a:schemeClr val="tx1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4"/>
            <c:bubble3D val="0"/>
            <c:spPr>
              <a:solidFill>
                <a:srgbClr val="FFC0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5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6"/>
            <c:bubble3D val="0"/>
            <c:spPr>
              <a:solidFill>
                <a:srgbClr val="FFFF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7"/>
            <c:bubble3D val="0"/>
            <c:spPr>
              <a:solidFill>
                <a:schemeClr val="accent4">
                  <a:lumMod val="5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8"/>
            <c:bubble3D val="0"/>
            <c:spPr>
              <a:solidFill>
                <a:schemeClr val="bg1">
                  <a:lumMod val="75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Lbls>
            <c:dLbl>
              <c:idx val="8"/>
              <c:layout/>
              <c:tx>
                <c:rich>
                  <a:bodyPr/>
                  <a:lstStyle/>
                  <a:p>
                    <a:fld id="{7BF85641-59D4-4E56-A8AB-02F37C571A14}" type="CELLREF">
                      <a:rPr lang="en-US"/>
                      <a:pPr/>
                      <a:t>[CELLREF]</a:t>
                    </a:fld>
                    <a:r>
                      <a:rPr lang="en-US" baseline="0"/>
                      <a:t>
</a:t>
                    </a:r>
                    <a:fld id="{BBC7E14F-BBE3-4F39-BA15-D66666C83F83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{7BF85641-59D4-4E56-A8AB-02F37C571A14}</c15:txfldGUID>
                      <c15:f>Terziario!$B$5</c15:f>
                      <c15:dlblFieldTableCache>
                        <c:ptCount val="1"/>
                        <c:pt idx="0">
                          <c:v>CONSUMI TERMICI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(Terziario!$B$4,Terziario!$C$6:$C$12)</c:f>
              <c:strCache>
                <c:ptCount val="8"/>
                <c:pt idx="0">
                  <c:v>CONSUMI ELETTRICI</c:v>
                </c:pt>
                <c:pt idx="1">
                  <c:v>GAS NATURALE</c:v>
                </c:pt>
                <c:pt idx="2">
                  <c:v>CALORE</c:v>
                </c:pt>
                <c:pt idx="3">
                  <c:v>OLIO </c:v>
                </c:pt>
                <c:pt idx="4">
                  <c:v>GASOLIO </c:v>
                </c:pt>
                <c:pt idx="5">
                  <c:v>GPL</c:v>
                </c:pt>
                <c:pt idx="6">
                  <c:v>SOLARE </c:v>
                </c:pt>
                <c:pt idx="7">
                  <c:v>BIOMASSA</c:v>
                </c:pt>
              </c:strCache>
            </c:strRef>
          </c:cat>
          <c:val>
            <c:numRef>
              <c:f>(Terziario!$Q$4,Terziario!$Q$6:$Q$12)</c:f>
              <c:numCache>
                <c:formatCode>#,##0</c:formatCode>
                <c:ptCount val="8"/>
                <c:pt idx="0">
                  <c:v>1951.0740000000001</c:v>
                </c:pt>
                <c:pt idx="1">
                  <c:v>1284.6991709188444</c:v>
                </c:pt>
                <c:pt idx="2">
                  <c:v>0</c:v>
                </c:pt>
                <c:pt idx="3">
                  <c:v>219.05456458506947</c:v>
                </c:pt>
                <c:pt idx="4">
                  <c:v>212.68009531054255</c:v>
                </c:pt>
                <c:pt idx="5">
                  <c:v>360.39689796503831</c:v>
                </c:pt>
                <c:pt idx="6">
                  <c:v>287.5570082142325</c:v>
                </c:pt>
                <c:pt idx="7">
                  <c:v>285.01945534186939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7"/>
        <c:secondPieSize val="75"/>
        <c:serLines>
          <c:spPr>
            <a:ln w="9525">
              <a:solidFill>
                <a:schemeClr val="tx1">
                  <a:lumMod val="35000"/>
                  <a:lumOff val="65000"/>
                </a:schemeClr>
              </a:solidFill>
              <a:prstDash val="dash"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Andamento delle emissioni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Totale emissioni</c:v>
          </c:tx>
          <c:spPr>
            <a:gradFill rotWithShape="1">
              <a:gsLst>
                <a:gs pos="0">
                  <a:schemeClr val="accent1">
                    <a:lumMod val="110000"/>
                    <a:satMod val="105000"/>
                    <a:tint val="67000"/>
                  </a:schemeClr>
                </a:gs>
                <a:gs pos="50000">
                  <a:schemeClr val="accent1">
                    <a:lumMod val="105000"/>
                    <a:satMod val="103000"/>
                    <a:tint val="73000"/>
                  </a:schemeClr>
                </a:gs>
                <a:gs pos="100000">
                  <a:schemeClr val="accent1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  <c:invertIfNegative val="0"/>
          <c:cat>
            <c:numRef>
              <c:f>Terziario!$D$3:$Q$3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Terziario!$D$52:$Q$52</c:f>
              <c:numCache>
                <c:formatCode>#,##0</c:formatCode>
                <c:ptCount val="14"/>
                <c:pt idx="0">
                  <c:v>1359.5290514831872</c:v>
                </c:pt>
                <c:pt idx="1">
                  <c:v>1398.4865266127895</c:v>
                </c:pt>
                <c:pt idx="2">
                  <c:v>1397.4210398774826</c:v>
                </c:pt>
                <c:pt idx="3">
                  <c:v>1357.1693052873411</c:v>
                </c:pt>
                <c:pt idx="4">
                  <c:v>1295.2681183915001</c:v>
                </c:pt>
                <c:pt idx="5">
                  <c:v>1363.3560616300711</c:v>
                </c:pt>
                <c:pt idx="6">
                  <c:v>1363.8883518546281</c:v>
                </c:pt>
                <c:pt idx="7">
                  <c:v>1248.6441742155598</c:v>
                </c:pt>
                <c:pt idx="8">
                  <c:v>1270.5875987779855</c:v>
                </c:pt>
                <c:pt idx="9">
                  <c:v>1335.2736721967731</c:v>
                </c:pt>
                <c:pt idx="10">
                  <c:v>1570.7222212238494</c:v>
                </c:pt>
                <c:pt idx="11">
                  <c:v>1850.4423161644509</c:v>
                </c:pt>
                <c:pt idx="12">
                  <c:v>1677.3698742199163</c:v>
                </c:pt>
                <c:pt idx="13">
                  <c:v>1352.648781465796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663733696"/>
        <c:axId val="-663733152"/>
      </c:barChart>
      <c:catAx>
        <c:axId val="-66373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663733152"/>
        <c:crosses val="autoZero"/>
        <c:auto val="1"/>
        <c:lblAlgn val="ctr"/>
        <c:lblOffset val="100"/>
        <c:noMultiLvlLbl val="0"/>
      </c:catAx>
      <c:valAx>
        <c:axId val="-663733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ton CO2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663733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Emissioni nell'anno base (2000)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ofPieChart>
        <c:ofPieType val="pie"/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2"/>
            <c:bubble3D val="0"/>
            <c:spPr>
              <a:solidFill>
                <a:srgbClr val="FFFDAF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3"/>
            <c:bubble3D val="0"/>
            <c:spPr>
              <a:solidFill>
                <a:schemeClr val="tx1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4"/>
            <c:bubble3D val="0"/>
            <c:spPr>
              <a:solidFill>
                <a:srgbClr val="FFC0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5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6"/>
            <c:bubble3D val="0"/>
            <c:spPr>
              <a:solidFill>
                <a:srgbClr val="FFFF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7"/>
            <c:bubble3D val="0"/>
            <c:spPr>
              <a:solidFill>
                <a:schemeClr val="accent4">
                  <a:lumMod val="5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8"/>
            <c:bubble3D val="0"/>
            <c:spPr>
              <a:solidFill>
                <a:schemeClr val="bg1">
                  <a:lumMod val="75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Lbls>
            <c:dLbl>
              <c:idx val="0"/>
              <c:layout>
                <c:manualLayout>
                  <c:x val="4.9523140432901021E-2"/>
                  <c:y val="-3.346784514259885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fld id="{5CC1D051-37E0-426F-8424-535EB21D6163}" type="CELLREF">
                      <a:rPr lang="en-US"/>
                      <a:pPr/>
                      <a:t>[CELLREF]</a:t>
                    </a:fld>
                    <a:r>
                      <a:rPr lang="en-US" baseline="0"/>
                      <a:t>
</a:t>
                    </a:r>
                    <a:fld id="{BBC7E14F-BBE3-4F39-BA15-D66666C83F83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{5CC1D051-37E0-426F-8424-535EB21D6163}</c15:txfldGUID>
                      <c15:f>Terziario!$B$44</c15:f>
                      <c15:dlblFieldTableCache>
                        <c:ptCount val="1"/>
                        <c:pt idx="0">
                          <c:v>EMISSIONI TERMICHE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(Terziario!$B$43,Terziario!$C$45:$C$51)</c:f>
              <c:strCache>
                <c:ptCount val="8"/>
                <c:pt idx="0">
                  <c:v>EMISSIONI ELETTRICHE</c:v>
                </c:pt>
                <c:pt idx="1">
                  <c:v>GAS NATURALE</c:v>
                </c:pt>
                <c:pt idx="2">
                  <c:v>CALORE</c:v>
                </c:pt>
                <c:pt idx="3">
                  <c:v>OLIO </c:v>
                </c:pt>
                <c:pt idx="4">
                  <c:v>GASOLIO </c:v>
                </c:pt>
                <c:pt idx="5">
                  <c:v>GPL</c:v>
                </c:pt>
                <c:pt idx="6">
                  <c:v>SOLARE </c:v>
                </c:pt>
                <c:pt idx="7">
                  <c:v>BIOMASSA</c:v>
                </c:pt>
              </c:strCache>
            </c:strRef>
          </c:cat>
          <c:val>
            <c:numRef>
              <c:f>(Terziario!$D$43,Terziario!$D$45:$D$51)</c:f>
              <c:numCache>
                <c:formatCode>#,##0</c:formatCode>
                <c:ptCount val="8"/>
                <c:pt idx="0">
                  <c:v>584.94874200000004</c:v>
                </c:pt>
                <c:pt idx="1">
                  <c:v>269.59429598533023</c:v>
                </c:pt>
                <c:pt idx="2">
                  <c:v>0</c:v>
                </c:pt>
                <c:pt idx="3">
                  <c:v>73.332814663744614</c:v>
                </c:pt>
                <c:pt idx="4">
                  <c:v>354.37433525414735</c:v>
                </c:pt>
                <c:pt idx="5">
                  <c:v>77.278863579964863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7"/>
        <c:secondPieSize val="75"/>
        <c:serLines>
          <c:spPr>
            <a:ln w="9525">
              <a:solidFill>
                <a:schemeClr val="tx1">
                  <a:lumMod val="35000"/>
                  <a:lumOff val="65000"/>
                </a:schemeClr>
              </a:solidFill>
              <a:prstDash val="dash"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Emissioni nell'anno monitorato (2013)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ofPieChart>
        <c:ofPieType val="pie"/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2"/>
            <c:bubble3D val="0"/>
            <c:spPr>
              <a:solidFill>
                <a:srgbClr val="FFFDAF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3"/>
            <c:bubble3D val="0"/>
            <c:spPr>
              <a:solidFill>
                <a:schemeClr val="tx1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4"/>
            <c:bubble3D val="0"/>
            <c:spPr>
              <a:solidFill>
                <a:srgbClr val="FFC0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5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6"/>
            <c:bubble3D val="0"/>
            <c:spPr>
              <a:solidFill>
                <a:srgbClr val="FFFF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7"/>
            <c:bubble3D val="0"/>
            <c:spPr>
              <a:solidFill>
                <a:schemeClr val="accent4">
                  <a:lumMod val="5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8"/>
            <c:bubble3D val="0"/>
            <c:spPr>
              <a:solidFill>
                <a:schemeClr val="bg1">
                  <a:lumMod val="75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Lbls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fld id="{5CC1D051-37E0-426F-8424-535EB21D6163}" type="CELLREF">
                      <a:rPr lang="en-US"/>
                      <a:pPr/>
                      <a:t>[CELLREF]</a:t>
                    </a:fld>
                    <a:r>
                      <a:rPr lang="en-US" baseline="0"/>
                      <a:t>
</a:t>
                    </a:r>
                    <a:fld id="{BBC7E14F-BBE3-4F39-BA15-D66666C83F83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{5CC1D051-37E0-426F-8424-535EB21D6163}</c15:txfldGUID>
                      <c15:f>Terziario!$B$44</c15:f>
                      <c15:dlblFieldTableCache>
                        <c:ptCount val="1"/>
                        <c:pt idx="0">
                          <c:v>EMISSIONI TERMICHE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(Terziario!$B$43,Terziario!$C$45:$C$51)</c:f>
              <c:strCache>
                <c:ptCount val="8"/>
                <c:pt idx="0">
                  <c:v>EMISSIONI ELETTRICHE</c:v>
                </c:pt>
                <c:pt idx="1">
                  <c:v>GAS NATURALE</c:v>
                </c:pt>
                <c:pt idx="2">
                  <c:v>CALORE</c:v>
                </c:pt>
                <c:pt idx="3">
                  <c:v>OLIO </c:v>
                </c:pt>
                <c:pt idx="4">
                  <c:v>GASOLIO </c:v>
                </c:pt>
                <c:pt idx="5">
                  <c:v>GPL</c:v>
                </c:pt>
                <c:pt idx="6">
                  <c:v>SOLARE </c:v>
                </c:pt>
                <c:pt idx="7">
                  <c:v>BIOMASSA</c:v>
                </c:pt>
              </c:strCache>
            </c:strRef>
          </c:cat>
          <c:val>
            <c:numRef>
              <c:f>(Terziario!$Q$43,Terziario!$Q$45:$Q$51)</c:f>
              <c:numCache>
                <c:formatCode>#,##0</c:formatCode>
                <c:ptCount val="8"/>
                <c:pt idx="0">
                  <c:v>893.42764413497639</c:v>
                </c:pt>
                <c:pt idx="1">
                  <c:v>259.50923252560659</c:v>
                </c:pt>
                <c:pt idx="2">
                  <c:v>0</c:v>
                </c:pt>
                <c:pt idx="3">
                  <c:v>61.116223519234389</c:v>
                </c:pt>
                <c:pt idx="4">
                  <c:v>56.785585447914862</c:v>
                </c:pt>
                <c:pt idx="5">
                  <c:v>81.810095838063702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7"/>
        <c:secondPieSize val="75"/>
        <c:serLines>
          <c:spPr>
            <a:ln w="9525">
              <a:solidFill>
                <a:schemeClr val="tx1">
                  <a:lumMod val="35000"/>
                  <a:lumOff val="65000"/>
                </a:schemeClr>
              </a:solidFill>
              <a:prstDash val="dash"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Andamento dei consumi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v>Consumi</c:v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cat>
            <c:numRef>
              <c:f>Agricoltura!$C$3:$P$3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Agricoltura!$C$6:$P$6</c:f>
              <c:numCache>
                <c:formatCode>#,##0</c:formatCode>
                <c:ptCount val="14"/>
                <c:pt idx="0">
                  <c:v>1670.5277689253815</c:v>
                </c:pt>
                <c:pt idx="1">
                  <c:v>1667.0568044799252</c:v>
                </c:pt>
                <c:pt idx="2">
                  <c:v>1671.2664485669443</c:v>
                </c:pt>
                <c:pt idx="3">
                  <c:v>1628.1563008550033</c:v>
                </c:pt>
                <c:pt idx="4">
                  <c:v>2071.4427968198038</c:v>
                </c:pt>
                <c:pt idx="5">
                  <c:v>2096.9790136746651</c:v>
                </c:pt>
                <c:pt idx="6">
                  <c:v>2151.981281526083</c:v>
                </c:pt>
                <c:pt idx="7">
                  <c:v>2095.239590418118</c:v>
                </c:pt>
                <c:pt idx="8">
                  <c:v>1949.0530347054714</c:v>
                </c:pt>
                <c:pt idx="9">
                  <c:v>2011.5119938138957</c:v>
                </c:pt>
                <c:pt idx="10">
                  <c:v>2517.0251274479319</c:v>
                </c:pt>
                <c:pt idx="11">
                  <c:v>2218.2462420316174</c:v>
                </c:pt>
                <c:pt idx="12">
                  <c:v>2273.9276512917659</c:v>
                </c:pt>
                <c:pt idx="13">
                  <c:v>2078.0794483442892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660504832"/>
        <c:axId val="-660528224"/>
      </c:barChart>
      <c:catAx>
        <c:axId val="-660504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660528224"/>
        <c:crosses val="autoZero"/>
        <c:auto val="1"/>
        <c:lblAlgn val="ctr"/>
        <c:lblOffset val="100"/>
        <c:noMultiLvlLbl val="0"/>
      </c:catAx>
      <c:valAx>
        <c:axId val="-66052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MWh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660504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Consumi nell'anno base (2000)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1"/>
            <c:bubble3D val="0"/>
            <c:spPr>
              <a:solidFill>
                <a:srgbClr val="FFC0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3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3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3">
                    <a:shade val="95000"/>
                  </a:schemeClr>
                </a:solidFill>
                <a:round/>
              </a:ln>
              <a:effectLst/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4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4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4">
                    <a:shade val="95000"/>
                  </a:schemeClr>
                </a:solidFill>
                <a:round/>
              </a:ln>
              <a:effectLst/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5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5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5">
                    <a:shade val="95000"/>
                  </a:schemeClr>
                </a:solidFill>
                <a:round/>
              </a:ln>
              <a:effectLst/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6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6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6">
                    <a:shade val="95000"/>
                  </a:schemeClr>
                </a:solidFill>
                <a:round/>
              </a:ln>
              <a:effectLst/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2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2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2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3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3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3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Lbls>
            <c:dLbl>
              <c:idx val="8"/>
              <c:tx>
                <c:rich>
                  <a:bodyPr/>
                  <a:lstStyle/>
                  <a:p>
                    <a:fld id="{7BF85641-59D4-4E56-A8AB-02F37C571A14}" type="CELLREF">
                      <a:rPr lang="en-US"/>
                      <a:pPr/>
                      <a:t>[CELLREF]</a:t>
                    </a:fld>
                    <a:r>
                      <a:rPr lang="en-US" baseline="0"/>
                      <a:t>
</a:t>
                    </a:r>
                    <a:fld id="{BBC7E14F-BBE3-4F39-BA15-D66666C83F83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{7BF85641-59D4-4E56-A8AB-02F37C571A14}</c15:txfldGUID>
                      <c15:f>Trasporti!#REF!</c15:f>
                      <c15:dlblFieldTableCache>
                        <c:ptCount val="1"/>
                        <c:pt idx="0">
                          <c:v>#REF!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Agricoltura!$B$4:$B$5</c:f>
              <c:strCache>
                <c:ptCount val="2"/>
                <c:pt idx="0">
                  <c:v>CONSUMI ELETTRICI </c:v>
                </c:pt>
                <c:pt idx="1">
                  <c:v>GASOLIO</c:v>
                </c:pt>
              </c:strCache>
            </c:strRef>
          </c:cat>
          <c:val>
            <c:numRef>
              <c:f>Agricoltura!$C$4:$C$5</c:f>
              <c:numCache>
                <c:formatCode>#,##0</c:formatCode>
                <c:ptCount val="2"/>
                <c:pt idx="0">
                  <c:v>83.83383078615617</c:v>
                </c:pt>
                <c:pt idx="1">
                  <c:v>1586.6939381392253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Consumi nel</a:t>
            </a:r>
            <a:r>
              <a:rPr lang="it-IT" baseline="0"/>
              <a:t>l'anno monitorato</a:t>
            </a:r>
            <a:r>
              <a:rPr lang="it-IT"/>
              <a:t> (2013)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1"/>
            <c:bubble3D val="0"/>
            <c:spPr>
              <a:solidFill>
                <a:srgbClr val="FFC0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3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3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3">
                    <a:shade val="95000"/>
                  </a:schemeClr>
                </a:solidFill>
                <a:round/>
              </a:ln>
              <a:effectLst/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4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4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4">
                    <a:shade val="95000"/>
                  </a:schemeClr>
                </a:solidFill>
                <a:round/>
              </a:ln>
              <a:effectLst/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5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5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5">
                    <a:shade val="95000"/>
                  </a:schemeClr>
                </a:solidFill>
                <a:round/>
              </a:ln>
              <a:effectLst/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6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6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6">
                    <a:shade val="95000"/>
                  </a:schemeClr>
                </a:solidFill>
                <a:round/>
              </a:ln>
              <a:effectLst/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2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2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2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3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3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3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Lbls>
            <c:dLbl>
              <c:idx val="8"/>
              <c:tx>
                <c:rich>
                  <a:bodyPr/>
                  <a:lstStyle/>
                  <a:p>
                    <a:fld id="{7BF85641-59D4-4E56-A8AB-02F37C571A14}" type="CELLREF">
                      <a:rPr lang="en-US"/>
                      <a:pPr/>
                      <a:t>[CELLREF]</a:t>
                    </a:fld>
                    <a:r>
                      <a:rPr lang="en-US" baseline="0"/>
                      <a:t>
</a:t>
                    </a:r>
                    <a:fld id="{BBC7E14F-BBE3-4F39-BA15-D66666C83F83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{7BF85641-59D4-4E56-A8AB-02F37C571A14}</c15:txfldGUID>
                      <c15:f>Trasporti!#REF!</c15:f>
                      <c15:dlblFieldTableCache>
                        <c:ptCount val="1"/>
                        <c:pt idx="0">
                          <c:v>#REF!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Agricoltura!$B$4:$B$5</c:f>
              <c:strCache>
                <c:ptCount val="2"/>
                <c:pt idx="0">
                  <c:v>CONSUMI ELETTRICI </c:v>
                </c:pt>
                <c:pt idx="1">
                  <c:v>GASOLIO</c:v>
                </c:pt>
              </c:strCache>
            </c:strRef>
          </c:cat>
          <c:val>
            <c:numRef>
              <c:f>Agricoltura!$P$4:$P$5</c:f>
              <c:numCache>
                <c:formatCode>#,##0</c:formatCode>
                <c:ptCount val="2"/>
                <c:pt idx="0">
                  <c:v>114.74786694894031</c:v>
                </c:pt>
                <c:pt idx="1">
                  <c:v>1963.3315813953491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Consumi nel</a:t>
            </a:r>
            <a:r>
              <a:rPr lang="it-IT" baseline="0"/>
              <a:t>l'anno monitorato</a:t>
            </a:r>
            <a:r>
              <a:rPr lang="it-IT"/>
              <a:t> (2013)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ofPieChart>
        <c:ofPieType val="pie"/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2"/>
            <c:bubble3D val="0"/>
            <c:spPr>
              <a:solidFill>
                <a:srgbClr val="FFFDAF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3"/>
            <c:bubble3D val="0"/>
            <c:spPr>
              <a:solidFill>
                <a:schemeClr val="tx1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4"/>
            <c:bubble3D val="0"/>
            <c:spPr>
              <a:solidFill>
                <a:srgbClr val="FFC0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5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6"/>
            <c:bubble3D val="0"/>
            <c:spPr>
              <a:solidFill>
                <a:srgbClr val="0070C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7"/>
            <c:bubble3D val="0"/>
            <c:spPr>
              <a:solidFill>
                <a:srgbClr val="FFFF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8"/>
            <c:bubble3D val="0"/>
            <c:spPr>
              <a:solidFill>
                <a:schemeClr val="accent4">
                  <a:lumMod val="5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9"/>
            <c:bubble3D val="0"/>
            <c:spPr>
              <a:solidFill>
                <a:srgbClr val="00B05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1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Lbls>
            <c:dLbl>
              <c:idx val="1"/>
              <c:layout>
                <c:manualLayout>
                  <c:x val="4.6359169303000741E-2"/>
                  <c:y val="0.18100569814533449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GAS NAT
</a:t>
                    </a:r>
                    <a:fld id="{EF52531A-8B22-4304-AF22-027AC5DD2DA5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CA3BF6D0-CB9A-4EEA-BD50-84E455DA526D}" type="CATEGORYNAME">
                      <a:rPr lang="en-US"/>
                      <a:pPr/>
                      <a:t>[CATEGORY NAME]</a:t>
                    </a:fld>
                    <a:r>
                      <a:rPr lang="en-US"/>
                      <a:t>CALORE</a:t>
                    </a:r>
                    <a:r>
                      <a:rPr lang="en-US" baseline="0"/>
                      <a:t>
</a:t>
                    </a:r>
                    <a:fld id="{D97058A8-B1F2-45C9-A44A-2BFB24DF87B3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OLIO</a:t>
                    </a:r>
                    <a:fld id="{D641583B-CB77-48B3-968E-7A19A9271785}" type="CATEGORYNAME">
                      <a:rPr lang="en-US"/>
                      <a:pPr/>
                      <a:t>[CATEGORY NAME]</a:t>
                    </a:fld>
                    <a:r>
                      <a:rPr lang="en-US" baseline="0"/>
                      <a:t>
</a:t>
                    </a:r>
                    <a:fld id="{A70A3489-B771-4F80-820D-0F1224269C41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GASOLIO</a:t>
                    </a:r>
                    <a:fld id="{80EF0BB0-099D-4F48-A6FA-456196DA377E}" type="CATEGORYNAME">
                      <a:rPr lang="en-US"/>
                      <a:pPr/>
                      <a:t>[CATEGORY NAME]</a:t>
                    </a:fld>
                    <a:r>
                      <a:rPr lang="en-US" baseline="0"/>
                      <a:t>
</a:t>
                    </a:r>
                    <a:fld id="{B247E7AC-FDCD-425D-97BF-EED4CA22A585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GPL</a:t>
                    </a:r>
                    <a:fld id="{48C9DF22-E50C-4452-A6DD-5E6FE0ED51C0}" type="CATEGORYNAME">
                      <a:rPr lang="en-US"/>
                      <a:pPr/>
                      <a:t>[CATEGORY NAME]</a:t>
                    </a:fld>
                    <a:r>
                      <a:rPr lang="en-US" baseline="0"/>
                      <a:t>
</a:t>
                    </a:r>
                    <a:fld id="{34A5F44C-F4FB-47A3-A63C-ED2E2C39AC6C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r>
                      <a:rPr lang="en-US"/>
                      <a:t>BENZINA</a:t>
                    </a:r>
                    <a:fld id="{F6E54E15-D114-40A9-8797-8EBDE84A508B}" type="CATEGORYNAME">
                      <a:rPr lang="en-US"/>
                      <a:pPr/>
                      <a:t>[CATEGORY NAME]</a:t>
                    </a:fld>
                    <a:r>
                      <a:rPr lang="en-US" baseline="0"/>
                      <a:t>
</a:t>
                    </a:r>
                    <a:fld id="{BDC351A5-07C0-45AB-BE38-67D8EBFD646A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SOLARE</a:t>
                    </a:r>
                    <a:fld id="{146F03B4-9019-4647-A0C1-BD914AFCE2A9}" type="CATEGORYNAME">
                      <a:rPr lang="en-US"/>
                      <a:pPr/>
                      <a:t>[CATEGORY NAME]</a:t>
                    </a:fld>
                    <a:r>
                      <a:rPr lang="en-US" baseline="0"/>
                      <a:t>
</a:t>
                    </a:r>
                    <a:fld id="{9569A0DB-7FB9-4215-B4B9-3DAFC3AAB9F0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r>
                      <a:rPr lang="en-US" baseline="0"/>
                      <a:t>BIOMASSA
</a:t>
                    </a:r>
                    <a:fld id="{BBC7E14F-BBE3-4F39-BA15-D66666C83F83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9"/>
              <c:layout>
                <c:manualLayout>
                  <c:x val="-6.930439770339214E-2"/>
                  <c:y val="-0.1858012892076510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BIOCOMB
</a:t>
                    </a:r>
                    <a:fld id="{7B139029-5DEC-47C6-AD4A-E0503C8E61D1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r>
                      <a:rPr lang="en-US"/>
                      <a:t>CONSUMI TERMICI</a:t>
                    </a:r>
                    <a:r>
                      <a:rPr lang="en-US" baseline="0"/>
                      <a:t>
</a:t>
                    </a:r>
                    <a:fld id="{68E6C1E2-A528-4596-8749-E434E10FC12E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(GLOBALE!$B$7,GLOBALE!$B$9:$B$17)</c:f>
              <c:strCache>
                <c:ptCount val="2"/>
                <c:pt idx="0">
                  <c:v>CONSUMI ELETTRICI</c:v>
                </c:pt>
                <c:pt idx="1">
                  <c:v>VETTORI TERMICI</c:v>
                </c:pt>
              </c:strCache>
            </c:strRef>
          </c:cat>
          <c:val>
            <c:numRef>
              <c:f>(GLOBALE!$Q$7,GLOBALE!$Q$9:$Q$17)</c:f>
              <c:numCache>
                <c:formatCode>#,##0</c:formatCode>
                <c:ptCount val="10"/>
                <c:pt idx="0">
                  <c:v>5066.4588669489403</c:v>
                </c:pt>
                <c:pt idx="1">
                  <c:v>12418.650151260106</c:v>
                </c:pt>
                <c:pt idx="2">
                  <c:v>0</c:v>
                </c:pt>
                <c:pt idx="3">
                  <c:v>479.76021204006929</c:v>
                </c:pt>
                <c:pt idx="4">
                  <c:v>18882.967979820332</c:v>
                </c:pt>
                <c:pt idx="5">
                  <c:v>3897.1511032036042</c:v>
                </c:pt>
                <c:pt idx="6">
                  <c:v>7490.1241710467193</c:v>
                </c:pt>
                <c:pt idx="7">
                  <c:v>747.98827818894006</c:v>
                </c:pt>
                <c:pt idx="8">
                  <c:v>13966.712342823566</c:v>
                </c:pt>
                <c:pt idx="9">
                  <c:v>1053.9494127555627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9"/>
        <c:secondPieSize val="75"/>
        <c:serLines>
          <c:spPr>
            <a:ln w="9525">
              <a:solidFill>
                <a:schemeClr val="tx1">
                  <a:lumMod val="35000"/>
                  <a:lumOff val="65000"/>
                </a:schemeClr>
              </a:solidFill>
              <a:prstDash val="dash"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Andamento delle</a:t>
            </a:r>
            <a:r>
              <a:rPr lang="it-IT" baseline="0"/>
              <a:t> emissioni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v>Emissioni</c:v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cat>
            <c:numRef>
              <c:f>Agricoltura!$C$3:$P$3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Agricoltura!$C$36:$P$36</c:f>
              <c:numCache>
                <c:formatCode>#,##0</c:formatCode>
                <c:ptCount val="14"/>
                <c:pt idx="0">
                  <c:v>464.13902175288661</c:v>
                </c:pt>
                <c:pt idx="1">
                  <c:v>462.46254592573121</c:v>
                </c:pt>
                <c:pt idx="2">
                  <c:v>462.4620270474058</c:v>
                </c:pt>
                <c:pt idx="3">
                  <c:v>453.90281142992012</c:v>
                </c:pt>
                <c:pt idx="4">
                  <c:v>574.46894977853924</c:v>
                </c:pt>
                <c:pt idx="5">
                  <c:v>581.20179721721706</c:v>
                </c:pt>
                <c:pt idx="6">
                  <c:v>596.29066501536101</c:v>
                </c:pt>
                <c:pt idx="7">
                  <c:v>579.78929107737531</c:v>
                </c:pt>
                <c:pt idx="8">
                  <c:v>539.79076839274762</c:v>
                </c:pt>
                <c:pt idx="9">
                  <c:v>563.44977748080373</c:v>
                </c:pt>
                <c:pt idx="10">
                  <c:v>698.06126572675225</c:v>
                </c:pt>
                <c:pt idx="11">
                  <c:v>614.99408575092343</c:v>
                </c:pt>
                <c:pt idx="12">
                  <c:v>628.27004606525361</c:v>
                </c:pt>
                <c:pt idx="13">
                  <c:v>576.75439544005599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660520064"/>
        <c:axId val="-660520608"/>
      </c:barChart>
      <c:catAx>
        <c:axId val="-66052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660520608"/>
        <c:crosses val="autoZero"/>
        <c:auto val="1"/>
        <c:lblAlgn val="ctr"/>
        <c:lblOffset val="100"/>
        <c:noMultiLvlLbl val="0"/>
      </c:catAx>
      <c:valAx>
        <c:axId val="-660520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ton co2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660520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Emissioni nell'anno base (2000)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1"/>
            <c:bubble3D val="0"/>
            <c:spPr>
              <a:solidFill>
                <a:srgbClr val="FFC0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3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3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3">
                    <a:shade val="95000"/>
                  </a:schemeClr>
                </a:solidFill>
                <a:round/>
              </a:ln>
              <a:effectLst/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4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4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4">
                    <a:shade val="95000"/>
                  </a:schemeClr>
                </a:solidFill>
                <a:round/>
              </a:ln>
              <a:effectLst/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5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5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5">
                    <a:shade val="95000"/>
                  </a:schemeClr>
                </a:solidFill>
                <a:round/>
              </a:ln>
              <a:effectLst/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6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6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6">
                    <a:shade val="95000"/>
                  </a:schemeClr>
                </a:solidFill>
                <a:round/>
              </a:ln>
              <a:effectLst/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2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2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2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3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3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3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Lbls>
            <c:dLbl>
              <c:idx val="8"/>
              <c:tx>
                <c:rich>
                  <a:bodyPr/>
                  <a:lstStyle/>
                  <a:p>
                    <a:fld id="{7BF85641-59D4-4E56-A8AB-02F37C571A14}" type="CELLREF">
                      <a:rPr lang="en-US"/>
                      <a:pPr/>
                      <a:t>[CELLREF]</a:t>
                    </a:fld>
                    <a:r>
                      <a:rPr lang="en-US" baseline="0"/>
                      <a:t>
</a:t>
                    </a:r>
                    <a:fld id="{BBC7E14F-BBE3-4F39-BA15-D66666C83F83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{7BF85641-59D4-4E56-A8AB-02F37C571A14}</c15:txfldGUID>
                      <c15:f>Trasporti!#REF!</c15:f>
                      <c15:dlblFieldTableCache>
                        <c:ptCount val="1"/>
                        <c:pt idx="0">
                          <c:v>#REF!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Agricoltura!$B$34:$B$35</c:f>
              <c:strCache>
                <c:ptCount val="2"/>
                <c:pt idx="0">
                  <c:v>USI ELETTRICI </c:v>
                </c:pt>
                <c:pt idx="1">
                  <c:v>GASOLIO</c:v>
                </c:pt>
              </c:strCache>
            </c:strRef>
          </c:cat>
          <c:val>
            <c:numRef>
              <c:f>Agricoltura!$C$34:$C$35</c:f>
              <c:numCache>
                <c:formatCode>#,##0</c:formatCode>
                <c:ptCount val="2"/>
                <c:pt idx="0">
                  <c:v>40.491740269713432</c:v>
                </c:pt>
                <c:pt idx="1">
                  <c:v>423.64728148317317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Emissioni nell'anno monitorato (2013)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1"/>
            <c:bubble3D val="0"/>
            <c:spPr>
              <a:solidFill>
                <a:srgbClr val="FFC0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3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3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3">
                    <a:shade val="95000"/>
                  </a:schemeClr>
                </a:solidFill>
                <a:round/>
              </a:ln>
              <a:effectLst/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4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4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4">
                    <a:shade val="95000"/>
                  </a:schemeClr>
                </a:solidFill>
                <a:round/>
              </a:ln>
              <a:effectLst/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5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5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5">
                    <a:shade val="95000"/>
                  </a:schemeClr>
                </a:solidFill>
                <a:round/>
              </a:ln>
              <a:effectLst/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6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6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6">
                    <a:shade val="95000"/>
                  </a:schemeClr>
                </a:solidFill>
                <a:round/>
              </a:ln>
              <a:effectLst/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2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2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2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3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3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3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Lbls>
            <c:dLbl>
              <c:idx val="8"/>
              <c:tx>
                <c:rich>
                  <a:bodyPr/>
                  <a:lstStyle/>
                  <a:p>
                    <a:fld id="{7BF85641-59D4-4E56-A8AB-02F37C571A14}" type="CELLREF">
                      <a:rPr lang="en-US"/>
                      <a:pPr/>
                      <a:t>[CELLREF]</a:t>
                    </a:fld>
                    <a:r>
                      <a:rPr lang="en-US" baseline="0"/>
                      <a:t>
</a:t>
                    </a:r>
                    <a:fld id="{BBC7E14F-BBE3-4F39-BA15-D66666C83F83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{7BF85641-59D4-4E56-A8AB-02F37C571A14}</c15:txfldGUID>
                      <c15:f>Trasporti!#REF!</c15:f>
                      <c15:dlblFieldTableCache>
                        <c:ptCount val="1"/>
                        <c:pt idx="0">
                          <c:v>#REF!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Agricoltura!$B$34:$B$35</c:f>
              <c:strCache>
                <c:ptCount val="2"/>
                <c:pt idx="0">
                  <c:v>USI ELETTRICI </c:v>
                </c:pt>
                <c:pt idx="1">
                  <c:v>GASOLIO</c:v>
                </c:pt>
              </c:strCache>
            </c:strRef>
          </c:cat>
          <c:val>
            <c:numRef>
              <c:f>Agricoltura!$P$34:$P$35</c:f>
              <c:numCache>
                <c:formatCode>#,##0</c:formatCode>
                <c:ptCount val="2"/>
                <c:pt idx="0">
                  <c:v>52.544863207497748</c:v>
                </c:pt>
                <c:pt idx="1">
                  <c:v>524.20953223255822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Emissioni nell'anno base di riferimento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32118929961300285"/>
          <c:y val="0.26749297942749883"/>
          <c:w val="0.3626248826647151"/>
          <c:h val="0.66830404388606612"/>
        </c:manualLayout>
      </c:layout>
      <c:pieChart>
        <c:varyColors val="1"/>
        <c:ser>
          <c:idx val="0"/>
          <c:order val="0"/>
          <c:tx>
            <c:strRef>
              <c:f>PATTO_SINDACI!$G$41</c:f>
              <c:strCache>
                <c:ptCount val="1"/>
                <c:pt idx="0">
                  <c:v>EMISSIONI (tonnellate di CO2)</c:v>
                </c:pt>
              </c:strCache>
            </c:strRef>
          </c:tx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1"/>
            <c:bubble3D val="0"/>
            <c:spPr>
              <a:solidFill>
                <a:schemeClr val="accent4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2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3"/>
            <c:bubble3D val="0"/>
            <c:spPr>
              <a:solidFill>
                <a:srgbClr val="00B0F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4"/>
            <c:bubble3D val="0"/>
            <c:spPr>
              <a:solidFill>
                <a:schemeClr val="tx1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5"/>
            <c:bubble3D val="0"/>
            <c:spPr>
              <a:solidFill>
                <a:schemeClr val="bg1">
                  <a:lumMod val="85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6"/>
            <c:bubble3D val="0"/>
            <c:spPr>
              <a:solidFill>
                <a:srgbClr val="FFFF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2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2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2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3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3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3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Lbls>
            <c:dLbl>
              <c:idx val="8"/>
              <c:tx>
                <c:rich>
                  <a:bodyPr/>
                  <a:lstStyle/>
                  <a:p>
                    <a:fld id="{5CC1D051-37E0-426F-8424-535EB21D6163}" type="CELLREF">
                      <a:rPr lang="en-US"/>
                      <a:pPr/>
                      <a:t>[CELLREF]</a:t>
                    </a:fld>
                    <a:r>
                      <a:rPr lang="en-US" baseline="0"/>
                      <a:t>
</a:t>
                    </a:r>
                    <a:fld id="{BBC7E14F-BBE3-4F39-BA15-D66666C83F83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{5CC1D051-37E0-426F-8424-535EB21D6163}</c15:txfldGUID>
                      <c15:f>GLOBALE!#REF!</c15:f>
                      <c15:dlblFieldTableCache>
                        <c:ptCount val="1"/>
                        <c:pt idx="0">
                          <c:v>#REF!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(PATTO_SINDACI!$B$44:$F$47,PATTO_SINDACI!$B$50:$F$51,PATTO_SINDACI!$B$54)</c:f>
              <c:strCache>
                <c:ptCount val="7"/>
                <c:pt idx="0">
                  <c:v>TERZIARIO PUBBLICO - EDIFICI</c:v>
                </c:pt>
                <c:pt idx="1">
                  <c:v>TERZIARIO PRIVATO</c:v>
                </c:pt>
                <c:pt idx="2">
                  <c:v>RESIDENZA</c:v>
                </c:pt>
                <c:pt idx="3">
                  <c:v>TERZIARIO PUBBLICO - ILLUMINAZIONE STRADALE</c:v>
                </c:pt>
                <c:pt idx="4">
                  <c:v>FLOTTA MUNICIPALE</c:v>
                </c:pt>
                <c:pt idx="5">
                  <c:v>TRASPORTI PRIVATI</c:v>
                </c:pt>
                <c:pt idx="6">
                  <c:v>AGRICOLTURA</c:v>
                </c:pt>
              </c:strCache>
            </c:strRef>
          </c:cat>
          <c:val>
            <c:numRef>
              <c:f>(PATTO_SINDACI!$V$44:$V$47,PATTO_SINDACI!$V$50:$V$51,PATTO_SINDACI!$V$54)</c:f>
              <c:numCache>
                <c:formatCode>#,##0</c:formatCode>
                <c:ptCount val="7"/>
                <c:pt idx="0">
                  <c:v>0</c:v>
                </c:pt>
                <c:pt idx="1">
                  <c:v>1677.3698742199165</c:v>
                </c:pt>
                <c:pt idx="2">
                  <c:v>4255.0401422083905</c:v>
                </c:pt>
                <c:pt idx="3">
                  <c:v>0</c:v>
                </c:pt>
                <c:pt idx="4">
                  <c:v>0</c:v>
                </c:pt>
                <c:pt idx="5">
                  <c:v>6523.2377583300813</c:v>
                </c:pt>
                <c:pt idx="6">
                  <c:v>628.27004606525361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Consumi nell'anno base (2000)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32158322309517307"/>
          <c:y val="0.24904979478326536"/>
          <c:w val="0.36182621224302058"/>
          <c:h val="0.6683040438860661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1"/>
            <c:bubble3D val="0"/>
            <c:spPr>
              <a:solidFill>
                <a:schemeClr val="accent4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3"/>
            <c:bubble3D val="0"/>
            <c:spPr>
              <a:solidFill>
                <a:srgbClr val="FFFF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5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5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5">
                    <a:shade val="95000"/>
                  </a:schemeClr>
                </a:solidFill>
                <a:round/>
              </a:ln>
              <a:effectLst/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6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6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6">
                    <a:shade val="95000"/>
                  </a:schemeClr>
                </a:solidFill>
                <a:round/>
              </a:ln>
              <a:effectLst/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2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2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2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3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3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3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Lbls>
            <c:dLbl>
              <c:idx val="2"/>
              <c:layout>
                <c:manualLayout>
                  <c:x val="-1.945633094642325E-2"/>
                  <c:y val="-1.715724448655880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3817201870477903E-2"/>
                  <c:y val="2.315345782482966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fld id="{5CC1D051-37E0-426F-8424-535EB21D6163}" type="CELLREF">
                      <a:rPr lang="en-US"/>
                      <a:pPr/>
                      <a:t>[CELLREF]</a:t>
                    </a:fld>
                    <a:r>
                      <a:rPr lang="en-US" baseline="0"/>
                      <a:t>
</a:t>
                    </a:r>
                    <a:fld id="{BBC7E14F-BBE3-4F39-BA15-D66666C83F83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{5CC1D051-37E0-426F-8424-535EB21D6163}</c15:txfldGUID>
                      <c15:f>GLOBALE!#REF!</c15:f>
                      <c15:dlblFieldTableCache>
                        <c:ptCount val="1"/>
                        <c:pt idx="0">
                          <c:v>#REF!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GLOBALE!$B$39:$C$42</c:f>
              <c:strCache>
                <c:ptCount val="4"/>
                <c:pt idx="0">
                  <c:v>SETTORE RESIDENZALE</c:v>
                </c:pt>
                <c:pt idx="1">
                  <c:v>SETTORE TERZIARIO</c:v>
                </c:pt>
                <c:pt idx="2">
                  <c:v>SETTORE TRASPORTI</c:v>
                </c:pt>
                <c:pt idx="3">
                  <c:v>SETTORE AGRICOLO</c:v>
                </c:pt>
              </c:strCache>
            </c:strRef>
          </c:cat>
          <c:val>
            <c:numRef>
              <c:f>GLOBALE!$D$39:$D$42</c:f>
              <c:numCache>
                <c:formatCode>#,##0</c:formatCode>
                <c:ptCount val="4"/>
                <c:pt idx="0">
                  <c:v>28711.82432935321</c:v>
                </c:pt>
                <c:pt idx="1">
                  <c:v>4611.9353923533545</c:v>
                </c:pt>
                <c:pt idx="2">
                  <c:v>33940.692777035554</c:v>
                </c:pt>
                <c:pt idx="3">
                  <c:v>1670.5277689253815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Consumi nell'anno monitorato (2013)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32118929961300285"/>
          <c:y val="0.26749297942749883"/>
          <c:w val="0.3626248826647151"/>
          <c:h val="0.6683040438860661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1"/>
            <c:bubble3D val="0"/>
            <c:spPr>
              <a:solidFill>
                <a:schemeClr val="accent4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3"/>
            <c:bubble3D val="0"/>
            <c:spPr>
              <a:solidFill>
                <a:srgbClr val="FFFF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5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5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5">
                    <a:shade val="95000"/>
                  </a:schemeClr>
                </a:solidFill>
                <a:round/>
              </a:ln>
              <a:effectLst/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6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6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6">
                    <a:shade val="95000"/>
                  </a:schemeClr>
                </a:solidFill>
                <a:round/>
              </a:ln>
              <a:effectLst/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2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2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2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3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3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3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Lbls>
            <c:dLbl>
              <c:idx val="2"/>
              <c:layout>
                <c:manualLayout>
                  <c:x val="-2.7469901591031989E-2"/>
                  <c:y val="8.073395161568469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8257981015569519E-2"/>
                  <c:y val="-7.9000727924905738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fld id="{5CC1D051-37E0-426F-8424-535EB21D6163}" type="CELLREF">
                      <a:rPr lang="en-US"/>
                      <a:pPr/>
                      <a:t>[CELLREF]</a:t>
                    </a:fld>
                    <a:r>
                      <a:rPr lang="en-US" baseline="0"/>
                      <a:t>
</a:t>
                    </a:r>
                    <a:fld id="{BBC7E14F-BBE3-4F39-BA15-D66666C83F83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{5CC1D051-37E0-426F-8424-535EB21D6163}</c15:txfldGUID>
                      <c15:f>GLOBALE!#REF!</c15:f>
                      <c15:dlblFieldTableCache>
                        <c:ptCount val="1"/>
                        <c:pt idx="0">
                          <c:v>#REF!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GLOBALE!$B$39:$C$42</c:f>
              <c:strCache>
                <c:ptCount val="4"/>
                <c:pt idx="0">
                  <c:v>SETTORE RESIDENZALE</c:v>
                </c:pt>
                <c:pt idx="1">
                  <c:v>SETTORE TERZIARIO</c:v>
                </c:pt>
                <c:pt idx="2">
                  <c:v>SETTORE TRASPORTI</c:v>
                </c:pt>
                <c:pt idx="3">
                  <c:v>SETTORE AGRICOLO</c:v>
                </c:pt>
              </c:strCache>
            </c:strRef>
          </c:cat>
          <c:val>
            <c:numRef>
              <c:f>GLOBALE!$Q$39:$Q$42</c:f>
              <c:numCache>
                <c:formatCode>#,##0</c:formatCode>
                <c:ptCount val="4"/>
                <c:pt idx="0">
                  <c:v>31240.940991939377</c:v>
                </c:pt>
                <c:pt idx="1">
                  <c:v>4600.4811923355974</c:v>
                </c:pt>
                <c:pt idx="2">
                  <c:v>26084.260885468582</c:v>
                </c:pt>
                <c:pt idx="3">
                  <c:v>2078.0794483442892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Andamento delle</a:t>
            </a:r>
            <a:r>
              <a:rPr lang="it-IT" baseline="0"/>
              <a:t> emissioni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v>Emissioni</c:v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cat>
            <c:numRef>
              <c:f>GLOBALE!$D$6:$Q$6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GLOBALE!$D$82:$Q$82</c:f>
              <c:numCache>
                <c:formatCode>#,##0</c:formatCode>
                <c:ptCount val="14"/>
                <c:pt idx="0">
                  <c:v>16154.817940709783</c:v>
                </c:pt>
                <c:pt idx="1">
                  <c:v>16529.698856126804</c:v>
                </c:pt>
                <c:pt idx="2">
                  <c:v>15458.555649092888</c:v>
                </c:pt>
                <c:pt idx="3">
                  <c:v>14846.945905766748</c:v>
                </c:pt>
                <c:pt idx="4">
                  <c:v>15877.07108052783</c:v>
                </c:pt>
                <c:pt idx="5">
                  <c:v>16122.596334092643</c:v>
                </c:pt>
                <c:pt idx="6">
                  <c:v>15464.699045555972</c:v>
                </c:pt>
                <c:pt idx="7">
                  <c:v>14952.312750769232</c:v>
                </c:pt>
                <c:pt idx="8">
                  <c:v>13615.642565836424</c:v>
                </c:pt>
                <c:pt idx="9">
                  <c:v>13497.247129598272</c:v>
                </c:pt>
                <c:pt idx="10">
                  <c:v>14625.335380417408</c:v>
                </c:pt>
                <c:pt idx="11">
                  <c:v>13898.784294942185</c:v>
                </c:pt>
                <c:pt idx="12">
                  <c:v>13083.917820823643</c:v>
                </c:pt>
                <c:pt idx="13">
                  <c:v>12753.878749134923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663732064"/>
        <c:axId val="-663709760"/>
      </c:barChart>
      <c:catAx>
        <c:axId val="-66373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663709760"/>
        <c:crosses val="autoZero"/>
        <c:auto val="1"/>
        <c:lblAlgn val="ctr"/>
        <c:lblOffset val="100"/>
        <c:noMultiLvlLbl val="0"/>
      </c:catAx>
      <c:valAx>
        <c:axId val="-663709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ton co2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663732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Emissioni nell'anno base (2000)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32924213779886202"/>
          <c:y val="0.25827138710538211"/>
          <c:w val="0.34151572440227607"/>
          <c:h val="0.6683040438860661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1"/>
            <c:bubble3D val="0"/>
            <c:spPr>
              <a:solidFill>
                <a:schemeClr val="accent4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3"/>
            <c:bubble3D val="0"/>
            <c:spPr>
              <a:solidFill>
                <a:srgbClr val="FFFF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5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5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5">
                    <a:shade val="95000"/>
                  </a:schemeClr>
                </a:solidFill>
                <a:round/>
              </a:ln>
              <a:effectLst/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6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6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6">
                    <a:shade val="95000"/>
                  </a:schemeClr>
                </a:solidFill>
                <a:round/>
              </a:ln>
              <a:effectLst/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2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2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2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3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3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3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Lbls>
            <c:dLbl>
              <c:idx val="2"/>
              <c:layout>
                <c:manualLayout>
                  <c:x val="-6.3047886560928445E-3"/>
                  <c:y val="-1.895327666047658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0025732695365332E-2"/>
                  <c:y val="4.5160388541263695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fld id="{5CC1D051-37E0-426F-8424-535EB21D6163}" type="CELLREF">
                      <a:rPr lang="en-US"/>
                      <a:pPr/>
                      <a:t>[CELLREF]</a:t>
                    </a:fld>
                    <a:r>
                      <a:rPr lang="en-US" baseline="0"/>
                      <a:t>
</a:t>
                    </a:r>
                    <a:fld id="{BBC7E14F-BBE3-4F39-BA15-D66666C83F83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{5CC1D051-37E0-426F-8424-535EB21D6163}</c15:txfldGUID>
                      <c15:f>GLOBALE!#REF!</c15:f>
                      <c15:dlblFieldTableCache>
                        <c:ptCount val="1"/>
                        <c:pt idx="0">
                          <c:v>#REF!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GLOBALE!$B$78:$C$81</c:f>
              <c:strCache>
                <c:ptCount val="4"/>
                <c:pt idx="0">
                  <c:v>SETTORE RESIDENZALE</c:v>
                </c:pt>
                <c:pt idx="1">
                  <c:v>SETTORE TERZIARIO</c:v>
                </c:pt>
                <c:pt idx="2">
                  <c:v>SETTORE TRASPORTI</c:v>
                </c:pt>
                <c:pt idx="3">
                  <c:v>SETTORE AGRICOLO</c:v>
                </c:pt>
              </c:strCache>
            </c:strRef>
          </c:cat>
          <c:val>
            <c:numRef>
              <c:f>GLOBALE!$D$78:$D$81</c:f>
              <c:numCache>
                <c:formatCode>#,##0</c:formatCode>
                <c:ptCount val="4"/>
                <c:pt idx="0">
                  <c:v>5609.5565663911311</c:v>
                </c:pt>
                <c:pt idx="1">
                  <c:v>1359.5290514831872</c:v>
                </c:pt>
                <c:pt idx="2">
                  <c:v>8721.5933010825793</c:v>
                </c:pt>
                <c:pt idx="3">
                  <c:v>464.13902175288661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Emissioni nell'anno monitorato (2013)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30809673742321131"/>
          <c:y val="0.26288218326644047"/>
          <c:w val="0.38380631665157461"/>
          <c:h val="0.6683040438860661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1"/>
            <c:bubble3D val="0"/>
            <c:spPr>
              <a:solidFill>
                <a:schemeClr val="accent4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3"/>
            <c:bubble3D val="0"/>
            <c:spPr>
              <a:solidFill>
                <a:srgbClr val="FFFF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5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5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5">
                    <a:shade val="95000"/>
                  </a:schemeClr>
                </a:solidFill>
                <a:round/>
              </a:ln>
              <a:effectLst/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6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6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6">
                    <a:shade val="95000"/>
                  </a:schemeClr>
                </a:solidFill>
                <a:round/>
              </a:ln>
              <a:effectLst/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2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2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2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3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3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3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Lbls>
            <c:dLbl>
              <c:idx val="8"/>
              <c:tx>
                <c:rich>
                  <a:bodyPr/>
                  <a:lstStyle/>
                  <a:p>
                    <a:fld id="{5CC1D051-37E0-426F-8424-535EB21D6163}" type="CELLREF">
                      <a:rPr lang="en-US"/>
                      <a:pPr/>
                      <a:t>[CELLREF]</a:t>
                    </a:fld>
                    <a:r>
                      <a:rPr lang="en-US" baseline="0"/>
                      <a:t>
</a:t>
                    </a:r>
                    <a:fld id="{BBC7E14F-BBE3-4F39-BA15-D66666C83F83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{5CC1D051-37E0-426F-8424-535EB21D6163}</c15:txfldGUID>
                      <c15:f>GLOBALE!#REF!</c15:f>
                      <c15:dlblFieldTableCache>
                        <c:ptCount val="1"/>
                        <c:pt idx="0">
                          <c:v>#REF!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GLOBALE!$B$78:$C$81</c:f>
              <c:strCache>
                <c:ptCount val="4"/>
                <c:pt idx="0">
                  <c:v>SETTORE RESIDENZALE</c:v>
                </c:pt>
                <c:pt idx="1">
                  <c:v>SETTORE TERZIARIO</c:v>
                </c:pt>
                <c:pt idx="2">
                  <c:v>SETTORE TRASPORTI</c:v>
                </c:pt>
                <c:pt idx="3">
                  <c:v>SETTORE AGRICOLO</c:v>
                </c:pt>
              </c:strCache>
            </c:strRef>
          </c:cat>
          <c:val>
            <c:numRef>
              <c:f>GLOBALE!$Q$78:$Q$81</c:f>
              <c:numCache>
                <c:formatCode>#,##0</c:formatCode>
                <c:ptCount val="4"/>
                <c:pt idx="0">
                  <c:v>4369.9669957688311</c:v>
                </c:pt>
                <c:pt idx="1">
                  <c:v>1352.648781465796</c:v>
                </c:pt>
                <c:pt idx="2">
                  <c:v>6454.5085764602409</c:v>
                </c:pt>
                <c:pt idx="3">
                  <c:v>576.75439544005599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Andamento dei consumi elettrici e termici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Consumi elettrici</c:v>
          </c:tx>
          <c:spPr>
            <a:gradFill rotWithShape="1">
              <a:gsLst>
                <a:gs pos="0">
                  <a:schemeClr val="accent1">
                    <a:lumMod val="110000"/>
                    <a:satMod val="105000"/>
                    <a:tint val="67000"/>
                  </a:schemeClr>
                </a:gs>
                <a:gs pos="50000">
                  <a:schemeClr val="accent1">
                    <a:lumMod val="105000"/>
                    <a:satMod val="103000"/>
                    <a:tint val="73000"/>
                  </a:schemeClr>
                </a:gs>
                <a:gs pos="100000">
                  <a:schemeClr val="accent1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  <c:invertIfNegative val="0"/>
          <c:cat>
            <c:numRef>
              <c:f>Residenza!$D$3:$Q$3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Residenza!$D$4:$Q$4</c:f>
              <c:numCache>
                <c:formatCode>#,##0</c:formatCode>
                <c:ptCount val="14"/>
                <c:pt idx="0">
                  <c:v>2910.2429999999999</c:v>
                </c:pt>
                <c:pt idx="1">
                  <c:v>2878.07</c:v>
                </c:pt>
                <c:pt idx="2">
                  <c:v>2928.3609999999999</c:v>
                </c:pt>
                <c:pt idx="3">
                  <c:v>3071.6570000000002</c:v>
                </c:pt>
                <c:pt idx="4">
                  <c:v>3174</c:v>
                </c:pt>
                <c:pt idx="5">
                  <c:v>3105</c:v>
                </c:pt>
                <c:pt idx="6">
                  <c:v>3092</c:v>
                </c:pt>
                <c:pt idx="7">
                  <c:v>2885</c:v>
                </c:pt>
                <c:pt idx="8">
                  <c:v>3019.2170000000001</c:v>
                </c:pt>
                <c:pt idx="9">
                  <c:v>3067.0129999999999</c:v>
                </c:pt>
                <c:pt idx="10">
                  <c:v>3072.172</c:v>
                </c:pt>
                <c:pt idx="11">
                  <c:v>2969.2719999999999</c:v>
                </c:pt>
                <c:pt idx="12">
                  <c:v>2989.547</c:v>
                </c:pt>
                <c:pt idx="13">
                  <c:v>3000.6370000000002</c:v>
                </c:pt>
              </c:numCache>
            </c:numRef>
          </c:val>
        </c:ser>
        <c:ser>
          <c:idx val="1"/>
          <c:order val="1"/>
          <c:tx>
            <c:v>Consumi termici</c:v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cat>
            <c:numRef>
              <c:f>Residenza!$D$3:$Q$3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Residenza!$D$5:$Q$5</c:f>
              <c:numCache>
                <c:formatCode>#,##0</c:formatCode>
                <c:ptCount val="14"/>
                <c:pt idx="0">
                  <c:v>25801.581329353212</c:v>
                </c:pt>
                <c:pt idx="1">
                  <c:v>25812.091439254433</c:v>
                </c:pt>
                <c:pt idx="2">
                  <c:v>25454.912661036993</c:v>
                </c:pt>
                <c:pt idx="3">
                  <c:v>24853.965130971272</c:v>
                </c:pt>
                <c:pt idx="4">
                  <c:v>26047.774982844774</c:v>
                </c:pt>
                <c:pt idx="5">
                  <c:v>27070.718359580278</c:v>
                </c:pt>
                <c:pt idx="6">
                  <c:v>25849.324297192208</c:v>
                </c:pt>
                <c:pt idx="7">
                  <c:v>24629.759725089883</c:v>
                </c:pt>
                <c:pt idx="8">
                  <c:v>25043.226246999337</c:v>
                </c:pt>
                <c:pt idx="9">
                  <c:v>24858.648370464405</c:v>
                </c:pt>
                <c:pt idx="10">
                  <c:v>28370.135880809743</c:v>
                </c:pt>
                <c:pt idx="11">
                  <c:v>26525.730270194781</c:v>
                </c:pt>
                <c:pt idx="12">
                  <c:v>27576.891632036553</c:v>
                </c:pt>
                <c:pt idx="13">
                  <c:v>28240.303991939378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663709216"/>
        <c:axId val="-663704864"/>
      </c:barChart>
      <c:catAx>
        <c:axId val="-66370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663704864"/>
        <c:crosses val="autoZero"/>
        <c:auto val="1"/>
        <c:lblAlgn val="ctr"/>
        <c:lblOffset val="100"/>
        <c:noMultiLvlLbl val="0"/>
      </c:catAx>
      <c:valAx>
        <c:axId val="-663704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MWh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663709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1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3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3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01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3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3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301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33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33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301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33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3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33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301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33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33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301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33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33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301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33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33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3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301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33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33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33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3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01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3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01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5" Type="http://schemas.openxmlformats.org/officeDocument/2006/relationships/chart" Target="../charts/chart31.xml"/><Relationship Id="rId4" Type="http://schemas.openxmlformats.org/officeDocument/2006/relationships/chart" Target="../charts/chart30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33616</xdr:colOff>
      <xdr:row>20</xdr:row>
      <xdr:rowOff>45946</xdr:rowOff>
    </xdr:from>
    <xdr:to>
      <xdr:col>7</xdr:col>
      <xdr:colOff>280146</xdr:colOff>
      <xdr:row>34</xdr:row>
      <xdr:rowOff>133351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7</xdr:col>
      <xdr:colOff>336176</xdr:colOff>
      <xdr:row>20</xdr:row>
      <xdr:rowOff>45943</xdr:rowOff>
    </xdr:from>
    <xdr:to>
      <xdr:col>15</xdr:col>
      <xdr:colOff>67235</xdr:colOff>
      <xdr:row>34</xdr:row>
      <xdr:rowOff>133348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15</xdr:col>
      <xdr:colOff>134472</xdr:colOff>
      <xdr:row>20</xdr:row>
      <xdr:rowOff>44824</xdr:rowOff>
    </xdr:from>
    <xdr:to>
      <xdr:col>22</xdr:col>
      <xdr:colOff>470648</xdr:colOff>
      <xdr:row>34</xdr:row>
      <xdr:rowOff>132229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1</xdr:col>
      <xdr:colOff>89646</xdr:colOff>
      <xdr:row>44</xdr:row>
      <xdr:rowOff>56030</xdr:rowOff>
    </xdr:from>
    <xdr:to>
      <xdr:col>7</xdr:col>
      <xdr:colOff>347381</xdr:colOff>
      <xdr:row>58</xdr:row>
      <xdr:rowOff>143435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>
    <xdr:from>
      <xdr:col>7</xdr:col>
      <xdr:colOff>437030</xdr:colOff>
      <xdr:row>44</xdr:row>
      <xdr:rowOff>56029</xdr:rowOff>
    </xdr:from>
    <xdr:to>
      <xdr:col>14</xdr:col>
      <xdr:colOff>593912</xdr:colOff>
      <xdr:row>58</xdr:row>
      <xdr:rowOff>143434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>
    <xdr:from>
      <xdr:col>1</xdr:col>
      <xdr:colOff>33616</xdr:colOff>
      <xdr:row>84</xdr:row>
      <xdr:rowOff>45946</xdr:rowOff>
    </xdr:from>
    <xdr:to>
      <xdr:col>7</xdr:col>
      <xdr:colOff>280146</xdr:colOff>
      <xdr:row>98</xdr:row>
      <xdr:rowOff>133351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>
    <xdr:from>
      <xdr:col>7</xdr:col>
      <xdr:colOff>336177</xdr:colOff>
      <xdr:row>84</xdr:row>
      <xdr:rowOff>44823</xdr:rowOff>
    </xdr:from>
    <xdr:to>
      <xdr:col>15</xdr:col>
      <xdr:colOff>67236</xdr:colOff>
      <xdr:row>98</xdr:row>
      <xdr:rowOff>132228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>
    <xdr:from>
      <xdr:col>15</xdr:col>
      <xdr:colOff>134471</xdr:colOff>
      <xdr:row>84</xdr:row>
      <xdr:rowOff>44823</xdr:rowOff>
    </xdr:from>
    <xdr:to>
      <xdr:col>22</xdr:col>
      <xdr:colOff>470647</xdr:colOff>
      <xdr:row>98</xdr:row>
      <xdr:rowOff>132228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33616</xdr:colOff>
      <xdr:row>15</xdr:row>
      <xdr:rowOff>45946</xdr:rowOff>
    </xdr:from>
    <xdr:to>
      <xdr:col>7</xdr:col>
      <xdr:colOff>280146</xdr:colOff>
      <xdr:row>29</xdr:row>
      <xdr:rowOff>133351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7</xdr:col>
      <xdr:colOff>336176</xdr:colOff>
      <xdr:row>15</xdr:row>
      <xdr:rowOff>45943</xdr:rowOff>
    </xdr:from>
    <xdr:to>
      <xdr:col>15</xdr:col>
      <xdr:colOff>67235</xdr:colOff>
      <xdr:row>29</xdr:row>
      <xdr:rowOff>133348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15</xdr:col>
      <xdr:colOff>134472</xdr:colOff>
      <xdr:row>15</xdr:row>
      <xdr:rowOff>44824</xdr:rowOff>
    </xdr:from>
    <xdr:to>
      <xdr:col>22</xdr:col>
      <xdr:colOff>470648</xdr:colOff>
      <xdr:row>29</xdr:row>
      <xdr:rowOff>132229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1</xdr:col>
      <xdr:colOff>33616</xdr:colOff>
      <xdr:row>54</xdr:row>
      <xdr:rowOff>45946</xdr:rowOff>
    </xdr:from>
    <xdr:to>
      <xdr:col>7</xdr:col>
      <xdr:colOff>280146</xdr:colOff>
      <xdr:row>68</xdr:row>
      <xdr:rowOff>133351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>
    <xdr:from>
      <xdr:col>7</xdr:col>
      <xdr:colOff>347382</xdr:colOff>
      <xdr:row>54</xdr:row>
      <xdr:rowOff>44824</xdr:rowOff>
    </xdr:from>
    <xdr:to>
      <xdr:col>15</xdr:col>
      <xdr:colOff>78441</xdr:colOff>
      <xdr:row>68</xdr:row>
      <xdr:rowOff>132229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>
    <xdr:from>
      <xdr:col>15</xdr:col>
      <xdr:colOff>123266</xdr:colOff>
      <xdr:row>54</xdr:row>
      <xdr:rowOff>44823</xdr:rowOff>
    </xdr:from>
    <xdr:to>
      <xdr:col>22</xdr:col>
      <xdr:colOff>459442</xdr:colOff>
      <xdr:row>68</xdr:row>
      <xdr:rowOff>132228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33616</xdr:colOff>
      <xdr:row>12</xdr:row>
      <xdr:rowOff>45946</xdr:rowOff>
    </xdr:from>
    <xdr:to>
      <xdr:col>6</xdr:col>
      <xdr:colOff>280146</xdr:colOff>
      <xdr:row>26</xdr:row>
      <xdr:rowOff>133351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6</xdr:col>
      <xdr:colOff>336176</xdr:colOff>
      <xdr:row>12</xdr:row>
      <xdr:rowOff>45943</xdr:rowOff>
    </xdr:from>
    <xdr:to>
      <xdr:col>14</xdr:col>
      <xdr:colOff>67235</xdr:colOff>
      <xdr:row>26</xdr:row>
      <xdr:rowOff>133348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14</xdr:col>
      <xdr:colOff>134472</xdr:colOff>
      <xdr:row>12</xdr:row>
      <xdr:rowOff>44824</xdr:rowOff>
    </xdr:from>
    <xdr:to>
      <xdr:col>21</xdr:col>
      <xdr:colOff>470648</xdr:colOff>
      <xdr:row>26</xdr:row>
      <xdr:rowOff>132229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1</xdr:col>
      <xdr:colOff>33618</xdr:colOff>
      <xdr:row>47</xdr:row>
      <xdr:rowOff>33618</xdr:rowOff>
    </xdr:from>
    <xdr:to>
      <xdr:col>6</xdr:col>
      <xdr:colOff>280148</xdr:colOff>
      <xdr:row>61</xdr:row>
      <xdr:rowOff>121023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>
    <xdr:from>
      <xdr:col>6</xdr:col>
      <xdr:colOff>313765</xdr:colOff>
      <xdr:row>47</xdr:row>
      <xdr:rowOff>33617</xdr:rowOff>
    </xdr:from>
    <xdr:to>
      <xdr:col>14</xdr:col>
      <xdr:colOff>11206</xdr:colOff>
      <xdr:row>61</xdr:row>
      <xdr:rowOff>121022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>
    <xdr:from>
      <xdr:col>14</xdr:col>
      <xdr:colOff>78441</xdr:colOff>
      <xdr:row>47</xdr:row>
      <xdr:rowOff>33617</xdr:rowOff>
    </xdr:from>
    <xdr:to>
      <xdr:col>21</xdr:col>
      <xdr:colOff>470647</xdr:colOff>
      <xdr:row>61</xdr:row>
      <xdr:rowOff>121022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33616</xdr:colOff>
      <xdr:row>15</xdr:row>
      <xdr:rowOff>45946</xdr:rowOff>
    </xdr:from>
    <xdr:to>
      <xdr:col>7</xdr:col>
      <xdr:colOff>280146</xdr:colOff>
      <xdr:row>29</xdr:row>
      <xdr:rowOff>133351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7</xdr:col>
      <xdr:colOff>336176</xdr:colOff>
      <xdr:row>15</xdr:row>
      <xdr:rowOff>45943</xdr:rowOff>
    </xdr:from>
    <xdr:to>
      <xdr:col>15</xdr:col>
      <xdr:colOff>67235</xdr:colOff>
      <xdr:row>29</xdr:row>
      <xdr:rowOff>133348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15</xdr:col>
      <xdr:colOff>134472</xdr:colOff>
      <xdr:row>15</xdr:row>
      <xdr:rowOff>44824</xdr:rowOff>
    </xdr:from>
    <xdr:to>
      <xdr:col>22</xdr:col>
      <xdr:colOff>470648</xdr:colOff>
      <xdr:row>29</xdr:row>
      <xdr:rowOff>132229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1</xdr:col>
      <xdr:colOff>33616</xdr:colOff>
      <xdr:row>54</xdr:row>
      <xdr:rowOff>45946</xdr:rowOff>
    </xdr:from>
    <xdr:to>
      <xdr:col>7</xdr:col>
      <xdr:colOff>280146</xdr:colOff>
      <xdr:row>68</xdr:row>
      <xdr:rowOff>133351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>
    <xdr:from>
      <xdr:col>7</xdr:col>
      <xdr:colOff>347382</xdr:colOff>
      <xdr:row>54</xdr:row>
      <xdr:rowOff>44824</xdr:rowOff>
    </xdr:from>
    <xdr:to>
      <xdr:col>15</xdr:col>
      <xdr:colOff>78441</xdr:colOff>
      <xdr:row>68</xdr:row>
      <xdr:rowOff>132229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>
    <xdr:from>
      <xdr:col>15</xdr:col>
      <xdr:colOff>123266</xdr:colOff>
      <xdr:row>54</xdr:row>
      <xdr:rowOff>44823</xdr:rowOff>
    </xdr:from>
    <xdr:to>
      <xdr:col>22</xdr:col>
      <xdr:colOff>459442</xdr:colOff>
      <xdr:row>68</xdr:row>
      <xdr:rowOff>132228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33616</xdr:colOff>
      <xdr:row>8</xdr:row>
      <xdr:rowOff>45946</xdr:rowOff>
    </xdr:from>
    <xdr:to>
      <xdr:col>6</xdr:col>
      <xdr:colOff>280146</xdr:colOff>
      <xdr:row>22</xdr:row>
      <xdr:rowOff>133351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6</xdr:col>
      <xdr:colOff>336176</xdr:colOff>
      <xdr:row>8</xdr:row>
      <xdr:rowOff>45943</xdr:rowOff>
    </xdr:from>
    <xdr:to>
      <xdr:col>14</xdr:col>
      <xdr:colOff>67235</xdr:colOff>
      <xdr:row>22</xdr:row>
      <xdr:rowOff>133348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14</xdr:col>
      <xdr:colOff>134472</xdr:colOff>
      <xdr:row>8</xdr:row>
      <xdr:rowOff>44824</xdr:rowOff>
    </xdr:from>
    <xdr:to>
      <xdr:col>21</xdr:col>
      <xdr:colOff>470648</xdr:colOff>
      <xdr:row>22</xdr:row>
      <xdr:rowOff>132229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1</xdr:col>
      <xdr:colOff>33618</xdr:colOff>
      <xdr:row>38</xdr:row>
      <xdr:rowOff>33618</xdr:rowOff>
    </xdr:from>
    <xdr:to>
      <xdr:col>6</xdr:col>
      <xdr:colOff>280148</xdr:colOff>
      <xdr:row>52</xdr:row>
      <xdr:rowOff>121023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>
    <xdr:from>
      <xdr:col>6</xdr:col>
      <xdr:colOff>313765</xdr:colOff>
      <xdr:row>38</xdr:row>
      <xdr:rowOff>33617</xdr:rowOff>
    </xdr:from>
    <xdr:to>
      <xdr:col>14</xdr:col>
      <xdr:colOff>11206</xdr:colOff>
      <xdr:row>52</xdr:row>
      <xdr:rowOff>121022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>
    <xdr:from>
      <xdr:col>14</xdr:col>
      <xdr:colOff>78441</xdr:colOff>
      <xdr:row>38</xdr:row>
      <xdr:rowOff>33617</xdr:rowOff>
    </xdr:from>
    <xdr:to>
      <xdr:col>21</xdr:col>
      <xdr:colOff>470647</xdr:colOff>
      <xdr:row>52</xdr:row>
      <xdr:rowOff>121022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537882</xdr:colOff>
      <xdr:row>56</xdr:row>
      <xdr:rowOff>44824</xdr:rowOff>
    </xdr:from>
    <xdr:to>
      <xdr:col>14</xdr:col>
      <xdr:colOff>448234</xdr:colOff>
      <xdr:row>72</xdr:row>
      <xdr:rowOff>17929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iovanni/Dropbox/CM_TORINO/DATA4ACTION/DATABASE/RESIDENZA_TERZIARIO_INDUSTRIA/RESIDENZ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iovanni/Dropbox/CM_TORINO/DATA4ACTION/DATABASE/RESIDENZA_TERZIARIO_INDUSTRIA/new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iovanni/Dropbox/CM_TORINO/DATA4ACTION/DATABASE/RESIDENZA_TERZIARIO_INDUSTRIA/consumi_calore_comuni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iovanni/Dropbox/CM_TORINO/DATA4ACTION/DATABASE/DATABASE+LINEE%20GUIDA/DATABASE/RESIDENZA_TERZIARIO_INDUSTRIA/aree_comuni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iovanni/Dropbox/CM_TORINO/DATA4ACTION/DATABASE/DATABASE+LINEE%20GUIDA/DATABASE/RESIDENZA_TERZIARIO_INDUSTRIA/RESIDENZ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iovanni/Dropbox/CM_TORINO/DATA4ACTION/DATABASE/DATABASE+LINEE%20GUIDA/DATABASE/TRASPORTI/TRASPORTI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iovanni/Dropbox/CM_TORINO/DATA4ACTION/DATABASE/DATABASE+LINEE%20GUIDA/DATABASE/RESIDENZA_TERZIARIO_INDUSTRIA/consumi_calore_comun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iovanni/Dropbox/CM_TORINO/DATA4ACTION/DATABASE/DATABASE+LINEE%20GUIDA/DATABASE/RESIDENZA_TERZIARIO_INDUSTRIA/TERZIARIO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iovanni/Dropbox/CM_TORINO/DATA4ACTION/DATABASE/DATABASE+LINEE%20GUIDA/DATABASE/RESIDENZA_TERZIARIO_INDUSTRIA/new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SIMENTO"/>
      <sheetName val="GENERALE"/>
      <sheetName val="GAS_CALORE_RESIDENZA"/>
      <sheetName val="PRODOTTI_PETROLIFERI_RESIDENZA"/>
      <sheetName val="RINNOVABILI_RESIDENZA"/>
      <sheetName val="ELETTRICITA"/>
      <sheetName val="Sheet2"/>
      <sheetName val="Sheet3"/>
      <sheetName val="EMISSIONI"/>
      <sheetName val="Sheet4"/>
      <sheetName val="EMISSIONI_GLOBALI"/>
      <sheetName val="FERT"/>
    </sheetNames>
    <sheetDataSet>
      <sheetData sheetId="0"/>
      <sheetData sheetId="1"/>
      <sheetData sheetId="2">
        <row r="3">
          <cell r="B3">
            <v>1001</v>
          </cell>
          <cell r="C3">
            <v>6393.8075581395351</v>
          </cell>
          <cell r="D3">
            <v>7164.3383720930242</v>
          </cell>
          <cell r="E3">
            <v>7393.5636627906979</v>
          </cell>
          <cell r="F3">
            <v>7421.3642441860475</v>
          </cell>
          <cell r="G3">
            <v>8042.5050264856145</v>
          </cell>
          <cell r="H3">
            <v>8045.5158979596636</v>
          </cell>
          <cell r="I3">
            <v>8186.655911730968</v>
          </cell>
          <cell r="J3">
            <v>7550.8171814432635</v>
          </cell>
          <cell r="K3">
            <v>7618.6273497270504</v>
          </cell>
          <cell r="L3">
            <v>8406.1100586496304</v>
          </cell>
          <cell r="M3">
            <v>9080.1303588955016</v>
          </cell>
          <cell r="N3">
            <v>8720.3783801026275</v>
          </cell>
          <cell r="O3">
            <v>10166.371813052676</v>
          </cell>
          <cell r="P3">
            <v>10282.671668490935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</row>
        <row r="4">
          <cell r="B4">
            <v>1002</v>
          </cell>
          <cell r="C4">
            <v>19046.563953488374</v>
          </cell>
          <cell r="D4">
            <v>19502.165406976746</v>
          </cell>
          <cell r="E4">
            <v>20033.446220930233</v>
          </cell>
          <cell r="F4">
            <v>19991.639825581398</v>
          </cell>
          <cell r="G4">
            <v>20251.422534110949</v>
          </cell>
          <cell r="H4">
            <v>19857.675454200857</v>
          </cell>
          <cell r="I4">
            <v>17868.820526162792</v>
          </cell>
          <cell r="J4">
            <v>16497.681462209304</v>
          </cell>
          <cell r="K4">
            <v>18121.971008720931</v>
          </cell>
          <cell r="L4">
            <v>17970.039776162794</v>
          </cell>
          <cell r="M4">
            <v>18451.361046548987</v>
          </cell>
          <cell r="N4">
            <v>15889.827988875426</v>
          </cell>
          <cell r="O4">
            <v>18198.244533504192</v>
          </cell>
          <cell r="P4">
            <v>17889.743449031612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</row>
        <row r="5">
          <cell r="B5">
            <v>1003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B6">
            <v>1004</v>
          </cell>
          <cell r="C6">
            <v>6127.6970930232565</v>
          </cell>
          <cell r="D6">
            <v>6909.1831395348845</v>
          </cell>
          <cell r="E6">
            <v>6510.5066860465122</v>
          </cell>
          <cell r="F6">
            <v>6801.8276162790698</v>
          </cell>
          <cell r="G6">
            <v>6773.8083241048362</v>
          </cell>
          <cell r="H6">
            <v>6675.285119355236</v>
          </cell>
          <cell r="I6">
            <v>6422.3084302325587</v>
          </cell>
          <cell r="J6">
            <v>6239.9642441860469</v>
          </cell>
          <cell r="K6">
            <v>6879.8860465116286</v>
          </cell>
          <cell r="L6">
            <v>6550.7744299859651</v>
          </cell>
          <cell r="M6">
            <v>7380.7368012059069</v>
          </cell>
          <cell r="N6">
            <v>8170.2995708691078</v>
          </cell>
          <cell r="O6">
            <v>8223.9580987902718</v>
          </cell>
          <cell r="P6">
            <v>7840.6598661791822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B7">
            <v>1005</v>
          </cell>
          <cell r="C7">
            <v>0</v>
          </cell>
          <cell r="D7">
            <v>0</v>
          </cell>
          <cell r="E7">
            <v>0</v>
          </cell>
          <cell r="F7">
            <v>50.823837209302333</v>
          </cell>
          <cell r="G7">
            <v>431.34069767441866</v>
          </cell>
          <cell r="H7">
            <v>994.74854651162798</v>
          </cell>
          <cell r="I7">
            <v>1017.3113372093025</v>
          </cell>
          <cell r="J7">
            <v>1050.743023255814</v>
          </cell>
          <cell r="K7">
            <v>1236.7901162790699</v>
          </cell>
          <cell r="L7">
            <v>1256.8491279069769</v>
          </cell>
          <cell r="M7">
            <v>1701.0924418604652</v>
          </cell>
          <cell r="N7">
            <v>1640.7223512075395</v>
          </cell>
          <cell r="O7">
            <v>1659.3780126800154</v>
          </cell>
          <cell r="P7">
            <v>1582.0889995499792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</row>
        <row r="8">
          <cell r="B8">
            <v>1006</v>
          </cell>
          <cell r="C8">
            <v>20916.614295763753</v>
          </cell>
          <cell r="D8">
            <v>22035.979982685487</v>
          </cell>
          <cell r="E8">
            <v>22575.236444998147</v>
          </cell>
          <cell r="F8">
            <v>23163.516222066504</v>
          </cell>
          <cell r="G8">
            <v>22550.7247876203</v>
          </cell>
          <cell r="H8">
            <v>21965.493112606284</v>
          </cell>
          <cell r="I8">
            <v>23798.430802325583</v>
          </cell>
          <cell r="J8">
            <v>20949.433936046513</v>
          </cell>
          <cell r="K8">
            <v>23146.405290697676</v>
          </cell>
          <cell r="L8">
            <v>22777.74483139535</v>
          </cell>
          <cell r="M8">
            <v>27294.012445046061</v>
          </cell>
          <cell r="N8">
            <v>23786.483341898089</v>
          </cell>
          <cell r="O8">
            <v>24885.253676225668</v>
          </cell>
          <cell r="P8">
            <v>27753.018287428848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</row>
        <row r="9">
          <cell r="B9">
            <v>1007</v>
          </cell>
          <cell r="C9">
            <v>0</v>
          </cell>
          <cell r="D9">
            <v>0</v>
          </cell>
          <cell r="E9">
            <v>0</v>
          </cell>
          <cell r="F9">
            <v>276.72034883720931</v>
          </cell>
          <cell r="G9">
            <v>681.63226744186056</v>
          </cell>
          <cell r="H9">
            <v>900.79447674418611</v>
          </cell>
          <cell r="I9">
            <v>822.55377906976753</v>
          </cell>
          <cell r="J9">
            <v>856.59941860465119</v>
          </cell>
          <cell r="K9">
            <v>1289.6188953488372</v>
          </cell>
          <cell r="L9">
            <v>1232.7514534883721</v>
          </cell>
          <cell r="M9">
            <v>2233.0147544147449</v>
          </cell>
          <cell r="N9">
            <v>2127.6591439749122</v>
          </cell>
          <cell r="O9">
            <v>2151.8514691965443</v>
          </cell>
          <cell r="P9">
            <v>2051.6244713782412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B10">
            <v>1008</v>
          </cell>
          <cell r="C10">
            <v>95414.099127906986</v>
          </cell>
          <cell r="D10">
            <v>96703.794767441868</v>
          </cell>
          <cell r="E10">
            <v>97924.948255813957</v>
          </cell>
          <cell r="F10">
            <v>97298.782848837218</v>
          </cell>
          <cell r="G10">
            <v>100965.51126329876</v>
          </cell>
          <cell r="H10">
            <v>97527.87962985615</v>
          </cell>
          <cell r="I10">
            <v>94218.741279069771</v>
          </cell>
          <cell r="J10">
            <v>88229.813119186045</v>
          </cell>
          <cell r="K10">
            <v>91489.331136627909</v>
          </cell>
          <cell r="L10">
            <v>86950.655991279069</v>
          </cell>
          <cell r="M10">
            <v>93883.333973099172</v>
          </cell>
          <cell r="N10">
            <v>85420.597915623803</v>
          </cell>
          <cell r="O10">
            <v>97617.31485113324</v>
          </cell>
          <cell r="P10">
            <v>100346.90488623084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</row>
        <row r="11">
          <cell r="B11">
            <v>1009</v>
          </cell>
          <cell r="C11">
            <v>9604.3459837140308</v>
          </cell>
          <cell r="D11">
            <v>10065.986977603619</v>
          </cell>
          <cell r="E11">
            <v>9582.4468863194925</v>
          </cell>
          <cell r="F11">
            <v>11183.797380144686</v>
          </cell>
          <cell r="G11">
            <v>9686.783211232505</v>
          </cell>
          <cell r="H11">
            <v>10263.313853871639</v>
          </cell>
          <cell r="I11">
            <v>10367.544767441861</v>
          </cell>
          <cell r="J11">
            <v>10891.755523255815</v>
          </cell>
          <cell r="K11">
            <v>10303.559302325582</v>
          </cell>
          <cell r="L11">
            <v>11746.628197674419</v>
          </cell>
          <cell r="M11">
            <v>13214.936690161187</v>
          </cell>
          <cell r="N11">
            <v>10919.114891212284</v>
          </cell>
          <cell r="O11">
            <v>10798.721840719614</v>
          </cell>
          <cell r="P11">
            <v>11181.54211276876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B12">
            <v>1010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B13">
            <v>1011</v>
          </cell>
          <cell r="C13">
            <v>437.18090668362652</v>
          </cell>
          <cell r="D13">
            <v>435.78757656806431</v>
          </cell>
          <cell r="E13">
            <v>478.61612658998797</v>
          </cell>
          <cell r="F13">
            <v>480.19945626676326</v>
          </cell>
          <cell r="G13">
            <v>510.08862237272859</v>
          </cell>
          <cell r="H13">
            <v>501.40070638302518</v>
          </cell>
          <cell r="I13">
            <v>451.77463545524893</v>
          </cell>
          <cell r="J13">
            <v>359.53470959978807</v>
          </cell>
          <cell r="K13">
            <v>470.62393604651169</v>
          </cell>
          <cell r="L13">
            <v>496.22982558139535</v>
          </cell>
          <cell r="M13">
            <v>559.73019047594505</v>
          </cell>
          <cell r="N13">
            <v>612.54836759280499</v>
          </cell>
          <cell r="O13">
            <v>567.68100616880952</v>
          </cell>
          <cell r="P13">
            <v>548.29589808187541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4">
          <cell r="B14">
            <v>1012</v>
          </cell>
          <cell r="C14">
            <v>3417.879291202793</v>
          </cell>
          <cell r="D14">
            <v>3611.5858477961929</v>
          </cell>
          <cell r="E14">
            <v>3367.4618513320934</v>
          </cell>
          <cell r="F14">
            <v>3808.7531256995044</v>
          </cell>
          <cell r="G14">
            <v>3734.9640346632791</v>
          </cell>
          <cell r="H14">
            <v>4173.4158218138064</v>
          </cell>
          <cell r="I14">
            <v>4189.7049418604656</v>
          </cell>
          <cell r="J14">
            <v>3907.6412790697677</v>
          </cell>
          <cell r="K14">
            <v>4565.6747093023259</v>
          </cell>
          <cell r="L14">
            <v>4352.0572674418609</v>
          </cell>
          <cell r="M14">
            <v>4946.5879871551606</v>
          </cell>
          <cell r="N14">
            <v>4216.7951923076935</v>
          </cell>
          <cell r="O14">
            <v>5380.621220930233</v>
          </cell>
          <cell r="P14">
            <v>5034.1035723180248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</row>
        <row r="15">
          <cell r="B15">
            <v>1013</v>
          </cell>
          <cell r="C15">
            <v>66214.835755813954</v>
          </cell>
          <cell r="D15">
            <v>68408.808139534885</v>
          </cell>
          <cell r="E15">
            <v>70060.697965116284</v>
          </cell>
          <cell r="F15">
            <v>69834.110755813963</v>
          </cell>
          <cell r="G15">
            <v>75840.041658710456</v>
          </cell>
          <cell r="H15">
            <v>72180.950929768398</v>
          </cell>
          <cell r="I15">
            <v>65045.71319476745</v>
          </cell>
          <cell r="J15">
            <v>58842.072357558143</v>
          </cell>
          <cell r="K15">
            <v>62870.065979651168</v>
          </cell>
          <cell r="L15">
            <v>62825.383691860465</v>
          </cell>
          <cell r="M15">
            <v>70405.466435110109</v>
          </cell>
          <cell r="N15">
            <v>62000.660405139191</v>
          </cell>
          <cell r="O15">
            <v>63563.852310291746</v>
          </cell>
          <cell r="P15">
            <v>68273.194465826629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</row>
        <row r="16">
          <cell r="B16">
            <v>1014</v>
          </cell>
          <cell r="C16">
            <v>4149.8459302325582</v>
          </cell>
          <cell r="D16">
            <v>4605.2938953488374</v>
          </cell>
          <cell r="E16">
            <v>4432.8209302325586</v>
          </cell>
          <cell r="F16">
            <v>4520.2796170744641</v>
          </cell>
          <cell r="G16">
            <v>4385.6940421180216</v>
          </cell>
          <cell r="H16">
            <v>4540.1211848643979</v>
          </cell>
          <cell r="I16">
            <v>4555.9473837209307</v>
          </cell>
          <cell r="J16">
            <v>4516.6447674418605</v>
          </cell>
          <cell r="K16">
            <v>4670.660755813954</v>
          </cell>
          <cell r="L16">
            <v>4745.7741279069769</v>
          </cell>
          <cell r="M16">
            <v>5306.1255016417363</v>
          </cell>
          <cell r="N16">
            <v>4428.8744983582628</v>
          </cell>
          <cell r="O16">
            <v>5373.9259987847545</v>
          </cell>
          <cell r="P16">
            <v>5083.8014703130139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</row>
        <row r="17">
          <cell r="B17">
            <v>1015</v>
          </cell>
          <cell r="C17">
            <v>1951.0002906976745</v>
          </cell>
          <cell r="D17">
            <v>2247.9523255813956</v>
          </cell>
          <cell r="E17">
            <v>2060.7636627906977</v>
          </cell>
          <cell r="F17">
            <v>2227.3369186046511</v>
          </cell>
          <cell r="G17">
            <v>2220.5066860465117</v>
          </cell>
          <cell r="H17">
            <v>2463.8433139534886</v>
          </cell>
          <cell r="I17">
            <v>2294.2098837209305</v>
          </cell>
          <cell r="J17">
            <v>2273.9686046511629</v>
          </cell>
          <cell r="K17">
            <v>2509.3813953488375</v>
          </cell>
          <cell r="L17">
            <v>2675.8875000000003</v>
          </cell>
          <cell r="M17">
            <v>3011.2506486312632</v>
          </cell>
          <cell r="N17">
            <v>3781.7580192138339</v>
          </cell>
          <cell r="O17">
            <v>3824.7581022719755</v>
          </cell>
          <cell r="P17">
            <v>3646.6119674390347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</row>
        <row r="18">
          <cell r="B18">
            <v>1016</v>
          </cell>
          <cell r="C18">
            <v>15080.328488372093</v>
          </cell>
          <cell r="D18">
            <v>15575.088662790698</v>
          </cell>
          <cell r="E18">
            <v>15837.064534883722</v>
          </cell>
          <cell r="F18">
            <v>15833.850872093024</v>
          </cell>
          <cell r="G18">
            <v>15817.547223538942</v>
          </cell>
          <cell r="H18">
            <v>15535.746155572842</v>
          </cell>
          <cell r="I18">
            <v>13945.237465116281</v>
          </cell>
          <cell r="J18">
            <v>12677.127375</v>
          </cell>
          <cell r="K18">
            <v>14039.664183139535</v>
          </cell>
          <cell r="L18">
            <v>13565.672808139538</v>
          </cell>
          <cell r="M18">
            <v>15462.900662703492</v>
          </cell>
          <cell r="N18">
            <v>13684.31416374768</v>
          </cell>
          <cell r="O18">
            <v>14104.529080890612</v>
          </cell>
          <cell r="P18">
            <v>15312.748582644888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</row>
        <row r="19">
          <cell r="B19">
            <v>1017</v>
          </cell>
          <cell r="C19">
            <v>1768.8000000000002</v>
          </cell>
          <cell r="D19">
            <v>1880.3188953488373</v>
          </cell>
          <cell r="E19">
            <v>1874.3808139534885</v>
          </cell>
          <cell r="F19">
            <v>2066.7784883720933</v>
          </cell>
          <cell r="G19">
            <v>1713.1306201550387</v>
          </cell>
          <cell r="H19">
            <v>1987.4200258397937</v>
          </cell>
          <cell r="I19">
            <v>1922.4226744186049</v>
          </cell>
          <cell r="J19">
            <v>1927.5741279069769</v>
          </cell>
          <cell r="K19">
            <v>2074.9325581395351</v>
          </cell>
          <cell r="L19">
            <v>2207.4313953488372</v>
          </cell>
          <cell r="M19">
            <v>2487.1059612753866</v>
          </cell>
          <cell r="N19">
            <v>2075.9177601809956</v>
          </cell>
          <cell r="O19">
            <v>2254.0438230032623</v>
          </cell>
          <cell r="P19">
            <v>2333.9508418394194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</row>
        <row r="20">
          <cell r="B20">
            <v>1018</v>
          </cell>
          <cell r="C20">
            <v>12944.988065005866</v>
          </cell>
          <cell r="D20">
            <v>13776.511477854485</v>
          </cell>
          <cell r="E20">
            <v>13512.815300671951</v>
          </cell>
          <cell r="F20">
            <v>15886.917470470431</v>
          </cell>
          <cell r="G20">
            <v>16967.1676519008</v>
          </cell>
          <cell r="H20">
            <v>18532.343229496397</v>
          </cell>
          <cell r="I20">
            <v>17763.114193217196</v>
          </cell>
          <cell r="J20">
            <v>16306.973565508339</v>
          </cell>
          <cell r="K20">
            <v>18446.807061911433</v>
          </cell>
          <cell r="L20">
            <v>19093.734514976641</v>
          </cell>
          <cell r="M20">
            <v>21420.619331106835</v>
          </cell>
          <cell r="N20">
            <v>18331.463976725296</v>
          </cell>
          <cell r="O20">
            <v>19727.754941860465</v>
          </cell>
          <cell r="P20">
            <v>20837.322383720933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B21">
            <v>1019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B22">
            <v>1020</v>
          </cell>
          <cell r="C22">
            <v>8273.9441860465122</v>
          </cell>
          <cell r="D22">
            <v>8693.8787790697679</v>
          </cell>
          <cell r="E22">
            <v>9052.7921511627919</v>
          </cell>
          <cell r="F22">
            <v>8466.8119186046515</v>
          </cell>
          <cell r="G22">
            <v>8101.2122093023263</v>
          </cell>
          <cell r="H22">
            <v>7982.5848837209305</v>
          </cell>
          <cell r="I22">
            <v>18201.955813953489</v>
          </cell>
          <cell r="J22">
            <v>17357.645058139537</v>
          </cell>
          <cell r="K22">
            <v>21429.307848837212</v>
          </cell>
          <cell r="L22">
            <v>17091.227616279069</v>
          </cell>
          <cell r="M22">
            <v>21248.83675046514</v>
          </cell>
          <cell r="N22">
            <v>13629.033208045221</v>
          </cell>
          <cell r="O22">
            <v>13784.000701198034</v>
          </cell>
          <cell r="P22">
            <v>13141.981942941316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4550.2515973981172</v>
          </cell>
          <cell r="AA22">
            <v>3134.5493319132293</v>
          </cell>
          <cell r="AB22">
            <v>5766.4885153395453</v>
          </cell>
          <cell r="AC22">
            <v>7725.2810113785472</v>
          </cell>
          <cell r="AD22">
            <v>9099.1861219809362</v>
          </cell>
        </row>
        <row r="23">
          <cell r="B23">
            <v>1021</v>
          </cell>
          <cell r="C23">
            <v>5892.7361529214613</v>
          </cell>
          <cell r="D23">
            <v>5892.7361529214613</v>
          </cell>
          <cell r="E23">
            <v>5582.1890410935648</v>
          </cell>
          <cell r="F23">
            <v>6203.283264749356</v>
          </cell>
          <cell r="G23">
            <v>7427.9786181050004</v>
          </cell>
          <cell r="H23">
            <v>6827.2664569099315</v>
          </cell>
          <cell r="I23">
            <v>6728.3450581395355</v>
          </cell>
          <cell r="J23">
            <v>6288.102034883721</v>
          </cell>
          <cell r="K23">
            <v>6963.7386627906981</v>
          </cell>
          <cell r="L23">
            <v>7344.2459302325587</v>
          </cell>
          <cell r="M23">
            <v>8259.1160873877288</v>
          </cell>
          <cell r="N23">
            <v>7015.3569579746509</v>
          </cell>
          <cell r="O23">
            <v>7756.8453191233648</v>
          </cell>
          <cell r="P23">
            <v>7807.1217374316857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</row>
        <row r="24">
          <cell r="B24">
            <v>1022</v>
          </cell>
          <cell r="C24">
            <v>439.45899848162827</v>
          </cell>
          <cell r="D24">
            <v>1564.9972702768268</v>
          </cell>
          <cell r="E24">
            <v>3675.6733312575616</v>
          </cell>
          <cell r="F24">
            <v>6351.3587435255313</v>
          </cell>
          <cell r="G24">
            <v>6964.6158578143304</v>
          </cell>
          <cell r="H24">
            <v>8543.3351386578233</v>
          </cell>
          <cell r="I24">
            <v>10142.175283201035</v>
          </cell>
          <cell r="J24">
            <v>8419.6665548469246</v>
          </cell>
          <cell r="K24">
            <v>11030.691279069768</v>
          </cell>
          <cell r="L24">
            <v>11178.222383720931</v>
          </cell>
          <cell r="M24">
            <v>11556.484883720932</v>
          </cell>
          <cell r="N24">
            <v>9799.397965116279</v>
          </cell>
          <cell r="O24">
            <v>11179.841619887731</v>
          </cell>
          <cell r="P24">
            <v>11578.451914595029</v>
          </cell>
          <cell r="Q24">
            <v>0</v>
          </cell>
          <cell r="R24">
            <v>21154.923999999999</v>
          </cell>
          <cell r="S24">
            <v>40913.120000000003</v>
          </cell>
          <cell r="T24">
            <v>48465</v>
          </cell>
          <cell r="U24">
            <v>42542.215875562593</v>
          </cell>
          <cell r="V24">
            <v>49162.757851725277</v>
          </cell>
          <cell r="W24">
            <v>55733.600000000006</v>
          </cell>
          <cell r="X24">
            <v>54700</v>
          </cell>
          <cell r="Y24">
            <v>61916.600000000006</v>
          </cell>
          <cell r="Z24">
            <v>62625.692799999997</v>
          </cell>
          <cell r="AA24">
            <v>68750.48000000001</v>
          </cell>
          <cell r="AB24">
            <v>60170.231999999996</v>
          </cell>
          <cell r="AC24">
            <v>59731.624000000003</v>
          </cell>
          <cell r="AD24">
            <v>58617.495999999999</v>
          </cell>
        </row>
        <row r="25">
          <cell r="B25">
            <v>1023</v>
          </cell>
          <cell r="C25">
            <v>2532.4622093023258</v>
          </cell>
          <cell r="D25">
            <v>2619.5476744186049</v>
          </cell>
          <cell r="E25">
            <v>2684.6363372093024</v>
          </cell>
          <cell r="F25">
            <v>2694.1526162790701</v>
          </cell>
          <cell r="G25">
            <v>2576.8671785570609</v>
          </cell>
          <cell r="H25">
            <v>2358.1152918411249</v>
          </cell>
          <cell r="I25">
            <v>2494.6777848837214</v>
          </cell>
          <cell r="J25">
            <v>2256.2023255813956</v>
          </cell>
          <cell r="K25">
            <v>2427.5758343023258</v>
          </cell>
          <cell r="L25">
            <v>2311.1117354651165</v>
          </cell>
          <cell r="M25">
            <v>2630.7988789931683</v>
          </cell>
          <cell r="N25">
            <v>2227.866947394768</v>
          </cell>
          <cell r="O25">
            <v>2466.1371068313288</v>
          </cell>
          <cell r="P25">
            <v>2446.3209367963218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</row>
        <row r="26">
          <cell r="B26">
            <v>1024</v>
          </cell>
          <cell r="C26">
            <v>87191.385434739423</v>
          </cell>
          <cell r="D26">
            <v>91857.48692089539</v>
          </cell>
          <cell r="E26">
            <v>94105.389826634768</v>
          </cell>
          <cell r="F26">
            <v>96557.647541986822</v>
          </cell>
          <cell r="G26">
            <v>94003.212421828444</v>
          </cell>
          <cell r="H26">
            <v>98124.367749017314</v>
          </cell>
          <cell r="I26">
            <v>96716.362587209325</v>
          </cell>
          <cell r="J26">
            <v>89095.078875000007</v>
          </cell>
          <cell r="K26">
            <v>90456.608991279092</v>
          </cell>
          <cell r="L26">
            <v>90980.497133720943</v>
          </cell>
          <cell r="M26">
            <v>101517.26439008895</v>
          </cell>
          <cell r="N26">
            <v>86250.763985162426</v>
          </cell>
          <cell r="O26">
            <v>93651.59136801117</v>
          </cell>
          <cell r="P26">
            <v>96971.588698634907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B27">
            <v>1025</v>
          </cell>
          <cell r="C27">
            <v>8320.8732558139545</v>
          </cell>
          <cell r="D27">
            <v>9103.4337209302339</v>
          </cell>
          <cell r="E27">
            <v>9828.6950581395358</v>
          </cell>
          <cell r="F27">
            <v>9896.4218023255817</v>
          </cell>
          <cell r="G27">
            <v>10569.68447879154</v>
          </cell>
          <cell r="H27">
            <v>10745.342185109157</v>
          </cell>
          <cell r="I27">
            <v>10593.415953488375</v>
          </cell>
          <cell r="J27">
            <v>9514.3090465116293</v>
          </cell>
          <cell r="K27">
            <v>10603.192587209303</v>
          </cell>
          <cell r="L27">
            <v>10532.224360465118</v>
          </cell>
          <cell r="M27">
            <v>11873.693605815606</v>
          </cell>
          <cell r="N27">
            <v>11420.705178952419</v>
          </cell>
          <cell r="O27">
            <v>11150.199424043933</v>
          </cell>
          <cell r="P27">
            <v>11534.840779769705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</row>
        <row r="28">
          <cell r="B28">
            <v>1026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</row>
        <row r="29">
          <cell r="B29">
            <v>1027</v>
          </cell>
          <cell r="C29">
            <v>5882.6145348837217</v>
          </cell>
          <cell r="D29">
            <v>7031.2255813953498</v>
          </cell>
          <cell r="E29">
            <v>6276.4177325581404</v>
          </cell>
          <cell r="F29">
            <v>6850.1188953488381</v>
          </cell>
          <cell r="G29">
            <v>6421.3395348837212</v>
          </cell>
          <cell r="H29">
            <v>7179.8119186046515</v>
          </cell>
          <cell r="I29">
            <v>7223.2395348837217</v>
          </cell>
          <cell r="J29">
            <v>6888.8747093023258</v>
          </cell>
          <cell r="K29">
            <v>7223.4026162790706</v>
          </cell>
          <cell r="L29">
            <v>7516.1241279069773</v>
          </cell>
          <cell r="M29">
            <v>8468.3932481847842</v>
          </cell>
          <cell r="N29">
            <v>7068.3309106334837</v>
          </cell>
          <cell r="O29">
            <v>7674.8356479532767</v>
          </cell>
          <cell r="P29">
            <v>7946.912539461222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</row>
        <row r="30">
          <cell r="B30">
            <v>1028</v>
          </cell>
          <cell r="C30">
            <v>49433.989248404447</v>
          </cell>
          <cell r="D30">
            <v>52506.225222328241</v>
          </cell>
          <cell r="E30">
            <v>54130.702132961174</v>
          </cell>
          <cell r="F30">
            <v>56268.584830835069</v>
          </cell>
          <cell r="G30">
            <v>55318.470046429211</v>
          </cell>
          <cell r="H30">
            <v>58907.654306450575</v>
          </cell>
          <cell r="I30">
            <v>54514.093910778029</v>
          </cell>
          <cell r="J30">
            <v>50087.469680373943</v>
          </cell>
          <cell r="K30">
            <v>54851.465463856111</v>
          </cell>
          <cell r="L30">
            <v>55394.549280329942</v>
          </cell>
          <cell r="M30">
            <v>61346.049629819914</v>
          </cell>
          <cell r="N30">
            <v>56246.268706554067</v>
          </cell>
          <cell r="O30">
            <v>61072.532340556703</v>
          </cell>
          <cell r="P30">
            <v>63237.585185716765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</row>
        <row r="31">
          <cell r="B31">
            <v>1029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</row>
        <row r="32">
          <cell r="B32">
            <v>1030</v>
          </cell>
          <cell r="C32">
            <v>13517.222093023256</v>
          </cell>
          <cell r="D32">
            <v>13785.318313953489</v>
          </cell>
          <cell r="E32">
            <v>14886.002616279071</v>
          </cell>
          <cell r="F32">
            <v>14500.36308139535</v>
          </cell>
          <cell r="G32">
            <v>13706.645930232558</v>
          </cell>
          <cell r="H32">
            <v>14221.079010854633</v>
          </cell>
          <cell r="I32">
            <v>14034.048605424437</v>
          </cell>
          <cell r="J32">
            <v>14146.697093023256</v>
          </cell>
          <cell r="K32">
            <v>16115.492441860466</v>
          </cell>
          <cell r="L32">
            <v>16627.424127906979</v>
          </cell>
          <cell r="M32">
            <v>17624.941649738375</v>
          </cell>
          <cell r="N32">
            <v>15863.94820673411</v>
          </cell>
          <cell r="O32">
            <v>16408.376523837436</v>
          </cell>
          <cell r="P32">
            <v>15809.289404827821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</row>
        <row r="33">
          <cell r="B33">
            <v>1031</v>
          </cell>
          <cell r="C33">
            <v>2028.5023255813956</v>
          </cell>
          <cell r="D33">
            <v>2151.4465116279071</v>
          </cell>
          <cell r="E33">
            <v>2552.454069767442</v>
          </cell>
          <cell r="F33">
            <v>2485.6674418604653</v>
          </cell>
          <cell r="G33">
            <v>2729.0424418604653</v>
          </cell>
          <cell r="H33">
            <v>3029.371220930233</v>
          </cell>
          <cell r="I33">
            <v>2667.7238372093025</v>
          </cell>
          <cell r="J33">
            <v>2627.9415697674422</v>
          </cell>
          <cell r="K33">
            <v>3115.5069767441864</v>
          </cell>
          <cell r="L33">
            <v>3276.5066860465117</v>
          </cell>
          <cell r="M33">
            <v>3246.3500590988415</v>
          </cell>
          <cell r="N33">
            <v>3084.7285065240294</v>
          </cell>
          <cell r="O33">
            <v>3119.8030885883586</v>
          </cell>
          <cell r="P33">
            <v>2974.4917128593311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</row>
        <row r="34">
          <cell r="B34">
            <v>1032</v>
          </cell>
          <cell r="C34">
            <v>11612.488953488373</v>
          </cell>
          <cell r="D34">
            <v>11975.546511627908</v>
          </cell>
          <cell r="E34">
            <v>12161.96773255814</v>
          </cell>
          <cell r="F34">
            <v>12142.330813953489</v>
          </cell>
          <cell r="G34">
            <v>11889.235354217866</v>
          </cell>
          <cell r="H34">
            <v>11745.610549073921</v>
          </cell>
          <cell r="I34">
            <v>10761.684584302327</v>
          </cell>
          <cell r="J34">
            <v>9797.2494156976754</v>
          </cell>
          <cell r="K34">
            <v>10038.229229651164</v>
          </cell>
          <cell r="L34">
            <v>10201.374322674419</v>
          </cell>
          <cell r="M34">
            <v>11580.668421851598</v>
          </cell>
          <cell r="N34">
            <v>10043.57692577442</v>
          </cell>
          <cell r="O34">
            <v>10495.465223016778</v>
          </cell>
          <cell r="P34">
            <v>10867.534891188716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</row>
        <row r="35">
          <cell r="B35">
            <v>1033</v>
          </cell>
          <cell r="C35">
            <v>11869.879360465116</v>
          </cell>
          <cell r="D35">
            <v>12454.95784883721</v>
          </cell>
          <cell r="E35">
            <v>12647.585755813954</v>
          </cell>
          <cell r="F35">
            <v>12684.883430232559</v>
          </cell>
          <cell r="G35">
            <v>12597.050538578202</v>
          </cell>
          <cell r="H35">
            <v>12375.022636228938</v>
          </cell>
          <cell r="I35">
            <v>12337.78233139535</v>
          </cell>
          <cell r="J35">
            <v>11726.363031976745</v>
          </cell>
          <cell r="K35">
            <v>12822.438558139536</v>
          </cell>
          <cell r="L35">
            <v>12722.802732558141</v>
          </cell>
          <cell r="M35">
            <v>16252.789206972462</v>
          </cell>
          <cell r="N35">
            <v>14350.578079308169</v>
          </cell>
          <cell r="O35">
            <v>15706.163404918185</v>
          </cell>
          <cell r="P35">
            <v>15432.255709090468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6">
          <cell r="B36">
            <v>1034</v>
          </cell>
          <cell r="C36">
            <v>40080.43307668608</v>
          </cell>
          <cell r="D36">
            <v>42098.423128815724</v>
          </cell>
          <cell r="E36">
            <v>42541.220514585628</v>
          </cell>
          <cell r="F36">
            <v>44704.375280387656</v>
          </cell>
          <cell r="G36">
            <v>44264.292515746652</v>
          </cell>
          <cell r="H36">
            <v>47191.941163228235</v>
          </cell>
          <cell r="I36">
            <v>43145.237525859127</v>
          </cell>
          <cell r="J36">
            <v>42954.865377906979</v>
          </cell>
          <cell r="K36">
            <v>46902.069223444378</v>
          </cell>
          <cell r="L36">
            <v>47366.446146448776</v>
          </cell>
          <cell r="M36">
            <v>53367.624843736397</v>
          </cell>
          <cell r="N36">
            <v>44544.463306652804</v>
          </cell>
          <cell r="O36">
            <v>48366.642595996709</v>
          </cell>
          <cell r="P36">
            <v>50081.265080936035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</row>
        <row r="37">
          <cell r="B37">
            <v>1035</v>
          </cell>
          <cell r="C37">
            <v>14140.902481893372</v>
          </cell>
          <cell r="D37">
            <v>15029.133768739301</v>
          </cell>
          <cell r="E37">
            <v>15028.918853096466</v>
          </cell>
          <cell r="F37">
            <v>16704.192885288106</v>
          </cell>
          <cell r="G37">
            <v>17170.96652039</v>
          </cell>
          <cell r="H37">
            <v>18486.853893720141</v>
          </cell>
          <cell r="I37">
            <v>19396.301412743302</v>
          </cell>
          <cell r="J37">
            <v>17689.838793192128</v>
          </cell>
          <cell r="K37">
            <v>19315.391547161133</v>
          </cell>
          <cell r="L37">
            <v>19506.633047628075</v>
          </cell>
          <cell r="M37">
            <v>20501.902325581395</v>
          </cell>
          <cell r="N37">
            <v>18438.222383720931</v>
          </cell>
          <cell r="O37">
            <v>18166.864534883724</v>
          </cell>
          <cell r="P37">
            <v>18920.195058139536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8">
          <cell r="B38">
            <v>1036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59.256104651162794</v>
          </cell>
          <cell r="H38">
            <v>629.43662790697681</v>
          </cell>
          <cell r="I38">
            <v>752.06424418604661</v>
          </cell>
          <cell r="J38">
            <v>748.47645348837216</v>
          </cell>
          <cell r="K38">
            <v>936.08720930232562</v>
          </cell>
          <cell r="L38">
            <v>1054.8104651162791</v>
          </cell>
          <cell r="M38">
            <v>1449.1114102609902</v>
          </cell>
          <cell r="N38">
            <v>1459.9793944794781</v>
          </cell>
          <cell r="O38">
            <v>1563.0690607466756</v>
          </cell>
          <cell r="P38">
            <v>1490.2658391563823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39">
          <cell r="B39">
            <v>1037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</row>
        <row r="40">
          <cell r="B40">
            <v>1038</v>
          </cell>
          <cell r="C40">
            <v>43174.724999999999</v>
          </cell>
          <cell r="D40">
            <v>44436.888662790705</v>
          </cell>
          <cell r="E40">
            <v>45961.603779069774</v>
          </cell>
          <cell r="F40">
            <v>45478.441569767449</v>
          </cell>
          <cell r="G40">
            <v>45844.212271335447</v>
          </cell>
          <cell r="H40">
            <v>49392.103782641061</v>
          </cell>
          <cell r="I40">
            <v>46217.770432796766</v>
          </cell>
          <cell r="J40">
            <v>42728.579899354918</v>
          </cell>
          <cell r="K40">
            <v>48602.369110465123</v>
          </cell>
          <cell r="L40">
            <v>48208.306613372093</v>
          </cell>
          <cell r="M40">
            <v>54606.607041042778</v>
          </cell>
          <cell r="N40">
            <v>45610.932335030171</v>
          </cell>
          <cell r="O40">
            <v>49705.965580015931</v>
          </cell>
          <cell r="P40">
            <v>51801.21401190474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</row>
        <row r="41">
          <cell r="B41">
            <v>1039</v>
          </cell>
          <cell r="C41">
            <v>5308.0708996583462</v>
          </cell>
          <cell r="D41">
            <v>5714.3997101104615</v>
          </cell>
          <cell r="E41">
            <v>5723.3261006551675</v>
          </cell>
          <cell r="F41">
            <v>6364.0063019215731</v>
          </cell>
          <cell r="G41">
            <v>5467.1196592357901</v>
          </cell>
          <cell r="H41">
            <v>5734.2545588083403</v>
          </cell>
          <cell r="I41">
            <v>5529.4809593023256</v>
          </cell>
          <cell r="J41">
            <v>5290.8736918604664</v>
          </cell>
          <cell r="K41">
            <v>5161.7225759583171</v>
          </cell>
          <cell r="L41">
            <v>5965.2700076295832</v>
          </cell>
          <cell r="M41">
            <v>5590.4791898613039</v>
          </cell>
          <cell r="N41">
            <v>5590.4791898613039</v>
          </cell>
          <cell r="O41">
            <v>5215.6883720930236</v>
          </cell>
          <cell r="P41">
            <v>4785.7386627906981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B42">
            <v>1040</v>
          </cell>
          <cell r="C42">
            <v>5257.2645348837214</v>
          </cell>
          <cell r="D42">
            <v>5706.1604651162797</v>
          </cell>
          <cell r="E42">
            <v>5854.3822674418607</v>
          </cell>
          <cell r="F42">
            <v>5852.1087209302332</v>
          </cell>
          <cell r="G42">
            <v>5752.2760212802168</v>
          </cell>
          <cell r="H42">
            <v>6324.0544598476117</v>
          </cell>
          <cell r="I42">
            <v>5197.2444418604655</v>
          </cell>
          <cell r="J42">
            <v>4742.8338662790702</v>
          </cell>
          <cell r="K42">
            <v>5306.5407296511639</v>
          </cell>
          <cell r="L42">
            <v>5320.0216133720933</v>
          </cell>
          <cell r="M42">
            <v>6227.1575594537762</v>
          </cell>
          <cell r="N42">
            <v>5397.349421887503</v>
          </cell>
          <cell r="O42">
            <v>5641.456777432234</v>
          </cell>
          <cell r="P42">
            <v>5374.1138862187418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B43">
            <v>1041</v>
          </cell>
          <cell r="C43">
            <v>4603.3522093687088</v>
          </cell>
          <cell r="D43">
            <v>4603.3522093687088</v>
          </cell>
          <cell r="E43">
            <v>4603.3522093687088</v>
          </cell>
          <cell r="F43">
            <v>4603.3522093687088</v>
          </cell>
          <cell r="G43">
            <v>4481.5704048880552</v>
          </cell>
          <cell r="H43">
            <v>4773.3712504578398</v>
          </cell>
          <cell r="I43">
            <v>4414.3431723829017</v>
          </cell>
          <cell r="J43">
            <v>4099.6565386503362</v>
          </cell>
          <cell r="K43">
            <v>5271.7427016808597</v>
          </cell>
          <cell r="L43">
            <v>5771.922934238999</v>
          </cell>
          <cell r="M43">
            <v>5585.8351744186048</v>
          </cell>
          <cell r="N43">
            <v>5102.845639534884</v>
          </cell>
          <cell r="O43">
            <v>5085.3287790697677</v>
          </cell>
          <cell r="P43">
            <v>5099.1906976744194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4">
          <cell r="B44">
            <v>1042</v>
          </cell>
          <cell r="C44">
            <v>6921.0688953488379</v>
          </cell>
          <cell r="D44">
            <v>6666.3357558139542</v>
          </cell>
          <cell r="E44">
            <v>7164.8851744186049</v>
          </cell>
          <cell r="F44">
            <v>7211.1235465116288</v>
          </cell>
          <cell r="G44">
            <v>6936.667151162791</v>
          </cell>
          <cell r="H44">
            <v>6935.266569767442</v>
          </cell>
          <cell r="I44">
            <v>7179.2747093023263</v>
          </cell>
          <cell r="J44">
            <v>6400.9735465116282</v>
          </cell>
          <cell r="K44">
            <v>7012.8453488372097</v>
          </cell>
          <cell r="L44">
            <v>7098.6069767441868</v>
          </cell>
          <cell r="M44">
            <v>7953.9985416107502</v>
          </cell>
          <cell r="N44">
            <v>6586.5394404495746</v>
          </cell>
          <cell r="O44">
            <v>6992.2707275223556</v>
          </cell>
          <cell r="P44">
            <v>7281.4215550156214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</row>
        <row r="45">
          <cell r="B45">
            <v>1043</v>
          </cell>
          <cell r="C45">
            <v>5408.8055232558145</v>
          </cell>
          <cell r="D45">
            <v>5745.6357558139543</v>
          </cell>
          <cell r="E45">
            <v>5852.0703488372101</v>
          </cell>
          <cell r="F45">
            <v>6108.2520348837215</v>
          </cell>
          <cell r="G45">
            <v>6076.5923278854943</v>
          </cell>
          <cell r="H45">
            <v>6523.8345322778296</v>
          </cell>
          <cell r="I45">
            <v>6487.7639302325588</v>
          </cell>
          <cell r="J45">
            <v>6219.3825087209307</v>
          </cell>
          <cell r="K45">
            <v>6930.1490755813966</v>
          </cell>
          <cell r="L45">
            <v>6712.6365784883728</v>
          </cell>
          <cell r="M45">
            <v>8598.3108449114825</v>
          </cell>
          <cell r="N45">
            <v>7846.1304969165676</v>
          </cell>
          <cell r="O45">
            <v>8769.0056188189192</v>
          </cell>
          <cell r="P45">
            <v>9201.4110565612609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</row>
        <row r="46">
          <cell r="B46">
            <v>1044</v>
          </cell>
          <cell r="C46">
            <v>27160.553490654802</v>
          </cell>
          <cell r="D46">
            <v>28596.531670219782</v>
          </cell>
          <cell r="E46">
            <v>28946.019114364342</v>
          </cell>
          <cell r="F46">
            <v>29575.889429190094</v>
          </cell>
          <cell r="G46">
            <v>29022.262852004576</v>
          </cell>
          <cell r="H46">
            <v>30425.740929440177</v>
          </cell>
          <cell r="I46">
            <v>27823.180735465117</v>
          </cell>
          <cell r="J46">
            <v>25951.736058139537</v>
          </cell>
          <cell r="K46">
            <v>27605.344665697674</v>
          </cell>
          <cell r="L46">
            <v>26532.79554941861</v>
          </cell>
          <cell r="M46">
            <v>29613.948493075757</v>
          </cell>
          <cell r="N46">
            <v>25423.992959268777</v>
          </cell>
          <cell r="O46">
            <v>27450.144252292499</v>
          </cell>
          <cell r="P46">
            <v>28213.219908858562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</row>
        <row r="47">
          <cell r="B47">
            <v>1045</v>
          </cell>
          <cell r="C47">
            <v>34736.941569767441</v>
          </cell>
          <cell r="D47">
            <v>35736.275581395348</v>
          </cell>
          <cell r="E47">
            <v>36645.607848837215</v>
          </cell>
          <cell r="F47">
            <v>36532.621220930232</v>
          </cell>
          <cell r="G47">
            <v>37242.570196073299</v>
          </cell>
          <cell r="H47">
            <v>37754.346597960262</v>
          </cell>
          <cell r="I47">
            <v>36732.30585174419</v>
          </cell>
          <cell r="J47">
            <v>33381.89604941861</v>
          </cell>
          <cell r="K47">
            <v>35817.821747093025</v>
          </cell>
          <cell r="L47">
            <v>35640.5615755814</v>
          </cell>
          <cell r="M47">
            <v>36323.833602681989</v>
          </cell>
          <cell r="N47">
            <v>31812.072825239386</v>
          </cell>
          <cell r="O47">
            <v>33526.629520378534</v>
          </cell>
          <cell r="P47">
            <v>36273.745465197957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</row>
        <row r="48">
          <cell r="B48">
            <v>1046</v>
          </cell>
          <cell r="C48">
            <v>19679.665116279069</v>
          </cell>
          <cell r="D48">
            <v>20200.000290697677</v>
          </cell>
          <cell r="E48">
            <v>20486.073837209304</v>
          </cell>
          <cell r="F48">
            <v>20412.341860465116</v>
          </cell>
          <cell r="G48">
            <v>20273.27787925295</v>
          </cell>
          <cell r="H48">
            <v>19626.895235977539</v>
          </cell>
          <cell r="I48">
            <v>18137.000781976745</v>
          </cell>
          <cell r="J48">
            <v>16162.573273255815</v>
          </cell>
          <cell r="K48">
            <v>17664.586979651165</v>
          </cell>
          <cell r="L48">
            <v>17501.408406976745</v>
          </cell>
          <cell r="M48">
            <v>19141.015543203936</v>
          </cell>
          <cell r="N48">
            <v>18623.473984768607</v>
          </cell>
          <cell r="O48">
            <v>18666.301234606432</v>
          </cell>
          <cell r="P48">
            <v>19731.990392885509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</row>
        <row r="49">
          <cell r="B49">
            <v>1047</v>
          </cell>
          <cell r="C49">
            <v>33707.427906976744</v>
          </cell>
          <cell r="D49">
            <v>34702.521802325587</v>
          </cell>
          <cell r="E49">
            <v>35424.339244186049</v>
          </cell>
          <cell r="F49">
            <v>35382.206686046513</v>
          </cell>
          <cell r="G49">
            <v>40447.090140981913</v>
          </cell>
          <cell r="H49">
            <v>40107.664348436927</v>
          </cell>
          <cell r="I49">
            <v>34866.638668604654</v>
          </cell>
          <cell r="J49">
            <v>32754.022700581398</v>
          </cell>
          <cell r="K49">
            <v>33403.241389534887</v>
          </cell>
          <cell r="L49">
            <v>33152.50911627907</v>
          </cell>
          <cell r="M49">
            <v>40024.736489330215</v>
          </cell>
          <cell r="N49">
            <v>35301.327452037214</v>
          </cell>
          <cell r="O49">
            <v>38258.505305357648</v>
          </cell>
          <cell r="P49">
            <v>40226.210483455077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B50">
            <v>1048</v>
          </cell>
          <cell r="C50">
            <v>13966.799127906977</v>
          </cell>
          <cell r="D50">
            <v>14247.999418604652</v>
          </cell>
          <cell r="E50">
            <v>14605.464244186047</v>
          </cell>
          <cell r="F50">
            <v>14725.971802325583</v>
          </cell>
          <cell r="G50">
            <v>35251.360409159461</v>
          </cell>
          <cell r="H50">
            <v>36796.800485068263</v>
          </cell>
          <cell r="I50">
            <v>33680.375869186049</v>
          </cell>
          <cell r="J50">
            <v>31859.521055232559</v>
          </cell>
          <cell r="K50">
            <v>33205.032645348838</v>
          </cell>
          <cell r="L50">
            <v>35154.824311046512</v>
          </cell>
          <cell r="M50">
            <v>36778.227378035343</v>
          </cell>
          <cell r="N50">
            <v>32473.427103711208</v>
          </cell>
          <cell r="O50">
            <v>36150.457071409197</v>
          </cell>
          <cell r="P50">
            <v>35206.022693020022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</row>
        <row r="51">
          <cell r="B51">
            <v>1049</v>
          </cell>
          <cell r="C51">
            <v>2946.2284883720931</v>
          </cell>
          <cell r="D51">
            <v>3208.8279069767445</v>
          </cell>
          <cell r="E51">
            <v>3303.3191860465117</v>
          </cell>
          <cell r="F51">
            <v>3333.1151162790702</v>
          </cell>
          <cell r="G51">
            <v>3242.4122245347335</v>
          </cell>
          <cell r="H51">
            <v>3550.8879357850019</v>
          </cell>
          <cell r="I51">
            <v>3423.0240959302328</v>
          </cell>
          <cell r="J51">
            <v>3160.9332034883728</v>
          </cell>
          <cell r="K51">
            <v>3547.8727848837211</v>
          </cell>
          <cell r="L51">
            <v>3449.2351133720931</v>
          </cell>
          <cell r="M51">
            <v>3886.2422770572452</v>
          </cell>
          <cell r="N51">
            <v>3243.7376971153849</v>
          </cell>
          <cell r="O51">
            <v>3522.0696406529519</v>
          </cell>
          <cell r="P51">
            <v>3646.9288302772811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</row>
        <row r="52">
          <cell r="B52">
            <v>1050</v>
          </cell>
          <cell r="C52">
            <v>6840.0558139534887</v>
          </cell>
          <cell r="D52">
            <v>6884.9127906976746</v>
          </cell>
          <cell r="E52">
            <v>6915.9078488372097</v>
          </cell>
          <cell r="F52">
            <v>6836.6215116279072</v>
          </cell>
          <cell r="G52">
            <v>6796.1084567755452</v>
          </cell>
          <cell r="H52">
            <v>6817.9190397347238</v>
          </cell>
          <cell r="I52">
            <v>6438.9095406976749</v>
          </cell>
          <cell r="J52">
            <v>5751.025116279071</v>
          </cell>
          <cell r="K52">
            <v>6099.9048575581401</v>
          </cell>
          <cell r="L52">
            <v>5887.8379360465124</v>
          </cell>
          <cell r="M52">
            <v>6609.8558988719487</v>
          </cell>
          <cell r="N52">
            <v>5943.7097336646812</v>
          </cell>
          <cell r="O52">
            <v>6150.5560157841401</v>
          </cell>
          <cell r="P52">
            <v>6067.6471160286346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</row>
        <row r="53">
          <cell r="B53">
            <v>1051</v>
          </cell>
          <cell r="C53">
            <v>24916.091981364534</v>
          </cell>
          <cell r="D53">
            <v>26348.350561618881</v>
          </cell>
          <cell r="E53">
            <v>27254.327307736676</v>
          </cell>
          <cell r="F53">
            <v>28440.367008584923</v>
          </cell>
          <cell r="G53">
            <v>28151.217489710503</v>
          </cell>
          <cell r="H53">
            <v>29629.937157922232</v>
          </cell>
          <cell r="I53">
            <v>27364.685654932382</v>
          </cell>
          <cell r="J53">
            <v>25727.371681288911</v>
          </cell>
          <cell r="K53">
            <v>28228.293160767815</v>
          </cell>
          <cell r="L53">
            <v>28661.268906831494</v>
          </cell>
          <cell r="M53">
            <v>32194.56490516381</v>
          </cell>
          <cell r="N53">
            <v>29227.126138929685</v>
          </cell>
          <cell r="O53">
            <v>29940.987002494621</v>
          </cell>
          <cell r="P53">
            <v>31002.4104708253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</row>
        <row r="54">
          <cell r="B54">
            <v>1052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</row>
        <row r="55">
          <cell r="B55">
            <v>1053</v>
          </cell>
          <cell r="C55">
            <v>6782.8127304283107</v>
          </cell>
          <cell r="D55">
            <v>6782.8127304283107</v>
          </cell>
          <cell r="E55">
            <v>6782.8127304283107</v>
          </cell>
          <cell r="F55">
            <v>6782.8127304283107</v>
          </cell>
          <cell r="G55">
            <v>11633.567276963284</v>
          </cell>
          <cell r="H55">
            <v>12809.08866508937</v>
          </cell>
          <cell r="I55">
            <v>12867.732718250752</v>
          </cell>
          <cell r="J55">
            <v>11735.645501476321</v>
          </cell>
          <cell r="K55">
            <v>13090.395412729833</v>
          </cell>
          <cell r="L55">
            <v>14653.764101481245</v>
          </cell>
          <cell r="M55">
            <v>14354.625872093024</v>
          </cell>
          <cell r="N55">
            <v>12713.509011627908</v>
          </cell>
          <cell r="O55">
            <v>12166.246220930234</v>
          </cell>
          <cell r="P55">
            <v>12716.406104651163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</row>
        <row r="56">
          <cell r="B56">
            <v>1054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</row>
        <row r="57">
          <cell r="B57">
            <v>1055</v>
          </cell>
          <cell r="C57">
            <v>7810.0442185917282</v>
          </cell>
          <cell r="D57">
            <v>8228.0036162273009</v>
          </cell>
          <cell r="E57">
            <v>8429.3563187378677</v>
          </cell>
          <cell r="F57">
            <v>8649.0138123857596</v>
          </cell>
          <cell r="G57">
            <v>8420.2039231692052</v>
          </cell>
          <cell r="H57">
            <v>8399.9224369181793</v>
          </cell>
          <cell r="I57">
            <v>8785.4788168604664</v>
          </cell>
          <cell r="J57">
            <v>7801.5590668604664</v>
          </cell>
          <cell r="K57">
            <v>8484.0124011627922</v>
          </cell>
          <cell r="L57">
            <v>8560.5036191860472</v>
          </cell>
          <cell r="M57">
            <v>9931.58816628575</v>
          </cell>
          <cell r="N57">
            <v>8754.0233242015966</v>
          </cell>
          <cell r="O57">
            <v>9505.1704739125598</v>
          </cell>
          <cell r="P57">
            <v>9842.1336812595328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</row>
        <row r="58">
          <cell r="B58">
            <v>1056</v>
          </cell>
          <cell r="C58">
            <v>3728.4627906976748</v>
          </cell>
          <cell r="D58">
            <v>3961.6020348837214</v>
          </cell>
          <cell r="E58">
            <v>3847.2244186046514</v>
          </cell>
          <cell r="F58">
            <v>4064.3529069767446</v>
          </cell>
          <cell r="G58">
            <v>3917.4933139534887</v>
          </cell>
          <cell r="H58">
            <v>5217.7292083455195</v>
          </cell>
          <cell r="I58">
            <v>4532.0632335149458</v>
          </cell>
          <cell r="J58">
            <v>4097.9093023255818</v>
          </cell>
          <cell r="K58">
            <v>4410.2005813953492</v>
          </cell>
          <cell r="L58">
            <v>4555.861046511628</v>
          </cell>
          <cell r="M58">
            <v>4383.3502464860849</v>
          </cell>
          <cell r="N58">
            <v>4595.0791420516871</v>
          </cell>
          <cell r="O58">
            <v>4944.4599229454234</v>
          </cell>
          <cell r="P58">
            <v>4714.1613261306666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</row>
        <row r="59">
          <cell r="B59">
            <v>1057</v>
          </cell>
          <cell r="C59">
            <v>2143.5226744186048</v>
          </cell>
          <cell r="D59">
            <v>2311.3430232558139</v>
          </cell>
          <cell r="E59">
            <v>2431.3229651162792</v>
          </cell>
          <cell r="F59">
            <v>2479.7581395348839</v>
          </cell>
          <cell r="G59">
            <v>2667.0981686787472</v>
          </cell>
          <cell r="H59">
            <v>2634.7813156632446</v>
          </cell>
          <cell r="I59">
            <v>2829.2837790697677</v>
          </cell>
          <cell r="J59">
            <v>2547.307412790698</v>
          </cell>
          <cell r="K59">
            <v>2748.9001918604654</v>
          </cell>
          <cell r="L59">
            <v>2699.4620668604653</v>
          </cell>
          <cell r="M59">
            <v>3085.6711714487433</v>
          </cell>
          <cell r="N59">
            <v>2572.1698480214086</v>
          </cell>
          <cell r="O59">
            <v>2825.6489870296123</v>
          </cell>
          <cell r="P59">
            <v>2986.1458839158213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</row>
        <row r="60">
          <cell r="B60">
            <v>1058</v>
          </cell>
          <cell r="C60">
            <v>39646.536205658573</v>
          </cell>
          <cell r="D60">
            <v>36185.133190909102</v>
          </cell>
          <cell r="E60">
            <v>37347.385963104192</v>
          </cell>
          <cell r="F60">
            <v>39724.043632047462</v>
          </cell>
          <cell r="G60">
            <v>46018.423625765834</v>
          </cell>
          <cell r="H60">
            <v>44748.980042389187</v>
          </cell>
          <cell r="I60">
            <v>43816.709302325587</v>
          </cell>
          <cell r="J60">
            <v>43568.499418604653</v>
          </cell>
          <cell r="K60">
            <v>43634.259593023256</v>
          </cell>
          <cell r="L60">
            <v>47767.169328488184</v>
          </cell>
          <cell r="M60">
            <v>52310.637980822685</v>
          </cell>
          <cell r="N60">
            <v>43705.280621790815</v>
          </cell>
          <cell r="O60">
            <v>47450.258720930236</v>
          </cell>
          <cell r="P60">
            <v>45849.13517441861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</row>
        <row r="61">
          <cell r="B61">
            <v>1059</v>
          </cell>
          <cell r="C61">
            <v>141878.8377906977</v>
          </cell>
          <cell r="D61">
            <v>145397.11744186046</v>
          </cell>
          <cell r="E61">
            <v>143345.1339289147</v>
          </cell>
          <cell r="F61">
            <v>147894.21914202959</v>
          </cell>
          <cell r="G61">
            <v>145583.25595024534</v>
          </cell>
          <cell r="H61">
            <v>153283.97282665203</v>
          </cell>
          <cell r="I61">
            <v>142084.42136337209</v>
          </cell>
          <cell r="J61">
            <v>131265.52763372095</v>
          </cell>
          <cell r="K61">
            <v>141913.11375872095</v>
          </cell>
          <cell r="L61">
            <v>143815.15893313955</v>
          </cell>
          <cell r="M61">
            <v>161829.45184791196</v>
          </cell>
          <cell r="N61">
            <v>132830.100012009</v>
          </cell>
          <cell r="O61">
            <v>146898.88080334579</v>
          </cell>
          <cell r="P61">
            <v>152106.5220725929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</row>
        <row r="62">
          <cell r="B62">
            <v>1060</v>
          </cell>
          <cell r="C62">
            <v>4540.0665020072984</v>
          </cell>
          <cell r="D62">
            <v>5162.7667984839754</v>
          </cell>
          <cell r="E62">
            <v>5223.8677825896102</v>
          </cell>
          <cell r="F62">
            <v>5966.8227046694965</v>
          </cell>
          <cell r="G62">
            <v>5562.7576474348771</v>
          </cell>
          <cell r="H62">
            <v>6044.1573625301698</v>
          </cell>
          <cell r="I62">
            <v>6454.6656976744189</v>
          </cell>
          <cell r="J62">
            <v>6278.048546511628</v>
          </cell>
          <cell r="K62">
            <v>6141.5960591133007</v>
          </cell>
          <cell r="L62">
            <v>6202.4039408867002</v>
          </cell>
          <cell r="M62">
            <v>6912.3111247141296</v>
          </cell>
          <cell r="N62">
            <v>5782.185983489624</v>
          </cell>
          <cell r="O62">
            <v>6233.6094898751635</v>
          </cell>
          <cell r="P62">
            <v>6696.8195572245113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</row>
        <row r="63">
          <cell r="B63">
            <v>1061</v>
          </cell>
          <cell r="C63">
            <v>7057.9325581395351</v>
          </cell>
          <cell r="D63">
            <v>6734.5037790697679</v>
          </cell>
          <cell r="E63">
            <v>7645.044767441861</v>
          </cell>
          <cell r="F63">
            <v>7122.4360465116288</v>
          </cell>
          <cell r="G63">
            <v>6715.1930232558143</v>
          </cell>
          <cell r="H63">
            <v>6813.2529069767443</v>
          </cell>
          <cell r="I63">
            <v>8223.3985465116293</v>
          </cell>
          <cell r="J63">
            <v>7919.779360465117</v>
          </cell>
          <cell r="K63">
            <v>8350.1607558139549</v>
          </cell>
          <cell r="L63">
            <v>8353.9187039488861</v>
          </cell>
          <cell r="M63">
            <v>7931.5785346923303</v>
          </cell>
          <cell r="N63">
            <v>7681.9055795444028</v>
          </cell>
          <cell r="O63">
            <v>8374.6017959162455</v>
          </cell>
          <cell r="P63">
            <v>7984.5371432467673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</row>
        <row r="64">
          <cell r="B64">
            <v>1062</v>
          </cell>
          <cell r="C64">
            <v>14910.43604651163</v>
          </cell>
          <cell r="D64">
            <v>15338.313662790699</v>
          </cell>
          <cell r="E64">
            <v>15898.325581395349</v>
          </cell>
          <cell r="F64">
            <v>15878.391279069769</v>
          </cell>
          <cell r="G64">
            <v>16947.129838310106</v>
          </cell>
          <cell r="H64">
            <v>15893.397424332552</v>
          </cell>
          <cell r="I64">
            <v>16260.522644367084</v>
          </cell>
          <cell r="J64">
            <v>14616.825146303803</v>
          </cell>
          <cell r="K64">
            <v>14969.746551466982</v>
          </cell>
          <cell r="L64">
            <v>15025.104898295343</v>
          </cell>
          <cell r="M64">
            <v>18734.034834055819</v>
          </cell>
          <cell r="N64">
            <v>16552.202860577614</v>
          </cell>
          <cell r="O64">
            <v>16419.697189948187</v>
          </cell>
          <cell r="P64">
            <v>17909.546580674927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</row>
        <row r="65">
          <cell r="B65">
            <v>1063</v>
          </cell>
          <cell r="C65">
            <v>83830.206976744186</v>
          </cell>
          <cell r="D65">
            <v>87302.977325581407</v>
          </cell>
          <cell r="E65">
            <v>89339.652906976757</v>
          </cell>
          <cell r="F65">
            <v>89017.039534883734</v>
          </cell>
          <cell r="G65">
            <v>88695.298721053943</v>
          </cell>
          <cell r="H65">
            <v>93461.963473038413</v>
          </cell>
          <cell r="I65">
            <v>84631.794531976746</v>
          </cell>
          <cell r="J65">
            <v>78786.382988372105</v>
          </cell>
          <cell r="K65">
            <v>84900.779642441863</v>
          </cell>
          <cell r="L65">
            <v>81939.538456395356</v>
          </cell>
          <cell r="M65">
            <v>96577.229627558583</v>
          </cell>
          <cell r="N65">
            <v>90837.285292294662</v>
          </cell>
          <cell r="O65">
            <v>102289.13941521606</v>
          </cell>
          <cell r="P65">
            <v>105699.67910885393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</row>
        <row r="66">
          <cell r="B66">
            <v>1064</v>
          </cell>
          <cell r="C66">
            <v>6049.5251800481428</v>
          </cell>
          <cell r="D66">
            <v>6459.8760541542752</v>
          </cell>
          <cell r="E66">
            <v>6720.2943959460408</v>
          </cell>
          <cell r="F66">
            <v>7569.569040855491</v>
          </cell>
          <cell r="G66">
            <v>7104.3133686366073</v>
          </cell>
          <cell r="H66">
            <v>7261.1119365132135</v>
          </cell>
          <cell r="I66">
            <v>7719.0741279069771</v>
          </cell>
          <cell r="J66">
            <v>6817.2739018087859</v>
          </cell>
          <cell r="K66">
            <v>7443.7260981912141</v>
          </cell>
          <cell r="L66">
            <v>7047.3609056878586</v>
          </cell>
          <cell r="M66">
            <v>7963.1085630456391</v>
          </cell>
          <cell r="N66">
            <v>6829.8326449404531</v>
          </cell>
          <cell r="O66">
            <v>7196.743604651163</v>
          </cell>
          <cell r="P66">
            <v>7437.4421511627916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</row>
        <row r="67">
          <cell r="B67">
            <v>1065</v>
          </cell>
          <cell r="C67">
            <v>8941.656976744187</v>
          </cell>
          <cell r="D67">
            <v>9197.7331395348847</v>
          </cell>
          <cell r="E67">
            <v>9495.2031976744202</v>
          </cell>
          <cell r="F67">
            <v>9489.2555232558152</v>
          </cell>
          <cell r="G67">
            <v>10201.936856356177</v>
          </cell>
          <cell r="H67">
            <v>10407.562403090604</v>
          </cell>
          <cell r="I67">
            <v>9003.1466249999994</v>
          </cell>
          <cell r="J67">
            <v>8885.178052325582</v>
          </cell>
          <cell r="K67">
            <v>9344.4896075581401</v>
          </cell>
          <cell r="L67">
            <v>9637.7544680232568</v>
          </cell>
          <cell r="M67">
            <v>11099.338690223236</v>
          </cell>
          <cell r="N67">
            <v>9251.4937577173132</v>
          </cell>
          <cell r="O67">
            <v>10281.851138504699</v>
          </cell>
          <cell r="P67">
            <v>10679.96306861785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</row>
        <row r="68">
          <cell r="B68">
            <v>1066</v>
          </cell>
          <cell r="C68">
            <v>25314.741279069771</v>
          </cell>
          <cell r="D68">
            <v>27024.697674418607</v>
          </cell>
          <cell r="E68">
            <v>27882.793604651164</v>
          </cell>
          <cell r="F68">
            <v>28162.718023255817</v>
          </cell>
          <cell r="G68">
            <v>30268.767373477905</v>
          </cell>
          <cell r="H68">
            <v>30934.715449233499</v>
          </cell>
          <cell r="I68">
            <v>28590.286360465117</v>
          </cell>
          <cell r="J68">
            <v>26167.14586046512</v>
          </cell>
          <cell r="K68">
            <v>28689.107354651165</v>
          </cell>
          <cell r="L68">
            <v>27687.17200290698</v>
          </cell>
          <cell r="M68">
            <v>33323.692677146035</v>
          </cell>
          <cell r="N68">
            <v>30178.501331303891</v>
          </cell>
          <cell r="O68">
            <v>40347.25911066035</v>
          </cell>
          <cell r="P68">
            <v>43400.718618853221</v>
          </cell>
          <cell r="Q68">
            <v>0</v>
          </cell>
          <cell r="R68">
            <v>1083</v>
          </cell>
          <cell r="S68">
            <v>3610</v>
          </cell>
          <cell r="T68">
            <v>4102.272727272727</v>
          </cell>
          <cell r="U68">
            <v>9025</v>
          </cell>
          <cell r="V68">
            <v>9025</v>
          </cell>
          <cell r="W68">
            <v>9025</v>
          </cell>
          <cell r="X68">
            <v>9025</v>
          </cell>
          <cell r="Y68">
            <v>6932.6890146040341</v>
          </cell>
          <cell r="Z68">
            <v>8464.3679344676693</v>
          </cell>
          <cell r="AA68">
            <v>8303</v>
          </cell>
          <cell r="AB68">
            <v>8303</v>
          </cell>
          <cell r="AC68">
            <v>8303</v>
          </cell>
          <cell r="AD68">
            <v>8303</v>
          </cell>
        </row>
        <row r="69">
          <cell r="B69">
            <v>1067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</row>
        <row r="70">
          <cell r="B70">
            <v>1068</v>
          </cell>
          <cell r="C70">
            <v>37617.544186046514</v>
          </cell>
          <cell r="D70">
            <v>38774.184593023259</v>
          </cell>
          <cell r="E70">
            <v>39459.558139534885</v>
          </cell>
          <cell r="F70">
            <v>39805.070058139536</v>
          </cell>
          <cell r="G70">
            <v>37028.635886734759</v>
          </cell>
          <cell r="H70">
            <v>36555.138234883249</v>
          </cell>
          <cell r="I70">
            <v>37721.862558139539</v>
          </cell>
          <cell r="J70">
            <v>33588.622055232561</v>
          </cell>
          <cell r="K70">
            <v>37472.385148255817</v>
          </cell>
          <cell r="L70">
            <v>37409.505375000001</v>
          </cell>
          <cell r="M70">
            <v>37418.319208817447</v>
          </cell>
          <cell r="N70">
            <v>33647.798621441885</v>
          </cell>
          <cell r="O70">
            <v>36100.286642427229</v>
          </cell>
          <cell r="P70">
            <v>36576.675304202734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</row>
        <row r="71">
          <cell r="B71">
            <v>1069</v>
          </cell>
          <cell r="C71">
            <v>9480.1419910121549</v>
          </cell>
          <cell r="D71">
            <v>10452.110890541589</v>
          </cell>
          <cell r="E71">
            <v>10458.836548645753</v>
          </cell>
          <cell r="F71">
            <v>10576.731128125626</v>
          </cell>
          <cell r="G71">
            <v>10296.923426323359</v>
          </cell>
          <cell r="H71">
            <v>9619.2546322843209</v>
          </cell>
          <cell r="I71">
            <v>10571.463662790698</v>
          </cell>
          <cell r="J71">
            <v>9865.2348837209302</v>
          </cell>
          <cell r="K71">
            <v>10406.645930232558</v>
          </cell>
          <cell r="L71">
            <v>10802.30058139535</v>
          </cell>
          <cell r="M71">
            <v>12165.75411697916</v>
          </cell>
          <cell r="N71">
            <v>10089.764233404108</v>
          </cell>
          <cell r="O71">
            <v>9533.6040697674434</v>
          </cell>
          <cell r="P71">
            <v>8910.5276162790706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</row>
        <row r="72">
          <cell r="B72">
            <v>1070</v>
          </cell>
          <cell r="C72">
            <v>13612.327325581397</v>
          </cell>
          <cell r="D72">
            <v>14197.693604651164</v>
          </cell>
          <cell r="E72">
            <v>14506.464244186047</v>
          </cell>
          <cell r="F72">
            <v>14365.533139534884</v>
          </cell>
          <cell r="G72">
            <v>16534.200048895043</v>
          </cell>
          <cell r="H72">
            <v>15504.210759691392</v>
          </cell>
          <cell r="I72">
            <v>14633.624372093023</v>
          </cell>
          <cell r="J72">
            <v>13370.779604651163</v>
          </cell>
          <cell r="K72">
            <v>14889.93335755814</v>
          </cell>
          <cell r="L72">
            <v>15206.389927325583</v>
          </cell>
          <cell r="M72">
            <v>16955.975167920104</v>
          </cell>
          <cell r="N72">
            <v>15392.145975093512</v>
          </cell>
          <cell r="O72">
            <v>13751.300121027571</v>
          </cell>
          <cell r="P72">
            <v>15070.249339102784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</row>
        <row r="73">
          <cell r="B73">
            <v>1071</v>
          </cell>
          <cell r="C73">
            <v>8420.0555232558145</v>
          </cell>
          <cell r="D73">
            <v>8932.486046511629</v>
          </cell>
          <cell r="E73">
            <v>9314.2308139534889</v>
          </cell>
          <cell r="F73">
            <v>9375.0026162790709</v>
          </cell>
          <cell r="G73">
            <v>8773.9157194661675</v>
          </cell>
          <cell r="H73">
            <v>8535.5799453857289</v>
          </cell>
          <cell r="I73">
            <v>8648.2790145348845</v>
          </cell>
          <cell r="J73">
            <v>8039.4300697674425</v>
          </cell>
          <cell r="K73">
            <v>8774.5498691860466</v>
          </cell>
          <cell r="L73">
            <v>8894.6665116279073</v>
          </cell>
          <cell r="M73">
            <v>9606.1126731017448</v>
          </cell>
          <cell r="N73">
            <v>8261.571095792011</v>
          </cell>
          <cell r="O73">
            <v>9289.8702169878343</v>
          </cell>
          <cell r="P73">
            <v>9053.0142828777989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</row>
        <row r="74">
          <cell r="B74">
            <v>1072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</row>
        <row r="75">
          <cell r="B75">
            <v>1073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</row>
        <row r="76">
          <cell r="B76">
            <v>1074</v>
          </cell>
          <cell r="C76">
            <v>0</v>
          </cell>
          <cell r="D76">
            <v>0</v>
          </cell>
          <cell r="E76">
            <v>50.449709302325587</v>
          </cell>
          <cell r="F76">
            <v>377.92674418604656</v>
          </cell>
          <cell r="G76">
            <v>1664.6005813953489</v>
          </cell>
          <cell r="H76">
            <v>4227.2136627906984</v>
          </cell>
          <cell r="I76">
            <v>5716.5401162790704</v>
          </cell>
          <cell r="J76">
            <v>7295.3311046511635</v>
          </cell>
          <cell r="K76">
            <v>10722.678488372094</v>
          </cell>
          <cell r="L76">
            <v>11190.818023255815</v>
          </cell>
          <cell r="M76">
            <v>12134.378197674419</v>
          </cell>
          <cell r="N76">
            <v>10706.120930232559</v>
          </cell>
          <cell r="O76">
            <v>12049.738953488373</v>
          </cell>
          <cell r="P76">
            <v>12627.469186046512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19798.607068772937</v>
          </cell>
          <cell r="X76">
            <v>18771.551734553752</v>
          </cell>
          <cell r="Y76">
            <v>19134.920261523061</v>
          </cell>
          <cell r="Z76">
            <v>19556.361384126732</v>
          </cell>
          <cell r="AA76">
            <v>20523.68490569343</v>
          </cell>
          <cell r="AB76">
            <v>18574.104909396912</v>
          </cell>
          <cell r="AC76">
            <v>19132.431435995873</v>
          </cell>
          <cell r="AD76">
            <v>19114.180048796501</v>
          </cell>
        </row>
        <row r="77">
          <cell r="B77">
            <v>1075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</row>
        <row r="78">
          <cell r="B78">
            <v>1076</v>
          </cell>
          <cell r="C78">
            <v>2959.8793604651164</v>
          </cell>
          <cell r="D78">
            <v>3023.9127906976746</v>
          </cell>
          <cell r="E78">
            <v>3038.0912790697676</v>
          </cell>
          <cell r="F78">
            <v>2977.4729651162793</v>
          </cell>
          <cell r="G78">
            <v>3003.204882102315</v>
          </cell>
          <cell r="H78">
            <v>2920.0537093090115</v>
          </cell>
          <cell r="I78">
            <v>2327.7660872093024</v>
          </cell>
          <cell r="J78">
            <v>2005.0160145348839</v>
          </cell>
          <cell r="K78">
            <v>2196.3847412790701</v>
          </cell>
          <cell r="L78">
            <v>2200.2583081395351</v>
          </cell>
          <cell r="M78">
            <v>2761.9580038635168</v>
          </cell>
          <cell r="N78">
            <v>2363.5580297136635</v>
          </cell>
          <cell r="O78">
            <v>2563.3389603735368</v>
          </cell>
          <cell r="P78">
            <v>2682.413598443552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</row>
        <row r="79">
          <cell r="B79">
            <v>1077</v>
          </cell>
          <cell r="C79">
            <v>5877.9811046511632</v>
          </cell>
          <cell r="D79">
            <v>5934.8965116279078</v>
          </cell>
          <cell r="E79">
            <v>6671.1898255813958</v>
          </cell>
          <cell r="F79">
            <v>7020.2319767441868</v>
          </cell>
          <cell r="G79">
            <v>6952.5401887054541</v>
          </cell>
          <cell r="H79">
            <v>7006.925136584915</v>
          </cell>
          <cell r="I79">
            <v>7085.6084302325589</v>
          </cell>
          <cell r="J79">
            <v>6785.9415697674422</v>
          </cell>
          <cell r="K79">
            <v>7249.6779069767445</v>
          </cell>
          <cell r="L79">
            <v>6685.1707442577354</v>
          </cell>
          <cell r="M79">
            <v>7532.1607028062272</v>
          </cell>
          <cell r="N79">
            <v>7149.7943010822928</v>
          </cell>
          <cell r="O79">
            <v>7489.2893237028175</v>
          </cell>
          <cell r="P79">
            <v>7229.8593721549423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</row>
        <row r="80">
          <cell r="B80">
            <v>1078</v>
          </cell>
          <cell r="C80">
            <v>147270.6444767442</v>
          </cell>
          <cell r="D80">
            <v>154702.77209302326</v>
          </cell>
          <cell r="E80">
            <v>158105.56133720931</v>
          </cell>
          <cell r="F80">
            <v>159308.80465116279</v>
          </cell>
          <cell r="G80">
            <v>155094.28600959762</v>
          </cell>
          <cell r="H80">
            <v>161893.70941798939</v>
          </cell>
          <cell r="I80">
            <v>161012.67743895351</v>
          </cell>
          <cell r="J80">
            <v>150909.779625</v>
          </cell>
          <cell r="K80">
            <v>161656.29744767444</v>
          </cell>
          <cell r="L80">
            <v>161656.29744767444</v>
          </cell>
          <cell r="M80">
            <v>172650.08040060959</v>
          </cell>
          <cell r="N80">
            <v>147429.31730806694</v>
          </cell>
          <cell r="O80">
            <v>164272.11551330381</v>
          </cell>
          <cell r="P80">
            <v>173256.88358962364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3300.04</v>
          </cell>
          <cell r="Z80">
            <v>25446.612685025815</v>
          </cell>
          <cell r="AA80">
            <v>54053.112469921252</v>
          </cell>
          <cell r="AB80">
            <v>51664.841471063686</v>
          </cell>
          <cell r="AC80">
            <v>53355.986800142229</v>
          </cell>
          <cell r="AD80">
            <v>54344.363601308381</v>
          </cell>
        </row>
        <row r="81">
          <cell r="B81">
            <v>1079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</row>
        <row r="82">
          <cell r="B82">
            <v>1080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</row>
        <row r="83">
          <cell r="B83">
            <v>1081</v>
          </cell>
          <cell r="C83">
            <v>9133.4119186046519</v>
          </cell>
          <cell r="D83">
            <v>9436.1485465116293</v>
          </cell>
          <cell r="E83">
            <v>9489.2363372093023</v>
          </cell>
          <cell r="F83">
            <v>9423.1979651162801</v>
          </cell>
          <cell r="G83">
            <v>8959.8308770234362</v>
          </cell>
          <cell r="H83">
            <v>9352.6350567769987</v>
          </cell>
          <cell r="I83">
            <v>8560.5340661995651</v>
          </cell>
          <cell r="J83">
            <v>7875.1425480241214</v>
          </cell>
          <cell r="K83">
            <v>8981.6372220474568</v>
          </cell>
          <cell r="L83">
            <v>8681.6888455474655</v>
          </cell>
          <cell r="M83">
            <v>9141.3995733627908</v>
          </cell>
          <cell r="N83">
            <v>7822.7771857412799</v>
          </cell>
          <cell r="O83">
            <v>8494.0178905322318</v>
          </cell>
          <cell r="P83">
            <v>8795.1352160459301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</row>
        <row r="84">
          <cell r="B84">
            <v>1082</v>
          </cell>
          <cell r="C84">
            <v>92477.694913336949</v>
          </cell>
          <cell r="D84">
            <v>105999.76782456892</v>
          </cell>
          <cell r="E84">
            <v>105489.88892130772</v>
          </cell>
          <cell r="F84">
            <v>111778.24168983824</v>
          </cell>
          <cell r="G84">
            <v>108821.14534883722</v>
          </cell>
          <cell r="H84">
            <v>104260.92906976744</v>
          </cell>
          <cell r="I84">
            <v>100766.19069767442</v>
          </cell>
          <cell r="J84">
            <v>106238.01302347209</v>
          </cell>
          <cell r="K84">
            <v>105346.62982062479</v>
          </cell>
          <cell r="L84">
            <v>109832.85436046512</v>
          </cell>
          <cell r="M84">
            <v>123748.32912106704</v>
          </cell>
          <cell r="N84">
            <v>103289.26801470589</v>
          </cell>
          <cell r="O84">
            <v>112152.10015389878</v>
          </cell>
          <cell r="P84">
            <v>116127.95008549932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</row>
        <row r="85">
          <cell r="B85">
            <v>1083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</row>
        <row r="86">
          <cell r="B86">
            <v>1084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</row>
        <row r="87">
          <cell r="B87">
            <v>1085</v>
          </cell>
          <cell r="C87">
            <v>1296.5949040681633</v>
          </cell>
          <cell r="D87">
            <v>1391.9025833699297</v>
          </cell>
          <cell r="E87">
            <v>1372.1586701582244</v>
          </cell>
          <cell r="F87">
            <v>2318.9139471037211</v>
          </cell>
          <cell r="G87">
            <v>2621.3973081597355</v>
          </cell>
          <cell r="H87">
            <v>2923.8806692157495</v>
          </cell>
          <cell r="I87">
            <v>2311.3075120317931</v>
          </cell>
          <cell r="J87">
            <v>2107.9615344848166</v>
          </cell>
          <cell r="K87">
            <v>2529.9564313244523</v>
          </cell>
          <cell r="L87">
            <v>2393.8390840406919</v>
          </cell>
          <cell r="M87">
            <v>2601.9061046511629</v>
          </cell>
          <cell r="N87">
            <v>1545.3784883720932</v>
          </cell>
          <cell r="O87">
            <v>1373.7209302325582</v>
          </cell>
          <cell r="P87">
            <v>1467.3308986792324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</row>
        <row r="88">
          <cell r="B88">
            <v>1086</v>
          </cell>
          <cell r="C88">
            <v>94993.368313953499</v>
          </cell>
          <cell r="D88">
            <v>97479.582558139547</v>
          </cell>
          <cell r="E88">
            <v>100108.5409883721</v>
          </cell>
          <cell r="F88">
            <v>99913.984883720943</v>
          </cell>
          <cell r="G88">
            <v>92718.409162879427</v>
          </cell>
          <cell r="H88">
            <v>100150.37076373641</v>
          </cell>
          <cell r="I88">
            <v>97684.361563953498</v>
          </cell>
          <cell r="J88">
            <v>91283.473970930252</v>
          </cell>
          <cell r="K88">
            <v>98276.57467151164</v>
          </cell>
          <cell r="L88">
            <v>97273.118154069773</v>
          </cell>
          <cell r="M88">
            <v>109698.3364226057</v>
          </cell>
          <cell r="N88">
            <v>91522.451977516102</v>
          </cell>
          <cell r="O88">
            <v>101995.82282020808</v>
          </cell>
          <cell r="P88">
            <v>110984.59071732599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</row>
        <row r="89">
          <cell r="B89">
            <v>1087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</row>
        <row r="90">
          <cell r="B90">
            <v>1088</v>
          </cell>
          <cell r="C90">
            <v>2052.7630813953492</v>
          </cell>
          <cell r="D90">
            <v>2106.6183139534887</v>
          </cell>
          <cell r="E90">
            <v>2226.9148255813957</v>
          </cell>
          <cell r="F90">
            <v>2238.1002906976746</v>
          </cell>
          <cell r="G90">
            <v>2023.4937066161813</v>
          </cell>
          <cell r="H90">
            <v>2178.6901196301742</v>
          </cell>
          <cell r="I90">
            <v>2030.3931104651165</v>
          </cell>
          <cell r="J90">
            <v>1825.6740610465117</v>
          </cell>
          <cell r="K90">
            <v>1961.99811627907</v>
          </cell>
          <cell r="L90">
            <v>1944.240183139535</v>
          </cell>
          <cell r="M90">
            <v>2147.1620383125005</v>
          </cell>
          <cell r="N90">
            <v>1843.9756321329949</v>
          </cell>
          <cell r="O90">
            <v>1820.0522109422304</v>
          </cell>
          <cell r="P90">
            <v>2077.4415618125818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</row>
        <row r="91">
          <cell r="B91">
            <v>1089</v>
          </cell>
          <cell r="C91">
            <v>12976.444186046512</v>
          </cell>
          <cell r="D91">
            <v>13334.29273255814</v>
          </cell>
          <cell r="E91">
            <v>13867.338662790698</v>
          </cell>
          <cell r="F91">
            <v>13747.924709302326</v>
          </cell>
          <cell r="G91">
            <v>13485.546882172746</v>
          </cell>
          <cell r="H91">
            <v>13879.322357824203</v>
          </cell>
          <cell r="I91">
            <v>13026.232936046514</v>
          </cell>
          <cell r="J91">
            <v>12023.782055232559</v>
          </cell>
          <cell r="K91">
            <v>13348.895040697675</v>
          </cell>
          <cell r="L91">
            <v>12753.570148255816</v>
          </cell>
          <cell r="M91">
            <v>14601.181297595505</v>
          </cell>
          <cell r="N91">
            <v>12406.665398972533</v>
          </cell>
          <cell r="O91">
            <v>12908.61859608452</v>
          </cell>
          <cell r="P91">
            <v>13959.908843829062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</row>
        <row r="92">
          <cell r="B92">
            <v>1090</v>
          </cell>
          <cell r="C92">
            <v>210024.24831059107</v>
          </cell>
          <cell r="D92">
            <v>222253.28987028563</v>
          </cell>
          <cell r="E92">
            <v>226902.69331379328</v>
          </cell>
          <cell r="F92">
            <v>234385.60511360504</v>
          </cell>
          <cell r="G92">
            <v>234031.57928178398</v>
          </cell>
          <cell r="H92">
            <v>246817.20239908239</v>
          </cell>
          <cell r="I92">
            <v>223980.6361875477</v>
          </cell>
          <cell r="J92">
            <v>203094.74284924095</v>
          </cell>
          <cell r="K92">
            <v>219297.62914638969</v>
          </cell>
          <cell r="L92">
            <v>216420.46726108229</v>
          </cell>
          <cell r="M92">
            <v>237082.30989243882</v>
          </cell>
          <cell r="N92">
            <v>209942.3968282376</v>
          </cell>
          <cell r="O92">
            <v>223740.76729734187</v>
          </cell>
          <cell r="P92">
            <v>232221.71937864798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2323.6235648679672</v>
          </cell>
          <cell r="X92">
            <v>4647.2471297359343</v>
          </cell>
          <cell r="Y92">
            <v>8842.7229447115369</v>
          </cell>
          <cell r="Z92">
            <v>13605.576923076922</v>
          </cell>
          <cell r="AA92">
            <v>22756.624243624115</v>
          </cell>
          <cell r="AB92">
            <v>25177.672568714457</v>
          </cell>
          <cell r="AC92">
            <v>30685.95476249875</v>
          </cell>
          <cell r="AD92">
            <v>32511.905244722009</v>
          </cell>
        </row>
        <row r="93">
          <cell r="B93">
            <v>1091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</row>
        <row r="94">
          <cell r="B94">
            <v>1092</v>
          </cell>
          <cell r="C94">
            <v>3095.2561046511632</v>
          </cell>
          <cell r="D94">
            <v>3446.447093023256</v>
          </cell>
          <cell r="E94">
            <v>3381.5982558139535</v>
          </cell>
          <cell r="F94">
            <v>3621.8843023255818</v>
          </cell>
          <cell r="G94">
            <v>3797.4174418604653</v>
          </cell>
          <cell r="H94">
            <v>3839.9433139534885</v>
          </cell>
          <cell r="I94">
            <v>3796.7459302325583</v>
          </cell>
          <cell r="J94">
            <v>3627.4386627906979</v>
          </cell>
          <cell r="K94">
            <v>3901.4058139534886</v>
          </cell>
          <cell r="L94">
            <v>3854.9755813953493</v>
          </cell>
          <cell r="M94">
            <v>4322.5071004146466</v>
          </cell>
          <cell r="N94">
            <v>3567.207252508992</v>
          </cell>
          <cell r="O94">
            <v>3784.9786352892615</v>
          </cell>
          <cell r="P94">
            <v>3925.6900148350587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</row>
        <row r="95">
          <cell r="B95">
            <v>1093</v>
          </cell>
          <cell r="C95">
            <v>20088.184011627909</v>
          </cell>
          <cell r="D95">
            <v>20799.23808139535</v>
          </cell>
          <cell r="E95">
            <v>21660.432558139535</v>
          </cell>
          <cell r="F95">
            <v>21556.578488372095</v>
          </cell>
          <cell r="G95">
            <v>21496.072326955767</v>
          </cell>
          <cell r="H95">
            <v>22056.664229874361</v>
          </cell>
          <cell r="I95">
            <v>20096.170654807833</v>
          </cell>
          <cell r="J95">
            <v>19158.62848461972</v>
          </cell>
          <cell r="K95">
            <v>19707.065860465118</v>
          </cell>
          <cell r="L95">
            <v>19867.13130523256</v>
          </cell>
          <cell r="M95">
            <v>23467.525167780092</v>
          </cell>
          <cell r="N95">
            <v>20710.952218553193</v>
          </cell>
          <cell r="O95">
            <v>21421.301965591807</v>
          </cell>
          <cell r="P95">
            <v>21062.778257421614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</row>
        <row r="96">
          <cell r="B96">
            <v>1094</v>
          </cell>
          <cell r="C96">
            <v>9981.404582479674</v>
          </cell>
          <cell r="D96">
            <v>10657.805222952938</v>
          </cell>
          <cell r="E96">
            <v>10963.723067884031</v>
          </cell>
          <cell r="F96">
            <v>11406.06022295452</v>
          </cell>
          <cell r="G96">
            <v>11156.299080209048</v>
          </cell>
          <cell r="H96">
            <v>11775.635138626383</v>
          </cell>
          <cell r="I96">
            <v>10804.813953488372</v>
          </cell>
          <cell r="J96">
            <v>9771.8276162790698</v>
          </cell>
          <cell r="K96">
            <v>11411.15058139535</v>
          </cell>
          <cell r="L96">
            <v>11128.981395348837</v>
          </cell>
          <cell r="M96">
            <v>12397.598904784405</v>
          </cell>
          <cell r="N96">
            <v>10419.35821998738</v>
          </cell>
          <cell r="O96">
            <v>11103.225534598887</v>
          </cell>
          <cell r="P96">
            <v>11226.360267035727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</row>
        <row r="97">
          <cell r="B97">
            <v>1095</v>
          </cell>
          <cell r="C97">
            <v>599.36250000000007</v>
          </cell>
          <cell r="D97">
            <v>606.85465116279079</v>
          </cell>
          <cell r="E97">
            <v>709.26017441860472</v>
          </cell>
          <cell r="F97">
            <v>903.75872093023258</v>
          </cell>
          <cell r="G97">
            <v>985.34657161314158</v>
          </cell>
          <cell r="H97">
            <v>897.61341669742842</v>
          </cell>
          <cell r="I97">
            <v>994.74854651162798</v>
          </cell>
          <cell r="J97">
            <v>901.25494186046524</v>
          </cell>
          <cell r="K97">
            <v>1025.8779069767443</v>
          </cell>
          <cell r="L97">
            <v>1133.4444767441862</v>
          </cell>
          <cell r="M97">
            <v>1096.1701498255827</v>
          </cell>
          <cell r="N97">
            <v>1281.9570842131695</v>
          </cell>
          <cell r="O97">
            <v>1296.5334428321166</v>
          </cell>
          <cell r="P97">
            <v>1236.1446769687318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</row>
        <row r="98">
          <cell r="B98">
            <v>1096</v>
          </cell>
          <cell r="C98">
            <v>4063.3168604651164</v>
          </cell>
          <cell r="D98">
            <v>4189.158139534884</v>
          </cell>
          <cell r="E98">
            <v>4189.9351744186051</v>
          </cell>
          <cell r="F98">
            <v>4131.5712209302328</v>
          </cell>
          <cell r="G98">
            <v>3917.4953925421896</v>
          </cell>
          <cell r="H98">
            <v>3633.3794593192042</v>
          </cell>
          <cell r="I98">
            <v>4106.6031715116287</v>
          </cell>
          <cell r="J98">
            <v>3639.3219244186048</v>
          </cell>
          <cell r="K98">
            <v>3868.592206395349</v>
          </cell>
          <cell r="L98">
            <v>3661.2836162790704</v>
          </cell>
          <cell r="M98">
            <v>4177.8699098476745</v>
          </cell>
          <cell r="N98">
            <v>3694.9759807316855</v>
          </cell>
          <cell r="O98">
            <v>3735.0300706904827</v>
          </cell>
          <cell r="P98">
            <v>3788.3359714176522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</row>
        <row r="99">
          <cell r="B99">
            <v>1097</v>
          </cell>
          <cell r="C99">
            <v>27063.732301065698</v>
          </cell>
          <cell r="D99">
            <v>28666.190134681434</v>
          </cell>
          <cell r="E99">
            <v>28938.948914871347</v>
          </cell>
          <cell r="F99">
            <v>30806.588895893936</v>
          </cell>
          <cell r="G99">
            <v>33251.259837240323</v>
          </cell>
          <cell r="H99">
            <v>36636.731531706442</v>
          </cell>
          <cell r="I99">
            <v>34991.645541517464</v>
          </cell>
          <cell r="J99">
            <v>30744.509286586879</v>
          </cell>
          <cell r="K99">
            <v>34235.305269641911</v>
          </cell>
          <cell r="L99">
            <v>35026.893592560671</v>
          </cell>
          <cell r="M99">
            <v>39099.944476744189</v>
          </cell>
          <cell r="N99">
            <v>35027.101744186046</v>
          </cell>
          <cell r="O99">
            <v>34724.489825581397</v>
          </cell>
          <cell r="P99">
            <v>35266.649127906981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</row>
        <row r="100">
          <cell r="B100">
            <v>1098</v>
          </cell>
          <cell r="C100">
            <v>38643.729069767447</v>
          </cell>
          <cell r="D100">
            <v>40478.059011627913</v>
          </cell>
          <cell r="E100">
            <v>42185.876162790701</v>
          </cell>
          <cell r="F100">
            <v>42343.172965116282</v>
          </cell>
          <cell r="G100">
            <v>42737.115148878882</v>
          </cell>
          <cell r="H100">
            <v>42832.333461683331</v>
          </cell>
          <cell r="I100">
            <v>37432.329191860474</v>
          </cell>
          <cell r="J100">
            <v>34897.434479651165</v>
          </cell>
          <cell r="K100">
            <v>38129.893840116281</v>
          </cell>
          <cell r="L100">
            <v>37955.886758720932</v>
          </cell>
          <cell r="M100">
            <v>43069.311268044323</v>
          </cell>
          <cell r="N100">
            <v>43317.207370315547</v>
          </cell>
          <cell r="O100">
            <v>44840.286695488096</v>
          </cell>
          <cell r="P100">
            <v>45580.357310826963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</row>
        <row r="101">
          <cell r="B101">
            <v>1099</v>
          </cell>
          <cell r="C101">
            <v>49898.790770894513</v>
          </cell>
          <cell r="D101">
            <v>50674.662795048222</v>
          </cell>
          <cell r="E101">
            <v>51712.96132323498</v>
          </cell>
          <cell r="F101">
            <v>50957.782022060288</v>
          </cell>
          <cell r="G101">
            <v>48068.410921631657</v>
          </cell>
          <cell r="H101">
            <v>44547.673855600893</v>
          </cell>
          <cell r="I101">
            <v>45278.171572674422</v>
          </cell>
          <cell r="J101">
            <v>41830.710497093023</v>
          </cell>
          <cell r="K101">
            <v>42905.758876096028</v>
          </cell>
          <cell r="L101">
            <v>38370.768042508622</v>
          </cell>
          <cell r="M101">
            <v>50414.563395453879</v>
          </cell>
          <cell r="N101">
            <v>46785.666107788515</v>
          </cell>
          <cell r="O101">
            <v>50829.667800611875</v>
          </cell>
          <cell r="P101">
            <v>50089.931626223639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</row>
        <row r="102">
          <cell r="B102">
            <v>1100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</row>
        <row r="103">
          <cell r="B103">
            <v>1101</v>
          </cell>
          <cell r="C103">
            <v>12790.022965116281</v>
          </cell>
          <cell r="D103">
            <v>13451.279651162791</v>
          </cell>
          <cell r="E103">
            <v>14753.887500000001</v>
          </cell>
          <cell r="F103">
            <v>14882.251744186047</v>
          </cell>
          <cell r="G103">
            <v>15644.433450127453</v>
          </cell>
          <cell r="H103">
            <v>14240.922880861546</v>
          </cell>
          <cell r="I103">
            <v>15769.495116279069</v>
          </cell>
          <cell r="J103">
            <v>14756.63734011628</v>
          </cell>
          <cell r="K103">
            <v>17778.785206395351</v>
          </cell>
          <cell r="L103">
            <v>19068.899048080246</v>
          </cell>
          <cell r="M103">
            <v>19874.730818034142</v>
          </cell>
          <cell r="N103">
            <v>16588.881747047239</v>
          </cell>
          <cell r="O103">
            <v>18781.295868837402</v>
          </cell>
          <cell r="P103">
            <v>20003.443064922234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</row>
        <row r="104">
          <cell r="B104">
            <v>1102</v>
          </cell>
          <cell r="C104">
            <v>9942.5164536868015</v>
          </cell>
          <cell r="D104">
            <v>10474.596435778634</v>
          </cell>
          <cell r="E104">
            <v>10730.926938100247</v>
          </cell>
          <cell r="F104">
            <v>11010.560213360188</v>
          </cell>
          <cell r="G104">
            <v>10719.275551631083</v>
          </cell>
          <cell r="H104">
            <v>11189.214805887372</v>
          </cell>
          <cell r="I104">
            <v>10241.568706395348</v>
          </cell>
          <cell r="J104">
            <v>9468.1068401162793</v>
          </cell>
          <cell r="K104">
            <v>11353.009689134518</v>
          </cell>
          <cell r="L104">
            <v>11465.415725660603</v>
          </cell>
          <cell r="M104">
            <v>12918.047582305388</v>
          </cell>
          <cell r="N104">
            <v>11701.097025639678</v>
          </cell>
          <cell r="O104">
            <v>13207.060593874941</v>
          </cell>
          <cell r="P104">
            <v>12754.580087704586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</row>
        <row r="105">
          <cell r="B105">
            <v>1103</v>
          </cell>
          <cell r="C105">
            <v>3897.4534883720935</v>
          </cell>
          <cell r="D105">
            <v>4233.3052325581402</v>
          </cell>
          <cell r="E105">
            <v>4151.5438953488374</v>
          </cell>
          <cell r="F105">
            <v>4514.2656976744192</v>
          </cell>
          <cell r="G105">
            <v>4925.470639534884</v>
          </cell>
          <cell r="H105">
            <v>5370.6156976744187</v>
          </cell>
          <cell r="I105">
            <v>5031.8956395348841</v>
          </cell>
          <cell r="J105">
            <v>4414.8436046511633</v>
          </cell>
          <cell r="K105">
            <v>4864.4590116279078</v>
          </cell>
          <cell r="L105">
            <v>5076.8389534883727</v>
          </cell>
          <cell r="M105">
            <v>4791.3985465116284</v>
          </cell>
          <cell r="N105">
            <v>4556.3598837209302</v>
          </cell>
          <cell r="O105">
            <v>4231.6936046511628</v>
          </cell>
          <cell r="P105">
            <v>4529.3075581395351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</row>
        <row r="106">
          <cell r="B106">
            <v>1104</v>
          </cell>
          <cell r="C106">
            <v>18727.298546511629</v>
          </cell>
          <cell r="D106">
            <v>19526.474127906979</v>
          </cell>
          <cell r="E106">
            <v>19989.644476744186</v>
          </cell>
          <cell r="F106">
            <v>20030.625872093024</v>
          </cell>
          <cell r="G106">
            <v>17836.978118207804</v>
          </cell>
          <cell r="H106">
            <v>17939.587030243132</v>
          </cell>
          <cell r="I106">
            <v>17482.551497093023</v>
          </cell>
          <cell r="J106">
            <v>15778.792098837212</v>
          </cell>
          <cell r="K106">
            <v>18177.828401162791</v>
          </cell>
          <cell r="L106">
            <v>17613.744340116278</v>
          </cell>
          <cell r="M106">
            <v>21615.879704056835</v>
          </cell>
          <cell r="N106">
            <v>19616.68301021992</v>
          </cell>
          <cell r="O106">
            <v>20875.33864448611</v>
          </cell>
          <cell r="P106">
            <v>22022.039389660844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</row>
        <row r="107">
          <cell r="B107">
            <v>1105</v>
          </cell>
          <cell r="C107">
            <v>3976.2697674418609</v>
          </cell>
          <cell r="D107">
            <v>4049.5988372093025</v>
          </cell>
          <cell r="E107">
            <v>4094.9066860465118</v>
          </cell>
          <cell r="F107">
            <v>4386.1412790697677</v>
          </cell>
          <cell r="G107">
            <v>4419.8991279069769</v>
          </cell>
          <cell r="H107">
            <v>4566.4421511627907</v>
          </cell>
          <cell r="I107">
            <v>3996.6453488372094</v>
          </cell>
          <cell r="J107">
            <v>3895.3430232558144</v>
          </cell>
          <cell r="K107">
            <v>4083.1072674418606</v>
          </cell>
          <cell r="L107">
            <v>4064.5543604651166</v>
          </cell>
          <cell r="M107">
            <v>3472.6446710605883</v>
          </cell>
          <cell r="N107">
            <v>3793.3346305757373</v>
          </cell>
          <cell r="O107">
            <v>4065.3340154007606</v>
          </cell>
          <cell r="P107">
            <v>3875.982552567511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</row>
        <row r="108">
          <cell r="B108">
            <v>1106</v>
          </cell>
          <cell r="C108">
            <v>8409.771802325582</v>
          </cell>
          <cell r="D108">
            <v>8727.2433139534896</v>
          </cell>
          <cell r="E108">
            <v>8931.8433139534882</v>
          </cell>
          <cell r="F108">
            <v>8889.2790697674427</v>
          </cell>
          <cell r="G108">
            <v>10042.211953443843</v>
          </cell>
          <cell r="H108">
            <v>10434.078601049028</v>
          </cell>
          <cell r="I108">
            <v>10708.282526162791</v>
          </cell>
          <cell r="J108">
            <v>10223.394819767442</v>
          </cell>
          <cell r="K108">
            <v>10809.722511627908</v>
          </cell>
          <cell r="L108">
            <v>10470.875729651163</v>
          </cell>
          <cell r="M108">
            <v>11672.762885125718</v>
          </cell>
          <cell r="N108">
            <v>10233.967907577036</v>
          </cell>
          <cell r="O108">
            <v>11407.530268642378</v>
          </cell>
          <cell r="P108">
            <v>11051.972341748686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</row>
        <row r="109">
          <cell r="B109">
            <v>1107</v>
          </cell>
          <cell r="C109">
            <v>11314.21308139535</v>
          </cell>
          <cell r="D109">
            <v>11844.064534883722</v>
          </cell>
          <cell r="E109">
            <v>12750.634011627908</v>
          </cell>
          <cell r="F109">
            <v>13150.586337209303</v>
          </cell>
          <cell r="G109">
            <v>14078.043840504057</v>
          </cell>
          <cell r="H109">
            <v>14735.083077032221</v>
          </cell>
          <cell r="I109">
            <v>12810.439892441862</v>
          </cell>
          <cell r="J109">
            <v>12262.078125000002</v>
          </cell>
          <cell r="K109">
            <v>12927.983110465118</v>
          </cell>
          <cell r="L109">
            <v>13348.317061046511</v>
          </cell>
          <cell r="M109">
            <v>14053.153475629793</v>
          </cell>
          <cell r="N109">
            <v>12403.200446534742</v>
          </cell>
          <cell r="O109">
            <v>13385.6673479828</v>
          </cell>
          <cell r="P109">
            <v>13652.29323304565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</row>
        <row r="110">
          <cell r="B110">
            <v>1108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</row>
        <row r="111">
          <cell r="B111">
            <v>1109</v>
          </cell>
          <cell r="C111">
            <v>5424.8834302325586</v>
          </cell>
          <cell r="D111">
            <v>5720.6555232558148</v>
          </cell>
          <cell r="E111">
            <v>5927.1357558139543</v>
          </cell>
          <cell r="F111">
            <v>5879.0459302325589</v>
          </cell>
          <cell r="G111">
            <v>6378.6462205266771</v>
          </cell>
          <cell r="H111">
            <v>6394.6774730966954</v>
          </cell>
          <cell r="I111">
            <v>5853.0942369163431</v>
          </cell>
          <cell r="J111">
            <v>5338.1462418596147</v>
          </cell>
          <cell r="K111">
            <v>5828.6785992196874</v>
          </cell>
          <cell r="L111">
            <v>5886.3882883208717</v>
          </cell>
          <cell r="M111">
            <v>6632.1750397823389</v>
          </cell>
          <cell r="N111">
            <v>5535.6909468598242</v>
          </cell>
          <cell r="O111">
            <v>6010.6860802311166</v>
          </cell>
          <cell r="P111">
            <v>6223.7680092201072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</row>
        <row r="112">
          <cell r="B112">
            <v>1110</v>
          </cell>
          <cell r="C112">
            <v>10679.896758281935</v>
          </cell>
          <cell r="D112">
            <v>10679.896758281935</v>
          </cell>
          <cell r="E112">
            <v>10679.896758281935</v>
          </cell>
          <cell r="F112">
            <v>10679.896758281935</v>
          </cell>
          <cell r="G112">
            <v>13160.044033077158</v>
          </cell>
          <cell r="H112">
            <v>13840.347629847796</v>
          </cell>
          <cell r="I112">
            <v>12848.371188008581</v>
          </cell>
          <cell r="J112">
            <v>11730.313448405182</v>
          </cell>
          <cell r="K112">
            <v>12848.610363381367</v>
          </cell>
          <cell r="L112">
            <v>13048.314966075664</v>
          </cell>
          <cell r="M112">
            <v>14517.726453488372</v>
          </cell>
          <cell r="N112">
            <v>13084.288953488372</v>
          </cell>
          <cell r="O112">
            <v>12684.135174418605</v>
          </cell>
          <cell r="P112">
            <v>12582.871220930234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</row>
        <row r="113">
          <cell r="B113">
            <v>1111</v>
          </cell>
          <cell r="C113">
            <v>1112.0938894125609</v>
          </cell>
          <cell r="D113">
            <v>1112.0938894125609</v>
          </cell>
          <cell r="E113">
            <v>1112.0938894125609</v>
          </cell>
          <cell r="F113">
            <v>1112.0938894125609</v>
          </cell>
          <cell r="G113">
            <v>1191.2506100962819</v>
          </cell>
          <cell r="H113">
            <v>1195.2967785744752</v>
          </cell>
          <cell r="I113">
            <v>1129.7625461570508</v>
          </cell>
          <cell r="J113">
            <v>1057.1799694765893</v>
          </cell>
          <cell r="K113">
            <v>1175.237944132984</v>
          </cell>
          <cell r="L113">
            <v>1197.4333402802404</v>
          </cell>
          <cell r="M113">
            <v>1344.3854651162792</v>
          </cell>
          <cell r="N113">
            <v>1318.4459302325583</v>
          </cell>
          <cell r="O113">
            <v>1317.3043604651164</v>
          </cell>
          <cell r="P113">
            <v>1392.197093023256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</row>
        <row r="114">
          <cell r="B114">
            <v>1112</v>
          </cell>
          <cell r="C114">
            <v>52861.615988372097</v>
          </cell>
          <cell r="D114">
            <v>54384.872965116287</v>
          </cell>
          <cell r="E114">
            <v>55681.07267441861</v>
          </cell>
          <cell r="F114">
            <v>55674.39593023256</v>
          </cell>
          <cell r="G114">
            <v>56112.59411888152</v>
          </cell>
          <cell r="H114">
            <v>54125.544740731792</v>
          </cell>
          <cell r="I114">
            <v>52563.399880813959</v>
          </cell>
          <cell r="J114">
            <v>47525.104639534889</v>
          </cell>
          <cell r="K114">
            <v>51203.090860465119</v>
          </cell>
          <cell r="L114">
            <v>50241.765462209303</v>
          </cell>
          <cell r="M114">
            <v>53390.350140882947</v>
          </cell>
          <cell r="N114">
            <v>50902.892681334379</v>
          </cell>
          <cell r="O114">
            <v>52881.076531873565</v>
          </cell>
          <cell r="P114">
            <v>51562.367705120545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</row>
        <row r="115">
          <cell r="B115">
            <v>1113</v>
          </cell>
          <cell r="C115">
            <v>4181.8386627906984</v>
          </cell>
          <cell r="D115">
            <v>4380.970639534884</v>
          </cell>
          <cell r="E115">
            <v>4492.0482558139538</v>
          </cell>
          <cell r="F115">
            <v>4490.8203488372101</v>
          </cell>
          <cell r="G115">
            <v>4636.7102949388727</v>
          </cell>
          <cell r="H115">
            <v>4508.4656237716481</v>
          </cell>
          <cell r="I115">
            <v>4082.3945058139539</v>
          </cell>
          <cell r="J115">
            <v>3727.1338691860465</v>
          </cell>
          <cell r="K115">
            <v>4199.9434796511632</v>
          </cell>
          <cell r="L115">
            <v>4118.8339883720937</v>
          </cell>
          <cell r="M115">
            <v>4528.3037532322687</v>
          </cell>
          <cell r="N115">
            <v>4191.6520764026163</v>
          </cell>
          <cell r="O115">
            <v>5024.0486682887567</v>
          </cell>
          <cell r="P115">
            <v>5258.8200248873736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</row>
        <row r="116">
          <cell r="B116">
            <v>1114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</row>
        <row r="117">
          <cell r="B117">
            <v>1115</v>
          </cell>
          <cell r="C117">
            <v>64199.379941860469</v>
          </cell>
          <cell r="D117">
            <v>66789.035755813966</v>
          </cell>
          <cell r="E117">
            <v>68782.907267441871</v>
          </cell>
          <cell r="F117">
            <v>69002.606686046522</v>
          </cell>
          <cell r="G117">
            <v>67691.597231052976</v>
          </cell>
          <cell r="H117">
            <v>69500.976014581291</v>
          </cell>
          <cell r="I117">
            <v>65751.165322674424</v>
          </cell>
          <cell r="J117">
            <v>64192.557575581406</v>
          </cell>
          <cell r="K117">
            <v>69202.943450581399</v>
          </cell>
          <cell r="L117">
            <v>65949.87559011628</v>
          </cell>
          <cell r="M117">
            <v>76736.531584177414</v>
          </cell>
          <cell r="N117">
            <v>64992.120734993201</v>
          </cell>
          <cell r="O117">
            <v>67499.177570255575</v>
          </cell>
          <cell r="P117">
            <v>72561.647302404934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</row>
        <row r="118">
          <cell r="B118">
            <v>1116</v>
          </cell>
          <cell r="C118">
            <v>12383.6625</v>
          </cell>
          <cell r="D118">
            <v>13046.11831395349</v>
          </cell>
          <cell r="E118">
            <v>13638.027034883722</v>
          </cell>
          <cell r="F118">
            <v>14578.939534883722</v>
          </cell>
          <cell r="G118">
            <v>16300.868023255814</v>
          </cell>
          <cell r="H118">
            <v>17561.995639534885</v>
          </cell>
          <cell r="I118">
            <v>16953.558139534885</v>
          </cell>
          <cell r="J118">
            <v>16464.059583474638</v>
          </cell>
          <cell r="K118">
            <v>17471.601314957483</v>
          </cell>
          <cell r="L118">
            <v>19916.239533391286</v>
          </cell>
          <cell r="M118">
            <v>22084.237289173998</v>
          </cell>
          <cell r="N118">
            <v>20959.317991837976</v>
          </cell>
          <cell r="O118">
            <v>20806.956616265841</v>
          </cell>
          <cell r="P118">
            <v>22253.700122861941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B119">
            <v>1117</v>
          </cell>
          <cell r="C119">
            <v>2673.7002906976745</v>
          </cell>
          <cell r="D119">
            <v>2801.7479651162794</v>
          </cell>
          <cell r="E119">
            <v>3103.5348837209303</v>
          </cell>
          <cell r="F119">
            <v>3071.1104651162791</v>
          </cell>
          <cell r="G119">
            <v>3183.3116023678185</v>
          </cell>
          <cell r="H119">
            <v>3311.1590246415003</v>
          </cell>
          <cell r="I119">
            <v>2949.9741385719385</v>
          </cell>
          <cell r="J119">
            <v>3026.1656537691883</v>
          </cell>
          <cell r="K119">
            <v>3387.2410504417558</v>
          </cell>
          <cell r="L119">
            <v>3384.031010070813</v>
          </cell>
          <cell r="M119">
            <v>3275.4673388489828</v>
          </cell>
          <cell r="N119">
            <v>2780.7548416792142</v>
          </cell>
          <cell r="O119">
            <v>2689.4124790379569</v>
          </cell>
          <cell r="P119">
            <v>3017.5390229408572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</row>
        <row r="120">
          <cell r="B120">
            <v>1118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</row>
        <row r="121">
          <cell r="B121">
            <v>1119</v>
          </cell>
          <cell r="C121">
            <v>4750.8680232558145</v>
          </cell>
          <cell r="D121">
            <v>4823.4968023255815</v>
          </cell>
          <cell r="E121">
            <v>4961.8090116279072</v>
          </cell>
          <cell r="F121">
            <v>4978.0404069767446</v>
          </cell>
          <cell r="G121">
            <v>4970.7171304028816</v>
          </cell>
          <cell r="H121">
            <v>5090.2561670014857</v>
          </cell>
          <cell r="I121">
            <v>5101.7731395348837</v>
          </cell>
          <cell r="J121">
            <v>4344.3184796511632</v>
          </cell>
          <cell r="K121">
            <v>4819.3460930232559</v>
          </cell>
          <cell r="L121">
            <v>4720.9328982558145</v>
          </cell>
          <cell r="M121">
            <v>5343.5079326782006</v>
          </cell>
          <cell r="N121">
            <v>4710.8185854013109</v>
          </cell>
          <cell r="O121">
            <v>5453.823989337533</v>
          </cell>
          <cell r="P121">
            <v>5711.8677731747057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</row>
        <row r="122">
          <cell r="B122">
            <v>1120</v>
          </cell>
          <cell r="C122">
            <v>207525.48837209304</v>
          </cell>
          <cell r="D122">
            <v>208728.09854651164</v>
          </cell>
          <cell r="E122">
            <v>211778.08517441861</v>
          </cell>
          <cell r="F122">
            <v>211239.38895348838</v>
          </cell>
          <cell r="G122">
            <v>212831.97911750368</v>
          </cell>
          <cell r="H122">
            <v>211786.35980441127</v>
          </cell>
          <cell r="I122">
            <v>169819.3762151163</v>
          </cell>
          <cell r="J122">
            <v>136165.38547674421</v>
          </cell>
          <cell r="K122">
            <v>139435.43481104652</v>
          </cell>
          <cell r="L122">
            <v>139655.13835465116</v>
          </cell>
          <cell r="M122">
            <v>152957.90377961774</v>
          </cell>
          <cell r="N122">
            <v>150701.57754996436</v>
          </cell>
          <cell r="O122">
            <v>150539.75035259526</v>
          </cell>
          <cell r="P122">
            <v>152942.88423352622</v>
          </cell>
          <cell r="Q122">
            <v>0</v>
          </cell>
          <cell r="R122">
            <v>0</v>
          </cell>
          <cell r="S122">
            <v>0</v>
          </cell>
          <cell r="T122">
            <v>1246.3197499414284</v>
          </cell>
          <cell r="U122">
            <v>4092.8596119402987</v>
          </cell>
          <cell r="V122">
            <v>6139.2894179104478</v>
          </cell>
          <cell r="W122">
            <v>25288.996957313713</v>
          </cell>
          <cell r="X122">
            <v>31611.246196642143</v>
          </cell>
          <cell r="Y122">
            <v>48119.582927341529</v>
          </cell>
          <cell r="Z122">
            <v>64782.969536423843</v>
          </cell>
          <cell r="AA122">
            <v>77381.864839738279</v>
          </cell>
          <cell r="AB122">
            <v>65413.454964242825</v>
          </cell>
          <cell r="AC122">
            <v>66016.854640753198</v>
          </cell>
          <cell r="AD122">
            <v>69519.020923522214</v>
          </cell>
        </row>
        <row r="123">
          <cell r="B123">
            <v>1121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</row>
        <row r="124">
          <cell r="B124">
            <v>1122</v>
          </cell>
          <cell r="C124">
            <v>2751.863683915989</v>
          </cell>
          <cell r="D124">
            <v>2899.1313888755558</v>
          </cell>
          <cell r="E124">
            <v>2780.0326566728941</v>
          </cell>
          <cell r="F124">
            <v>3033.3945356703625</v>
          </cell>
          <cell r="G124">
            <v>2953.1460029806703</v>
          </cell>
          <cell r="H124">
            <v>3082.6136357200403</v>
          </cell>
          <cell r="I124">
            <v>2923.3847803625699</v>
          </cell>
          <cell r="J124">
            <v>2943.089817141285</v>
          </cell>
          <cell r="K124">
            <v>3240.494948358164</v>
          </cell>
          <cell r="L124">
            <v>3007.0173885560462</v>
          </cell>
          <cell r="M124">
            <v>2946.7246255676723</v>
          </cell>
          <cell r="N124">
            <v>2866.0575641334976</v>
          </cell>
          <cell r="O124">
            <v>2788.2601744186049</v>
          </cell>
          <cell r="P124">
            <v>2752.5453488372095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</row>
        <row r="125">
          <cell r="B125">
            <v>1123</v>
          </cell>
          <cell r="C125">
            <v>1624.3868639214188</v>
          </cell>
          <cell r="D125">
            <v>1656.4728794577745</v>
          </cell>
          <cell r="E125">
            <v>1365.215995816905</v>
          </cell>
          <cell r="F125">
            <v>1863.4716449223031</v>
          </cell>
          <cell r="G125">
            <v>1767.3285988308498</v>
          </cell>
          <cell r="H125">
            <v>1853.6999564148859</v>
          </cell>
          <cell r="I125">
            <v>1753.3444601503165</v>
          </cell>
          <cell r="J125">
            <v>1669.6194029125083</v>
          </cell>
          <cell r="K125">
            <v>1502.829911412231</v>
          </cell>
          <cell r="L125">
            <v>1397.8569767441861</v>
          </cell>
          <cell r="M125">
            <v>1709.0546511627908</v>
          </cell>
          <cell r="N125">
            <v>1617.3357558139537</v>
          </cell>
          <cell r="O125">
            <v>1586.501357566106</v>
          </cell>
          <cell r="P125">
            <v>1660.6399698343846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</row>
        <row r="126">
          <cell r="B126">
            <v>1124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528.46309288408997</v>
          </cell>
          <cell r="N126">
            <v>627.03578790675806</v>
          </cell>
          <cell r="O126">
            <v>719.40377643151078</v>
          </cell>
          <cell r="P126">
            <v>685.89603588201919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</row>
        <row r="127">
          <cell r="B127">
            <v>1125</v>
          </cell>
          <cell r="C127">
            <v>152381.15494186047</v>
          </cell>
          <cell r="D127">
            <v>144050.70826323159</v>
          </cell>
          <cell r="E127">
            <v>147575.86463897253</v>
          </cell>
          <cell r="F127">
            <v>151421.48977614444</v>
          </cell>
          <cell r="G127">
            <v>147415.63025825704</v>
          </cell>
          <cell r="H127">
            <v>153878.41694711539</v>
          </cell>
          <cell r="I127">
            <v>137431.81918604652</v>
          </cell>
          <cell r="J127">
            <v>142237.45377906977</v>
          </cell>
          <cell r="K127">
            <v>153855.7752906977</v>
          </cell>
          <cell r="L127">
            <v>157336.93953488374</v>
          </cell>
          <cell r="M127">
            <v>172428.09854651164</v>
          </cell>
          <cell r="N127">
            <v>161392.7546511628</v>
          </cell>
          <cell r="O127">
            <v>156649.85495741008</v>
          </cell>
          <cell r="P127">
            <v>162203.17330154282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</row>
        <row r="128">
          <cell r="B128">
            <v>1126</v>
          </cell>
          <cell r="C128">
            <v>6078.1683139534889</v>
          </cell>
          <cell r="D128">
            <v>6481.1040697674425</v>
          </cell>
          <cell r="E128">
            <v>6647.1497093023263</v>
          </cell>
          <cell r="F128">
            <v>6707.0197674418614</v>
          </cell>
          <cell r="G128">
            <v>6779.1361425603054</v>
          </cell>
          <cell r="H128">
            <v>6735.4490656236458</v>
          </cell>
          <cell r="I128">
            <v>7017.2909476744198</v>
          </cell>
          <cell r="J128">
            <v>6767.959543604652</v>
          </cell>
          <cell r="K128">
            <v>7552.0756133720943</v>
          </cell>
          <cell r="L128">
            <v>7557.7018255813964</v>
          </cell>
          <cell r="M128">
            <v>8744.7882029350294</v>
          </cell>
          <cell r="N128">
            <v>7849.0585808633759</v>
          </cell>
          <cell r="O128">
            <v>7938.660327389026</v>
          </cell>
          <cell r="P128">
            <v>8418.8247640499303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</row>
        <row r="129">
          <cell r="B129">
            <v>1127</v>
          </cell>
          <cell r="C129">
            <v>33548.989045054223</v>
          </cell>
          <cell r="D129">
            <v>32776.120410560412</v>
          </cell>
          <cell r="E129">
            <v>32411.321778081634</v>
          </cell>
          <cell r="F129">
            <v>33288.781248453524</v>
          </cell>
          <cell r="G129">
            <v>33288.781248453524</v>
          </cell>
          <cell r="H129">
            <v>36093.408258056232</v>
          </cell>
          <cell r="I129">
            <v>34746.844712778831</v>
          </cell>
          <cell r="J129">
            <v>34921.259717433226</v>
          </cell>
          <cell r="K129">
            <v>38130.240340116281</v>
          </cell>
          <cell r="L129">
            <v>39104.765450581399</v>
          </cell>
          <cell r="M129">
            <v>43557.768646741613</v>
          </cell>
          <cell r="N129">
            <v>42390.899429299214</v>
          </cell>
          <cell r="O129">
            <v>42390.899429299214</v>
          </cell>
          <cell r="P129">
            <v>44554.126153479396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</row>
        <row r="130">
          <cell r="B130">
            <v>1128</v>
          </cell>
          <cell r="C130">
            <v>22582.283720930234</v>
          </cell>
          <cell r="D130">
            <v>23032.570639534886</v>
          </cell>
          <cell r="E130">
            <v>23518.716279069769</v>
          </cell>
          <cell r="F130">
            <v>23497.784302325585</v>
          </cell>
          <cell r="G130">
            <v>23435.229021884537</v>
          </cell>
          <cell r="H130">
            <v>23770.666208539547</v>
          </cell>
          <cell r="I130">
            <v>22800.043622093024</v>
          </cell>
          <cell r="J130">
            <v>21725.767761627911</v>
          </cell>
          <cell r="K130">
            <v>23812.021334302328</v>
          </cell>
          <cell r="L130">
            <v>23101.61508139535</v>
          </cell>
          <cell r="M130">
            <v>24917.473931764089</v>
          </cell>
          <cell r="N130">
            <v>22461.02368733197</v>
          </cell>
          <cell r="O130">
            <v>24275.360375935161</v>
          </cell>
          <cell r="P130">
            <v>25131.061257339574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</row>
        <row r="131">
          <cell r="B131">
            <v>1129</v>
          </cell>
          <cell r="C131">
            <v>5181.5508909031441</v>
          </cell>
          <cell r="D131">
            <v>5360.1812506454389</v>
          </cell>
          <cell r="E131">
            <v>5370.8413662634875</v>
          </cell>
          <cell r="F131">
            <v>5996.8282233090667</v>
          </cell>
          <cell r="G131">
            <v>5400.5682936191906</v>
          </cell>
          <cell r="H131">
            <v>5596.6404520204405</v>
          </cell>
          <cell r="I131">
            <v>5443.8849765258219</v>
          </cell>
          <cell r="J131">
            <v>4964.9387063119457</v>
          </cell>
          <cell r="K131">
            <v>5421.1763171622324</v>
          </cell>
          <cell r="L131">
            <v>5423.9074428053018</v>
          </cell>
          <cell r="M131">
            <v>6027.8202405823067</v>
          </cell>
          <cell r="N131">
            <v>4945.1920000040363</v>
          </cell>
          <cell r="O131">
            <v>5420.0005813953494</v>
          </cell>
          <cell r="P131">
            <v>5237.167151162791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</row>
        <row r="132">
          <cell r="B132">
            <v>1130</v>
          </cell>
          <cell r="C132">
            <v>53683.834011627914</v>
          </cell>
          <cell r="D132">
            <v>54657.23808139535</v>
          </cell>
          <cell r="E132">
            <v>56034.930523255818</v>
          </cell>
          <cell r="F132">
            <v>55336.951744186052</v>
          </cell>
          <cell r="G132">
            <v>54507.870777413562</v>
          </cell>
          <cell r="H132">
            <v>57583.719319788535</v>
          </cell>
          <cell r="I132">
            <v>56777.608090116279</v>
          </cell>
          <cell r="J132">
            <v>54609.73362209303</v>
          </cell>
          <cell r="K132">
            <v>61794.631186046521</v>
          </cell>
          <cell r="L132">
            <v>60637.203959302315</v>
          </cell>
          <cell r="M132">
            <v>70903.223147134282</v>
          </cell>
          <cell r="N132">
            <v>66392.657613720978</v>
          </cell>
          <cell r="O132">
            <v>69540.612970884205</v>
          </cell>
          <cell r="P132">
            <v>73983.128420380875</v>
          </cell>
          <cell r="Q132">
            <v>0</v>
          </cell>
          <cell r="R132">
            <v>815.65730400000007</v>
          </cell>
          <cell r="S132">
            <v>1820.4</v>
          </cell>
          <cell r="T132">
            <v>4888.6264799999999</v>
          </cell>
          <cell r="U132">
            <v>6013.5360000000001</v>
          </cell>
          <cell r="V132">
            <v>6013.5360000000001</v>
          </cell>
          <cell r="W132">
            <v>6013.5360000000001</v>
          </cell>
          <cell r="X132">
            <v>6013.5360000000001</v>
          </cell>
          <cell r="Y132">
            <v>6831.4506000000001</v>
          </cell>
          <cell r="Z132">
            <v>7012.1497199999994</v>
          </cell>
          <cell r="AA132">
            <v>7864.9716000000008</v>
          </cell>
          <cell r="AB132">
            <v>7665.7488000000003</v>
          </cell>
          <cell r="AC132">
            <v>8045.0446800000009</v>
          </cell>
          <cell r="AD132">
            <v>7794.0825600000007</v>
          </cell>
        </row>
        <row r="133">
          <cell r="B133">
            <v>1131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</row>
        <row r="134">
          <cell r="B134">
            <v>1132</v>
          </cell>
          <cell r="C134">
            <v>5789.3319767441862</v>
          </cell>
          <cell r="D134">
            <v>6044.3816860465122</v>
          </cell>
          <cell r="E134">
            <v>6120.8668604651166</v>
          </cell>
          <cell r="F134">
            <v>6960.8991279069769</v>
          </cell>
          <cell r="G134">
            <v>7288.654360465117</v>
          </cell>
          <cell r="H134">
            <v>7515.5965116279076</v>
          </cell>
          <cell r="I134">
            <v>7231.2688953488378</v>
          </cell>
          <cell r="J134">
            <v>7098.3</v>
          </cell>
          <cell r="K134">
            <v>7830.5066860465122</v>
          </cell>
          <cell r="L134">
            <v>7910.3494186046519</v>
          </cell>
          <cell r="M134">
            <v>7504.5494872674517</v>
          </cell>
          <cell r="N134">
            <v>8718.4700269430014</v>
          </cell>
          <cell r="O134">
            <v>8905.8992396242338</v>
          </cell>
          <cell r="P134">
            <v>8592.5158049857509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</row>
        <row r="135">
          <cell r="B135">
            <v>1133</v>
          </cell>
          <cell r="C135">
            <v>2163.2625934267271</v>
          </cell>
          <cell r="D135">
            <v>2111.3885730018255</v>
          </cell>
          <cell r="E135">
            <v>1972.5721515596479</v>
          </cell>
          <cell r="F135">
            <v>2172.9619275339314</v>
          </cell>
          <cell r="G135">
            <v>2440.8211604095568</v>
          </cell>
          <cell r="H135">
            <v>2547.3522220678892</v>
          </cell>
          <cell r="I135">
            <v>2317.8662790697676</v>
          </cell>
          <cell r="J135">
            <v>2089.6290697674422</v>
          </cell>
          <cell r="K135">
            <v>2254.8305232558141</v>
          </cell>
          <cell r="L135">
            <v>2337.033139534884</v>
          </cell>
          <cell r="M135">
            <v>2599.1519929020719</v>
          </cell>
          <cell r="N135">
            <v>2112.7220767041308</v>
          </cell>
          <cell r="O135">
            <v>2328.9912061431996</v>
          </cell>
          <cell r="P135">
            <v>2340.3111952212066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</row>
        <row r="136">
          <cell r="B136">
            <v>1134</v>
          </cell>
          <cell r="C136">
            <v>0</v>
          </cell>
          <cell r="D136">
            <v>0</v>
          </cell>
          <cell r="E136">
            <v>0</v>
          </cell>
          <cell r="F136">
            <v>170.80377906976744</v>
          </cell>
          <cell r="G136">
            <v>989.50116279069778</v>
          </cell>
          <cell r="H136">
            <v>1981.7651162790698</v>
          </cell>
          <cell r="I136">
            <v>1972.0569767441862</v>
          </cell>
          <cell r="J136">
            <v>2313.3767441860468</v>
          </cell>
          <cell r="K136">
            <v>2667.743023255814</v>
          </cell>
          <cell r="L136">
            <v>2878.118023255814</v>
          </cell>
          <cell r="M136">
            <v>3571.5413991672431</v>
          </cell>
          <cell r="N136">
            <v>3606.6352227581638</v>
          </cell>
          <cell r="O136">
            <v>3668.0197703422955</v>
          </cell>
          <cell r="P136">
            <v>3487.3354136373323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</row>
        <row r="137">
          <cell r="B137">
            <v>1135</v>
          </cell>
          <cell r="C137">
            <v>7439.677325581396</v>
          </cell>
          <cell r="D137">
            <v>7684.5392441860467</v>
          </cell>
          <cell r="E137">
            <v>7921.861046511629</v>
          </cell>
          <cell r="F137">
            <v>8029.0343023255818</v>
          </cell>
          <cell r="G137">
            <v>8416.7356222434646</v>
          </cell>
          <cell r="H137">
            <v>8273.7753215572884</v>
          </cell>
          <cell r="I137">
            <v>7102.8386511627914</v>
          </cell>
          <cell r="J137">
            <v>6871.6815174418607</v>
          </cell>
          <cell r="K137">
            <v>7985.9150900785016</v>
          </cell>
          <cell r="L137">
            <v>8064.9835563169026</v>
          </cell>
          <cell r="M137">
            <v>9086.7914277054697</v>
          </cell>
          <cell r="N137">
            <v>8588.5267204921183</v>
          </cell>
          <cell r="O137">
            <v>9325.4732795078817</v>
          </cell>
          <cell r="P137">
            <v>9369.6058309960335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</row>
        <row r="138">
          <cell r="B138">
            <v>1136</v>
          </cell>
          <cell r="C138">
            <v>4413.0094642415406</v>
          </cell>
          <cell r="D138">
            <v>4572.287611864037</v>
          </cell>
          <cell r="E138">
            <v>4700.8238061354077</v>
          </cell>
          <cell r="F138">
            <v>4789.2192368838805</v>
          </cell>
          <cell r="G138">
            <v>4852.409853105275</v>
          </cell>
          <cell r="H138">
            <v>4743.2693523781318</v>
          </cell>
          <cell r="I138">
            <v>4967.0510232558145</v>
          </cell>
          <cell r="J138">
            <v>4742.3993023255816</v>
          </cell>
          <cell r="K138">
            <v>5269.7022732558144</v>
          </cell>
          <cell r="L138">
            <v>5386.8766395348839</v>
          </cell>
          <cell r="M138">
            <v>6066.3830535335755</v>
          </cell>
          <cell r="N138">
            <v>5377.7621461030985</v>
          </cell>
          <cell r="O138">
            <v>5534.1154342462223</v>
          </cell>
          <cell r="P138">
            <v>5738.3182015584025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</row>
        <row r="139">
          <cell r="B139">
            <v>1137</v>
          </cell>
          <cell r="C139">
            <v>3692.81511627907</v>
          </cell>
          <cell r="D139">
            <v>4033.3866279069771</v>
          </cell>
          <cell r="E139">
            <v>3992.2325581395353</v>
          </cell>
          <cell r="F139">
            <v>4349.2465116279072</v>
          </cell>
          <cell r="G139">
            <v>4724.1898255813958</v>
          </cell>
          <cell r="H139">
            <v>4805.2700581395356</v>
          </cell>
          <cell r="I139">
            <v>4562.1924418604658</v>
          </cell>
          <cell r="J139">
            <v>4458.0889534883727</v>
          </cell>
          <cell r="K139">
            <v>4800.8188953488379</v>
          </cell>
          <cell r="L139">
            <v>4866.137790697675</v>
          </cell>
          <cell r="M139">
            <v>5059.2468453488436</v>
          </cell>
          <cell r="N139">
            <v>5617.5060294006726</v>
          </cell>
          <cell r="O139">
            <v>5785.2366866505226</v>
          </cell>
          <cell r="P139">
            <v>5580.3285290642225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</row>
        <row r="140">
          <cell r="B140">
            <v>1138</v>
          </cell>
          <cell r="C140">
            <v>0</v>
          </cell>
          <cell r="D140">
            <v>49.375290697674423</v>
          </cell>
          <cell r="E140">
            <v>356.16976744186047</v>
          </cell>
          <cell r="F140">
            <v>451.37093023255818</v>
          </cell>
          <cell r="G140">
            <v>457.2226744186047</v>
          </cell>
          <cell r="H140">
            <v>535.96220930232562</v>
          </cell>
          <cell r="I140">
            <v>596.59970930232566</v>
          </cell>
          <cell r="J140">
            <v>652.71889534883724</v>
          </cell>
          <cell r="K140">
            <v>868.11104651162793</v>
          </cell>
          <cell r="L140">
            <v>928.44156976744193</v>
          </cell>
          <cell r="M140">
            <v>1591.7511627906979</v>
          </cell>
          <cell r="N140">
            <v>1177.7785357902667</v>
          </cell>
          <cell r="O140">
            <v>1191.1703431469959</v>
          </cell>
          <cell r="P140">
            <v>1135.6890847549391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</row>
        <row r="141">
          <cell r="B141">
            <v>1139</v>
          </cell>
          <cell r="C141">
            <v>33634.079651162792</v>
          </cell>
          <cell r="D141">
            <v>34505.145348837214</v>
          </cell>
          <cell r="E141">
            <v>35046.652325581395</v>
          </cell>
          <cell r="F141">
            <v>34952.966860465116</v>
          </cell>
          <cell r="G141">
            <v>36418.079763487032</v>
          </cell>
          <cell r="H141">
            <v>36608.146011234858</v>
          </cell>
          <cell r="I141">
            <v>34075.352581395353</v>
          </cell>
          <cell r="J141">
            <v>30489.382447674423</v>
          </cell>
          <cell r="K141">
            <v>33623.241741279075</v>
          </cell>
          <cell r="L141">
            <v>32052.743250000003</v>
          </cell>
          <cell r="M141">
            <v>37226.913283374844</v>
          </cell>
          <cell r="N141">
            <v>34168.034662522223</v>
          </cell>
          <cell r="O141">
            <v>36962.954964756376</v>
          </cell>
          <cell r="P141">
            <v>38156.870860809729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</row>
        <row r="142">
          <cell r="B142">
            <v>1140</v>
          </cell>
          <cell r="C142">
            <v>702.48750000000007</v>
          </cell>
          <cell r="D142">
            <v>730.06744186046512</v>
          </cell>
          <cell r="E142">
            <v>757.48430232558144</v>
          </cell>
          <cell r="F142">
            <v>774.68459302325584</v>
          </cell>
          <cell r="G142">
            <v>844.92504110626351</v>
          </cell>
          <cell r="H142">
            <v>883.06939324798589</v>
          </cell>
          <cell r="I142">
            <v>795.39880813953494</v>
          </cell>
          <cell r="J142">
            <v>695.29522674418604</v>
          </cell>
          <cell r="K142">
            <v>820.36119767441869</v>
          </cell>
          <cell r="L142">
            <v>817.70757558139553</v>
          </cell>
          <cell r="M142">
            <v>928.6305444357431</v>
          </cell>
          <cell r="N142">
            <v>682.70972702806614</v>
          </cell>
          <cell r="O142">
            <v>741.29027297193397</v>
          </cell>
          <cell r="P142">
            <v>873.06949173755152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</row>
        <row r="143">
          <cell r="B143">
            <v>1141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</row>
        <row r="144">
          <cell r="B144">
            <v>1142</v>
          </cell>
          <cell r="C144">
            <v>3857.4032647658687</v>
          </cell>
          <cell r="D144">
            <v>3846.2545138641476</v>
          </cell>
          <cell r="E144">
            <v>3840.8835827728076</v>
          </cell>
          <cell r="F144">
            <v>3835.0243852186186</v>
          </cell>
          <cell r="G144">
            <v>4474.995157308821</v>
          </cell>
          <cell r="H144">
            <v>4669.567865197113</v>
          </cell>
          <cell r="I144">
            <v>4127.2897662279511</v>
          </cell>
          <cell r="J144">
            <v>3845.0582773791975</v>
          </cell>
          <cell r="K144">
            <v>4232.5211781666521</v>
          </cell>
          <cell r="L144">
            <v>4678.5928908447931</v>
          </cell>
          <cell r="M144">
            <v>5062.6652564742917</v>
          </cell>
          <cell r="N144">
            <v>4543.9096923338011</v>
          </cell>
          <cell r="O144">
            <v>4412.4866378295546</v>
          </cell>
          <cell r="P144">
            <v>4299.1763877605117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</row>
        <row r="145">
          <cell r="B145">
            <v>1143</v>
          </cell>
          <cell r="C145">
            <v>1416.9575374881265</v>
          </cell>
          <cell r="D145">
            <v>1615.6647442477542</v>
          </cell>
          <cell r="E145">
            <v>1896.4761288155125</v>
          </cell>
          <cell r="F145">
            <v>1903.930007891491</v>
          </cell>
          <cell r="G145">
            <v>1797.2816860465118</v>
          </cell>
          <cell r="H145">
            <v>2113.9665697674418</v>
          </cell>
          <cell r="I145">
            <v>2046.1822674418606</v>
          </cell>
          <cell r="J145">
            <v>1827.1025302418068</v>
          </cell>
          <cell r="K145">
            <v>1491.8524102087124</v>
          </cell>
          <cell r="L145">
            <v>1786.4021574670778</v>
          </cell>
          <cell r="M145">
            <v>2380.0194767441862</v>
          </cell>
          <cell r="N145">
            <v>2120.9982558139536</v>
          </cell>
          <cell r="O145">
            <v>1962.7229191398035</v>
          </cell>
          <cell r="P145">
            <v>1991.1280961057407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</row>
        <row r="146">
          <cell r="B146">
            <v>1144</v>
          </cell>
          <cell r="C146">
            <v>5086.886805603478</v>
          </cell>
          <cell r="D146">
            <v>5556.2725849910348</v>
          </cell>
          <cell r="E146">
            <v>5565.1234185521562</v>
          </cell>
          <cell r="F146">
            <v>6147.3853149139659</v>
          </cell>
          <cell r="G146">
            <v>5598.8062553166938</v>
          </cell>
          <cell r="H146">
            <v>5850.143625169123</v>
          </cell>
          <cell r="I146">
            <v>5492.1727285144207</v>
          </cell>
          <cell r="J146">
            <v>5314.7524783211975</v>
          </cell>
          <cell r="K146">
            <v>5549.2341029789968</v>
          </cell>
          <cell r="L146">
            <v>5824.6937400796405</v>
          </cell>
          <cell r="M146">
            <v>6608.4287295861814</v>
          </cell>
          <cell r="N146">
            <v>5382.175642432936</v>
          </cell>
          <cell r="O146">
            <v>5723.7172372807809</v>
          </cell>
          <cell r="P146">
            <v>5887.9740639122701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</row>
        <row r="147">
          <cell r="B147">
            <v>1145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</row>
        <row r="148">
          <cell r="B148">
            <v>1146</v>
          </cell>
          <cell r="C148">
            <v>16777.315116279071</v>
          </cell>
          <cell r="D148">
            <v>17076.272093023257</v>
          </cell>
          <cell r="E148">
            <v>17472.492732558141</v>
          </cell>
          <cell r="F148">
            <v>17401.763372093024</v>
          </cell>
          <cell r="G148">
            <v>18475.324744363046</v>
          </cell>
          <cell r="H148">
            <v>18248.311939932453</v>
          </cell>
          <cell r="I148">
            <v>17594.960429566239</v>
          </cell>
          <cell r="J148">
            <v>16726.222031975853</v>
          </cell>
          <cell r="K148">
            <v>16709.648520348837</v>
          </cell>
          <cell r="L148">
            <v>16164.244708199119</v>
          </cell>
          <cell r="M148">
            <v>18212.20331376281</v>
          </cell>
          <cell r="N148">
            <v>16246.918492267143</v>
          </cell>
          <cell r="O148">
            <v>17641.000512052695</v>
          </cell>
          <cell r="P148">
            <v>18266.383100367708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</row>
        <row r="149">
          <cell r="B149">
            <v>1147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</row>
        <row r="150">
          <cell r="B150">
            <v>1148</v>
          </cell>
          <cell r="C150">
            <v>18839.709593023257</v>
          </cell>
          <cell r="D150">
            <v>18839.709593023257</v>
          </cell>
          <cell r="E150">
            <v>18839.709593023257</v>
          </cell>
          <cell r="F150">
            <v>18839.709593023257</v>
          </cell>
          <cell r="G150">
            <v>18076.690308610596</v>
          </cell>
          <cell r="H150">
            <v>19292.089401253088</v>
          </cell>
          <cell r="I150">
            <v>17072.147093023257</v>
          </cell>
          <cell r="J150">
            <v>15666.320286564109</v>
          </cell>
          <cell r="K150">
            <v>17694.197093023256</v>
          </cell>
          <cell r="L150">
            <v>17952.719476744187</v>
          </cell>
          <cell r="M150">
            <v>20130.805064342079</v>
          </cell>
          <cell r="N150">
            <v>16580.629823929172</v>
          </cell>
          <cell r="O150">
            <v>16643.855658572586</v>
          </cell>
          <cell r="P150">
            <v>16511.939276777506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</row>
        <row r="151">
          <cell r="B151">
            <v>1149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</row>
        <row r="152">
          <cell r="B152">
            <v>1150</v>
          </cell>
          <cell r="C152">
            <v>4849.6090116279074</v>
          </cell>
          <cell r="D152">
            <v>4988.9284883720939</v>
          </cell>
          <cell r="E152">
            <v>5050.2566860465122</v>
          </cell>
          <cell r="F152">
            <v>5095.1616279069767</v>
          </cell>
          <cell r="G152">
            <v>4819.5637086076049</v>
          </cell>
          <cell r="H152">
            <v>4783.4795057997571</v>
          </cell>
          <cell r="I152">
            <v>4870.7828284883726</v>
          </cell>
          <cell r="J152">
            <v>4584.9728982558145</v>
          </cell>
          <cell r="K152">
            <v>5201.9528100415891</v>
          </cell>
          <cell r="L152">
            <v>4930.8337151162796</v>
          </cell>
          <cell r="M152">
            <v>5926.3313662732944</v>
          </cell>
          <cell r="N152">
            <v>5216.7605687507785</v>
          </cell>
          <cell r="O152">
            <v>5640.2875910369785</v>
          </cell>
          <cell r="P152">
            <v>4916.299834377307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</row>
        <row r="153">
          <cell r="B153">
            <v>1151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</row>
        <row r="154">
          <cell r="B154">
            <v>1152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</row>
        <row r="155">
          <cell r="B155">
            <v>1153</v>
          </cell>
          <cell r="C155">
            <v>1411.0277370165543</v>
          </cell>
          <cell r="D155">
            <v>1445.1904184661396</v>
          </cell>
          <cell r="E155">
            <v>1338.6887581986491</v>
          </cell>
          <cell r="F155">
            <v>1486.9158993996457</v>
          </cell>
          <cell r="G155">
            <v>1409.8496810632198</v>
          </cell>
          <cell r="H155">
            <v>1389.661819219021</v>
          </cell>
          <cell r="I155">
            <v>1414.5488372093025</v>
          </cell>
          <cell r="J155">
            <v>1132.6866279069768</v>
          </cell>
          <cell r="K155">
            <v>1268.8723939658619</v>
          </cell>
          <cell r="L155">
            <v>1294.8125304937303</v>
          </cell>
          <cell r="M155">
            <v>1451.5302162032306</v>
          </cell>
          <cell r="N155">
            <v>1254.3842941432831</v>
          </cell>
          <cell r="O155">
            <v>1287.0959302325582</v>
          </cell>
          <cell r="P155">
            <v>1238.0180232558141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</row>
        <row r="156">
          <cell r="B156">
            <v>1154</v>
          </cell>
          <cell r="C156">
            <v>1289.0816860465118</v>
          </cell>
          <cell r="D156">
            <v>1529.0223837209303</v>
          </cell>
          <cell r="E156">
            <v>1733.8238372093024</v>
          </cell>
          <cell r="F156">
            <v>1763.4087209302327</v>
          </cell>
          <cell r="G156">
            <v>1810.4486558987098</v>
          </cell>
          <cell r="H156">
            <v>1758.1091574412949</v>
          </cell>
          <cell r="I156">
            <v>1756.9025406976746</v>
          </cell>
          <cell r="J156">
            <v>1699.3581191860465</v>
          </cell>
          <cell r="K156">
            <v>1838.103453488372</v>
          </cell>
          <cell r="L156">
            <v>1701.7805494186048</v>
          </cell>
          <cell r="M156">
            <v>1917.3907547748081</v>
          </cell>
          <cell r="N156">
            <v>1600.3924171380093</v>
          </cell>
          <cell r="O156">
            <v>1737.7155836446389</v>
          </cell>
          <cell r="P156">
            <v>1799.318499460697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</row>
        <row r="157">
          <cell r="B157">
            <v>1155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</row>
        <row r="158">
          <cell r="B158">
            <v>1156</v>
          </cell>
          <cell r="C158">
            <v>287443.59331395349</v>
          </cell>
          <cell r="D158">
            <v>292431.72558139538</v>
          </cell>
          <cell r="E158">
            <v>290879.12802916334</v>
          </cell>
          <cell r="F158">
            <v>279566.49505530525</v>
          </cell>
          <cell r="G158">
            <v>288215.46217481163</v>
          </cell>
          <cell r="H158">
            <v>285064.81230259815</v>
          </cell>
          <cell r="I158">
            <v>274480.43447666272</v>
          </cell>
          <cell r="J158">
            <v>264329.36630683485</v>
          </cell>
          <cell r="K158">
            <v>268126.25437821989</v>
          </cell>
          <cell r="L158">
            <v>269097.61606570613</v>
          </cell>
          <cell r="M158">
            <v>312636.4225511179</v>
          </cell>
          <cell r="N158">
            <v>274141.70747744053</v>
          </cell>
          <cell r="O158">
            <v>275041.62304540729</v>
          </cell>
          <cell r="P158">
            <v>283634.16587141994</v>
          </cell>
          <cell r="Q158">
            <v>39497.460175537781</v>
          </cell>
          <cell r="R158">
            <v>49610.329109808605</v>
          </cell>
          <cell r="S158">
            <v>42387.910801809012</v>
          </cell>
          <cell r="T158">
            <v>47025.748282809778</v>
          </cell>
          <cell r="U158">
            <v>45290.262693149649</v>
          </cell>
          <cell r="V158">
            <v>52740.55580702702</v>
          </cell>
          <cell r="W158">
            <v>47771.609517921053</v>
          </cell>
          <cell r="X158">
            <v>45305.730385318253</v>
          </cell>
          <cell r="Y158">
            <v>48835.835053691138</v>
          </cell>
          <cell r="Z158">
            <v>53503.199861854344</v>
          </cell>
          <cell r="AA158">
            <v>54411.986888950225</v>
          </cell>
          <cell r="AB158">
            <v>51366.433271336777</v>
          </cell>
          <cell r="AC158">
            <v>51000.843651674353</v>
          </cell>
          <cell r="AD158">
            <v>53297.947556071049</v>
          </cell>
        </row>
        <row r="159">
          <cell r="B159">
            <v>1157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</row>
        <row r="160">
          <cell r="B160">
            <v>1158</v>
          </cell>
          <cell r="C160">
            <v>2544.8754438839333</v>
          </cell>
          <cell r="D160">
            <v>2726.0944527409033</v>
          </cell>
          <cell r="E160">
            <v>2699.8046782270017</v>
          </cell>
          <cell r="F160">
            <v>3072.2523134942671</v>
          </cell>
          <cell r="G160">
            <v>2591.0064637158653</v>
          </cell>
          <cell r="H160">
            <v>2986.9958314238452</v>
          </cell>
          <cell r="I160">
            <v>2829.538953488372</v>
          </cell>
          <cell r="J160">
            <v>2436.4840116279074</v>
          </cell>
          <cell r="K160">
            <v>3012.7734122545944</v>
          </cell>
          <cell r="L160">
            <v>3042.6028519798874</v>
          </cell>
          <cell r="M160">
            <v>3721.7660073220554</v>
          </cell>
          <cell r="N160">
            <v>3252.5845675876149</v>
          </cell>
          <cell r="O160">
            <v>2995.7476744186047</v>
          </cell>
          <cell r="P160">
            <v>3298.2828488372097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</row>
        <row r="161">
          <cell r="B161">
            <v>1159</v>
          </cell>
          <cell r="C161">
            <v>3384.7285072674422</v>
          </cell>
          <cell r="D161">
            <v>3494.6069956395349</v>
          </cell>
          <cell r="E161">
            <v>3567.4660072674419</v>
          </cell>
          <cell r="F161">
            <v>3614.2032165697678</v>
          </cell>
          <cell r="G161">
            <v>4060.9282843672495</v>
          </cell>
          <cell r="H161">
            <v>4060.5156428008113</v>
          </cell>
          <cell r="I161">
            <v>3993.6694970930234</v>
          </cell>
          <cell r="J161">
            <v>3773.2507936046513</v>
          </cell>
          <cell r="K161">
            <v>4004.446011627907</v>
          </cell>
          <cell r="L161">
            <v>4065.7413052325583</v>
          </cell>
          <cell r="M161">
            <v>4532.9616039049315</v>
          </cell>
          <cell r="N161">
            <v>3917.3628561562659</v>
          </cell>
          <cell r="O161">
            <v>4024.2852868830901</v>
          </cell>
          <cell r="P161">
            <v>4064.8331475464593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</row>
        <row r="162">
          <cell r="B162">
            <v>1160</v>
          </cell>
          <cell r="C162">
            <v>15319.731976744188</v>
          </cell>
          <cell r="D162">
            <v>14284.472093023256</v>
          </cell>
          <cell r="E162">
            <v>15986.331976744188</v>
          </cell>
          <cell r="F162">
            <v>15713.122674418606</v>
          </cell>
          <cell r="G162">
            <v>15412.736337209304</v>
          </cell>
          <cell r="H162">
            <v>14909.697383720932</v>
          </cell>
          <cell r="I162">
            <v>16040.513372093024</v>
          </cell>
          <cell r="J162">
            <v>15807.009593023256</v>
          </cell>
          <cell r="K162">
            <v>17118.356686046514</v>
          </cell>
          <cell r="L162">
            <v>17682.743023255814</v>
          </cell>
          <cell r="M162">
            <v>19351.619183459326</v>
          </cell>
          <cell r="N162">
            <v>18993.131520540395</v>
          </cell>
          <cell r="O162">
            <v>19209.090931155257</v>
          </cell>
          <cell r="P162">
            <v>18314.387210936438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</row>
        <row r="163">
          <cell r="B163">
            <v>1161</v>
          </cell>
          <cell r="C163">
            <v>29553.226744186049</v>
          </cell>
          <cell r="D163">
            <v>30149.212500000001</v>
          </cell>
          <cell r="E163">
            <v>30570.020058139537</v>
          </cell>
          <cell r="F163">
            <v>32455.80965147453</v>
          </cell>
          <cell r="G163">
            <v>31597.19034852547</v>
          </cell>
          <cell r="H163">
            <v>31483.031471682258</v>
          </cell>
          <cell r="I163">
            <v>30597.091473837212</v>
          </cell>
          <cell r="J163">
            <v>27376.938906976746</v>
          </cell>
          <cell r="K163">
            <v>30185.823697674419</v>
          </cell>
          <cell r="L163">
            <v>30347.006058139537</v>
          </cell>
          <cell r="M163">
            <v>30921.257998623827</v>
          </cell>
          <cell r="N163">
            <v>26808.960356211192</v>
          </cell>
          <cell r="O163">
            <v>31589.873674705417</v>
          </cell>
          <cell r="P163">
            <v>29474.029230586402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</row>
        <row r="164">
          <cell r="B164">
            <v>1162</v>
          </cell>
          <cell r="C164">
            <v>2843.2837402483783</v>
          </cell>
          <cell r="D164">
            <v>3096.8169746270742</v>
          </cell>
          <cell r="E164">
            <v>3065.0008198844398</v>
          </cell>
          <cell r="F164">
            <v>3388.765733211977</v>
          </cell>
          <cell r="G164">
            <v>2850.1558653929915</v>
          </cell>
          <cell r="H164">
            <v>2980.9696453304996</v>
          </cell>
          <cell r="I164">
            <v>3075.2738372093027</v>
          </cell>
          <cell r="J164">
            <v>3250.6247093023258</v>
          </cell>
          <cell r="K164">
            <v>2931.149292897549</v>
          </cell>
          <cell r="L164">
            <v>3209.7900612822127</v>
          </cell>
          <cell r="M164">
            <v>3579.177199463079</v>
          </cell>
          <cell r="N164">
            <v>3025.4735932651533</v>
          </cell>
          <cell r="O164">
            <v>3060.9322674418609</v>
          </cell>
          <cell r="P164">
            <v>2867.9494186046513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</row>
        <row r="165">
          <cell r="B165">
            <v>1163</v>
          </cell>
          <cell r="C165">
            <v>3352.2737796832116</v>
          </cell>
          <cell r="D165">
            <v>3491.1946199636368</v>
          </cell>
          <cell r="E165">
            <v>3332.6152661297115</v>
          </cell>
          <cell r="F165">
            <v>3640.0248193685097</v>
          </cell>
          <cell r="G165">
            <v>3464.8534247343928</v>
          </cell>
          <cell r="H165">
            <v>3535.4363962621401</v>
          </cell>
          <cell r="I165">
            <v>3250.7502672566879</v>
          </cell>
          <cell r="J165">
            <v>3132.8176354459383</v>
          </cell>
          <cell r="K165">
            <v>3324.8694209910022</v>
          </cell>
          <cell r="L165">
            <v>3284.9804381686704</v>
          </cell>
          <cell r="M165">
            <v>3780.2222933761072</v>
          </cell>
          <cell r="N165">
            <v>3128.0788451642111</v>
          </cell>
          <cell r="O165">
            <v>3299.5970930232561</v>
          </cell>
          <cell r="P165">
            <v>3363.3235465116281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</row>
        <row r="166">
          <cell r="B166">
            <v>1164</v>
          </cell>
          <cell r="C166">
            <v>232507.28459302327</v>
          </cell>
          <cell r="D166">
            <v>239479.11976744188</v>
          </cell>
          <cell r="E166">
            <v>244451.35639534885</v>
          </cell>
          <cell r="F166">
            <v>244258.14331395351</v>
          </cell>
          <cell r="G166">
            <v>243650.11337642011</v>
          </cell>
          <cell r="H166">
            <v>241255.97024674379</v>
          </cell>
          <cell r="I166">
            <v>232761.87748255813</v>
          </cell>
          <cell r="J166">
            <v>216157.13011046511</v>
          </cell>
          <cell r="K166">
            <v>230002.69817441862</v>
          </cell>
          <cell r="L166">
            <v>223684.75953488375</v>
          </cell>
          <cell r="M166">
            <v>245133.77525287541</v>
          </cell>
          <cell r="N166">
            <v>195077.1465654338</v>
          </cell>
          <cell r="O166">
            <v>182220.32619439135</v>
          </cell>
          <cell r="P166">
            <v>188754.88884892955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2918.7660446549626</v>
          </cell>
          <cell r="AA166">
            <v>10179.699268867325</v>
          </cell>
          <cell r="AB166">
            <v>18025.867309139947</v>
          </cell>
          <cell r="AC166">
            <v>49168.190875514701</v>
          </cell>
          <cell r="AD166">
            <v>50836.470775891903</v>
          </cell>
        </row>
        <row r="167">
          <cell r="B167">
            <v>1165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</row>
        <row r="168">
          <cell r="B168">
            <v>1166</v>
          </cell>
          <cell r="C168">
            <v>25630.255813953489</v>
          </cell>
          <cell r="D168">
            <v>26404.364825581397</v>
          </cell>
          <cell r="E168">
            <v>27238.142441860466</v>
          </cell>
          <cell r="F168">
            <v>27168.065406976748</v>
          </cell>
          <cell r="G168">
            <v>25818.033016558387</v>
          </cell>
          <cell r="H168">
            <v>25909.039288653439</v>
          </cell>
          <cell r="I168">
            <v>23325.12887790698</v>
          </cell>
          <cell r="J168">
            <v>22034.852093023255</v>
          </cell>
          <cell r="K168">
            <v>24388.75619476744</v>
          </cell>
          <cell r="L168">
            <v>25077.459191860467</v>
          </cell>
          <cell r="M168">
            <v>28254.693840602973</v>
          </cell>
          <cell r="N168">
            <v>25138.288476921538</v>
          </cell>
          <cell r="O168">
            <v>25138.288476921538</v>
          </cell>
          <cell r="P168">
            <v>27293.549165513545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</row>
        <row r="169">
          <cell r="B169">
            <v>1167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</row>
        <row r="170">
          <cell r="B170">
            <v>1168</v>
          </cell>
          <cell r="C170">
            <v>39091.44021126179</v>
          </cell>
          <cell r="D170">
            <v>41183.443066317595</v>
          </cell>
          <cell r="E170">
            <v>42191.269259264183</v>
          </cell>
          <cell r="F170">
            <v>43290.716015205922</v>
          </cell>
          <cell r="G170">
            <v>42145.458977766619</v>
          </cell>
          <cell r="H170">
            <v>43993.140331502029</v>
          </cell>
          <cell r="I170">
            <v>40267.237436366144</v>
          </cell>
          <cell r="J170">
            <v>36724.575667220546</v>
          </cell>
          <cell r="K170">
            <v>38360.356630813956</v>
          </cell>
          <cell r="L170">
            <v>39220.935811046518</v>
          </cell>
          <cell r="M170">
            <v>44933.498472255851</v>
          </cell>
          <cell r="N170">
            <v>41262.857301367447</v>
          </cell>
          <cell r="O170">
            <v>40722.862738577256</v>
          </cell>
          <cell r="P170">
            <v>42166.509275838485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</row>
        <row r="171">
          <cell r="B171">
            <v>1169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</row>
        <row r="172">
          <cell r="B172">
            <v>1170</v>
          </cell>
          <cell r="C172">
            <v>3948.2389534883723</v>
          </cell>
          <cell r="D172">
            <v>4153.3090116279072</v>
          </cell>
          <cell r="E172">
            <v>4584.1892441860473</v>
          </cell>
          <cell r="F172">
            <v>4599.614825581396</v>
          </cell>
          <cell r="G172">
            <v>5030.6080246611027</v>
          </cell>
          <cell r="H172">
            <v>5320.5696915270701</v>
          </cell>
          <cell r="I172">
            <v>4790.9756860465122</v>
          </cell>
          <cell r="J172">
            <v>4211.6463924418604</v>
          </cell>
          <cell r="K172">
            <v>4983.0017267441863</v>
          </cell>
          <cell r="L172">
            <v>5085.3526656976746</v>
          </cell>
          <cell r="M172">
            <v>5868.3182002116309</v>
          </cell>
          <cell r="N172">
            <v>4958.6800098191879</v>
          </cell>
          <cell r="O172">
            <v>5781.189311986499</v>
          </cell>
          <cell r="P172">
            <v>5901.9732727483406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</row>
        <row r="173">
          <cell r="B173">
            <v>1171</v>
          </cell>
          <cell r="C173">
            <v>114722.88837209303</v>
          </cell>
          <cell r="D173">
            <v>117967.6421511628</v>
          </cell>
          <cell r="E173">
            <v>120677.25872093024</v>
          </cell>
          <cell r="F173">
            <v>120452.29273255815</v>
          </cell>
          <cell r="G173">
            <v>112516.72142782023</v>
          </cell>
          <cell r="H173">
            <v>111903.36126051471</v>
          </cell>
          <cell r="I173">
            <v>113412.70433720932</v>
          </cell>
          <cell r="J173">
            <v>107346.83734883722</v>
          </cell>
          <cell r="K173">
            <v>108730.04136627908</v>
          </cell>
          <cell r="L173">
            <v>114448.24424127907</v>
          </cell>
          <cell r="M173">
            <v>127620.08181943078</v>
          </cell>
          <cell r="N173">
            <v>105598.91286105635</v>
          </cell>
          <cell r="O173">
            <v>124136.92291794094</v>
          </cell>
          <cell r="P173">
            <v>127357.21761452161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</row>
        <row r="174">
          <cell r="B174">
            <v>1172</v>
          </cell>
          <cell r="C174">
            <v>3487.91773255814</v>
          </cell>
          <cell r="D174">
            <v>3612.0706395348839</v>
          </cell>
          <cell r="E174">
            <v>3690.282558139535</v>
          </cell>
          <cell r="F174">
            <v>3666.3959302325584</v>
          </cell>
          <cell r="G174">
            <v>3599.2769150563022</v>
          </cell>
          <cell r="H174">
            <v>3392.6872275821001</v>
          </cell>
          <cell r="I174">
            <v>3166.1603459302328</v>
          </cell>
          <cell r="J174">
            <v>2812.5304273255815</v>
          </cell>
          <cell r="K174">
            <v>3164.9129651162793</v>
          </cell>
          <cell r="L174">
            <v>3203.2340232558145</v>
          </cell>
          <cell r="M174">
            <v>3839.2383233027613</v>
          </cell>
          <cell r="N174">
            <v>3201.0092684145361</v>
          </cell>
          <cell r="O174">
            <v>3616.7700488382029</v>
          </cell>
          <cell r="P174">
            <v>3662.515390606959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</row>
        <row r="175">
          <cell r="B175">
            <v>1173</v>
          </cell>
          <cell r="C175">
            <v>4387.7784944373061</v>
          </cell>
          <cell r="D175">
            <v>4387.7784944373061</v>
          </cell>
          <cell r="E175">
            <v>4387.7784944373061</v>
          </cell>
          <cell r="F175">
            <v>4387.7784944373061</v>
          </cell>
          <cell r="G175">
            <v>4450.0454316311789</v>
          </cell>
          <cell r="H175">
            <v>5065.2531985365258</v>
          </cell>
          <cell r="I175">
            <v>4639.7549574490067</v>
          </cell>
          <cell r="J175">
            <v>4233.0298985394793</v>
          </cell>
          <cell r="K175">
            <v>4551.6509175001793</v>
          </cell>
          <cell r="L175">
            <v>5043.8286810167592</v>
          </cell>
          <cell r="M175">
            <v>5569.2960802006146</v>
          </cell>
          <cell r="N175">
            <v>5101.3650850134982</v>
          </cell>
          <cell r="O175">
            <v>5164.8494587877121</v>
          </cell>
          <cell r="P175">
            <v>5266.6834997505412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</row>
        <row r="176">
          <cell r="B176">
            <v>1174</v>
          </cell>
          <cell r="C176">
            <v>3475.7345930232559</v>
          </cell>
          <cell r="D176">
            <v>3683.9511627906982</v>
          </cell>
          <cell r="E176">
            <v>3860.5779069767445</v>
          </cell>
          <cell r="F176">
            <v>3879.1308139534885</v>
          </cell>
          <cell r="G176">
            <v>3944.993948665408</v>
          </cell>
          <cell r="H176">
            <v>3845.4832977128194</v>
          </cell>
          <cell r="I176">
            <v>4033.3895058139537</v>
          </cell>
          <cell r="J176">
            <v>3938.0718837209301</v>
          </cell>
          <cell r="K176">
            <v>4169.8874825581397</v>
          </cell>
          <cell r="L176">
            <v>4449.8592906976746</v>
          </cell>
          <cell r="M176">
            <v>5079.2719888609017</v>
          </cell>
          <cell r="N176">
            <v>4333.4792427405546</v>
          </cell>
          <cell r="O176">
            <v>5062.9690361871089</v>
          </cell>
          <cell r="P176">
            <v>4836.2119749467975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</row>
        <row r="177">
          <cell r="B177">
            <v>1175</v>
          </cell>
          <cell r="C177">
            <v>13811.581353453292</v>
          </cell>
          <cell r="D177">
            <v>13395.909381215697</v>
          </cell>
          <cell r="E177">
            <v>15788.581462171884</v>
          </cell>
          <cell r="F177">
            <v>18737.458198443957</v>
          </cell>
          <cell r="G177">
            <v>21470.712663741888</v>
          </cell>
          <cell r="H177">
            <v>23438.73887696095</v>
          </cell>
          <cell r="I177">
            <v>22350.447163805929</v>
          </cell>
          <cell r="J177">
            <v>20609.710484453062</v>
          </cell>
          <cell r="K177">
            <v>24366.883430232559</v>
          </cell>
          <cell r="L177">
            <v>23430.997674418606</v>
          </cell>
          <cell r="M177">
            <v>23800.194767441862</v>
          </cell>
          <cell r="N177">
            <v>21963.581686046513</v>
          </cell>
          <cell r="O177">
            <v>18668.052034883724</v>
          </cell>
          <cell r="P177">
            <v>21433.826162790698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</row>
        <row r="178">
          <cell r="B178">
            <v>1176</v>
          </cell>
          <cell r="C178">
            <v>5566.2366279069774</v>
          </cell>
          <cell r="D178">
            <v>5635.4215116279074</v>
          </cell>
          <cell r="E178">
            <v>5759.9485465116286</v>
          </cell>
          <cell r="F178">
            <v>5843.1392441860471</v>
          </cell>
          <cell r="G178">
            <v>4716.5863944399289</v>
          </cell>
          <cell r="H178">
            <v>5256.6816024735972</v>
          </cell>
          <cell r="I178">
            <v>5336.9551505956661</v>
          </cell>
          <cell r="J178">
            <v>4921.6342870590543</v>
          </cell>
          <cell r="K178">
            <v>5572.303913437454</v>
          </cell>
          <cell r="L178">
            <v>5204.738759273353</v>
          </cell>
          <cell r="M178">
            <v>6315.113598380668</v>
          </cell>
          <cell r="N178">
            <v>5432.0263630587197</v>
          </cell>
          <cell r="O178">
            <v>5898.1264599691303</v>
          </cell>
          <cell r="P178">
            <v>6107.2180922280068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</row>
        <row r="179">
          <cell r="B179">
            <v>1177</v>
          </cell>
          <cell r="C179">
            <v>3719.6947674418607</v>
          </cell>
          <cell r="D179">
            <v>4205.897965116279</v>
          </cell>
          <cell r="E179">
            <v>3761.0119186046513</v>
          </cell>
          <cell r="F179">
            <v>3918.0401162790699</v>
          </cell>
          <cell r="G179">
            <v>3880.9055232558144</v>
          </cell>
          <cell r="H179">
            <v>4318.5968023255818</v>
          </cell>
          <cell r="I179">
            <v>3845.1235465116283</v>
          </cell>
          <cell r="J179">
            <v>3730.9857558139538</v>
          </cell>
          <cell r="K179">
            <v>3981.574709302326</v>
          </cell>
          <cell r="L179">
            <v>4061.29273255814</v>
          </cell>
          <cell r="M179">
            <v>4117.4506831836607</v>
          </cell>
          <cell r="N179">
            <v>3436.7208848259875</v>
          </cell>
          <cell r="O179">
            <v>4186.0218683214198</v>
          </cell>
          <cell r="P179">
            <v>3991.0491154760434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</row>
        <row r="180">
          <cell r="B180">
            <v>1178</v>
          </cell>
          <cell r="C180">
            <v>8266.8741279069782</v>
          </cell>
          <cell r="D180">
            <v>8601.4979651162794</v>
          </cell>
          <cell r="E180">
            <v>8862.2555232558152</v>
          </cell>
          <cell r="F180">
            <v>9157.4616279069778</v>
          </cell>
          <cell r="G180">
            <v>9552.6787046193203</v>
          </cell>
          <cell r="H180">
            <v>9491.9362802017713</v>
          </cell>
          <cell r="I180">
            <v>9020.0441598837224</v>
          </cell>
          <cell r="J180">
            <v>8806.0933604651163</v>
          </cell>
          <cell r="K180">
            <v>9615.6171279069767</v>
          </cell>
          <cell r="L180">
            <v>9404.1398895348848</v>
          </cell>
          <cell r="M180">
            <v>11354.165035086626</v>
          </cell>
          <cell r="N180">
            <v>10525.175273096522</v>
          </cell>
          <cell r="O180">
            <v>10237.959324204676</v>
          </cell>
          <cell r="P180">
            <v>10265.973216054106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</row>
        <row r="181">
          <cell r="B181">
            <v>1179</v>
          </cell>
          <cell r="C181">
            <v>2257.6700581395348</v>
          </cell>
          <cell r="D181">
            <v>2501.4863372093023</v>
          </cell>
          <cell r="E181">
            <v>2456.4758720930236</v>
          </cell>
          <cell r="F181">
            <v>2691.0636627906979</v>
          </cell>
          <cell r="G181">
            <v>2873.9450581395349</v>
          </cell>
          <cell r="H181">
            <v>2942.8037790697676</v>
          </cell>
          <cell r="I181">
            <v>2643.453488372093</v>
          </cell>
          <cell r="J181">
            <v>2493.15</v>
          </cell>
          <cell r="K181">
            <v>2800.5776162790698</v>
          </cell>
          <cell r="L181">
            <v>2769.5058139534885</v>
          </cell>
          <cell r="M181">
            <v>2642.1668736502065</v>
          </cell>
          <cell r="N181">
            <v>2674.8332621650839</v>
          </cell>
          <cell r="O181">
            <v>2904.3498291672204</v>
          </cell>
          <cell r="P181">
            <v>2769.0736411224111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</row>
        <row r="182">
          <cell r="B182">
            <v>1180</v>
          </cell>
          <cell r="C182">
            <v>4080.8979970326413</v>
          </cell>
          <cell r="D182">
            <v>4414.57273876</v>
          </cell>
          <cell r="E182">
            <v>4173.8425639141169</v>
          </cell>
          <cell r="F182">
            <v>4554.9903237013123</v>
          </cell>
          <cell r="G182">
            <v>4515.7775893274447</v>
          </cell>
          <cell r="H182">
            <v>4975.9998811971536</v>
          </cell>
          <cell r="I182">
            <v>4515.9548736818315</v>
          </cell>
          <cell r="J182">
            <v>4492.7345682135856</v>
          </cell>
          <cell r="K182">
            <v>4981.7998173479818</v>
          </cell>
          <cell r="L182">
            <v>5162.1321175197454</v>
          </cell>
          <cell r="M182">
            <v>5874.5850632130114</v>
          </cell>
          <cell r="N182">
            <v>4814.6835837477174</v>
          </cell>
          <cell r="O182">
            <v>5043.3401162790706</v>
          </cell>
          <cell r="P182">
            <v>5574.6305232558143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</row>
        <row r="183">
          <cell r="B183">
            <v>1181</v>
          </cell>
          <cell r="C183">
            <v>19860.906104651163</v>
          </cell>
          <cell r="D183">
            <v>20486.093023255817</v>
          </cell>
          <cell r="E183">
            <v>20493.959302325584</v>
          </cell>
          <cell r="F183">
            <v>19205.740988372094</v>
          </cell>
          <cell r="G183">
            <v>18598.838372093025</v>
          </cell>
          <cell r="H183">
            <v>18784.77034883721</v>
          </cell>
          <cell r="I183">
            <v>21287.551744186047</v>
          </cell>
          <cell r="J183">
            <v>20188.12412790698</v>
          </cell>
          <cell r="K183">
            <v>21110.484312516164</v>
          </cell>
          <cell r="L183">
            <v>21319.49900867969</v>
          </cell>
          <cell r="M183">
            <v>24020.61200525449</v>
          </cell>
          <cell r="N183">
            <v>20049.332778147495</v>
          </cell>
          <cell r="O183">
            <v>22160.625430949887</v>
          </cell>
          <cell r="P183">
            <v>21398.106089316498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201</v>
          </cell>
        </row>
        <row r="184">
          <cell r="B184">
            <v>1182</v>
          </cell>
          <cell r="C184">
            <v>0</v>
          </cell>
          <cell r="D184">
            <v>0</v>
          </cell>
          <cell r="E184">
            <v>5.4968023255813954</v>
          </cell>
          <cell r="F184">
            <v>107.14447674418605</v>
          </cell>
          <cell r="G184">
            <v>264.34534883720931</v>
          </cell>
          <cell r="H184">
            <v>353.65639534883724</v>
          </cell>
          <cell r="I184">
            <v>427.88720930232563</v>
          </cell>
          <cell r="J184">
            <v>449.37558139534889</v>
          </cell>
          <cell r="K184">
            <v>506.07994186046517</v>
          </cell>
          <cell r="L184">
            <v>506.33895348837211</v>
          </cell>
          <cell r="M184">
            <v>628.96656976744191</v>
          </cell>
          <cell r="N184">
            <v>579.40295429023593</v>
          </cell>
          <cell r="O184">
            <v>542.59929620921719</v>
          </cell>
          <cell r="P184">
            <v>513.28466846216054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</row>
        <row r="185">
          <cell r="B185">
            <v>1183</v>
          </cell>
          <cell r="C185">
            <v>14782.834212880542</v>
          </cell>
          <cell r="D185">
            <v>15189.137119857285</v>
          </cell>
          <cell r="E185">
            <v>15386.724619857285</v>
          </cell>
          <cell r="F185">
            <v>15238.157468694495</v>
          </cell>
          <cell r="G185">
            <v>14879.313785565369</v>
          </cell>
          <cell r="H185">
            <v>14479.172283799708</v>
          </cell>
          <cell r="I185">
            <v>14384.455281976745</v>
          </cell>
          <cell r="J185">
            <v>14001.56923255814</v>
          </cell>
          <cell r="K185">
            <v>16193.083116279071</v>
          </cell>
          <cell r="L185">
            <v>15770.879581395349</v>
          </cell>
          <cell r="M185">
            <v>17639.626888532704</v>
          </cell>
          <cell r="N185">
            <v>15658.806030737798</v>
          </cell>
          <cell r="O185">
            <v>15748.808638131231</v>
          </cell>
          <cell r="P185">
            <v>17197.364182399651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</row>
        <row r="186">
          <cell r="B186">
            <v>1184</v>
          </cell>
          <cell r="C186">
            <v>14632.599824072033</v>
          </cell>
          <cell r="D186">
            <v>16048.834224918441</v>
          </cell>
          <cell r="E186">
            <v>16585.96449450107</v>
          </cell>
          <cell r="F186">
            <v>17893.568645000949</v>
          </cell>
          <cell r="G186">
            <v>18759.782884820648</v>
          </cell>
          <cell r="H186">
            <v>19819.63926136147</v>
          </cell>
          <cell r="I186">
            <v>18496.666249883765</v>
          </cell>
          <cell r="J186">
            <v>17222.339389652694</v>
          </cell>
          <cell r="K186">
            <v>19018.190190795311</v>
          </cell>
          <cell r="L186">
            <v>19129.177186539793</v>
          </cell>
          <cell r="M186">
            <v>21204.35497774155</v>
          </cell>
          <cell r="N186">
            <v>17693.488556972279</v>
          </cell>
          <cell r="O186">
            <v>17137.422419646602</v>
          </cell>
          <cell r="P186">
            <v>17465.357854595841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</row>
        <row r="187">
          <cell r="B187">
            <v>1185</v>
          </cell>
          <cell r="C187">
            <v>3425.6877906976747</v>
          </cell>
          <cell r="D187">
            <v>3534.7508720930236</v>
          </cell>
          <cell r="E187">
            <v>3605.8927325581399</v>
          </cell>
          <cell r="F187">
            <v>3605.8927325581399</v>
          </cell>
          <cell r="G187">
            <v>2922.0137899893971</v>
          </cell>
          <cell r="H187">
            <v>2607.8677892945593</v>
          </cell>
          <cell r="I187">
            <v>2740.0076511627908</v>
          </cell>
          <cell r="J187">
            <v>2303.1604622093023</v>
          </cell>
          <cell r="K187">
            <v>2610.024392441861</v>
          </cell>
          <cell r="L187">
            <v>2490.8208139534886</v>
          </cell>
          <cell r="M187">
            <v>2770.3959316255819</v>
          </cell>
          <cell r="N187">
            <v>2427.4816979651164</v>
          </cell>
          <cell r="O187">
            <v>2549.7567669588752</v>
          </cell>
          <cell r="P187">
            <v>2512.2740633058652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</row>
        <row r="188">
          <cell r="B188">
            <v>1186</v>
          </cell>
          <cell r="C188">
            <v>0</v>
          </cell>
          <cell r="D188">
            <v>640.67730287655058</v>
          </cell>
          <cell r="E188">
            <v>980.31285040472244</v>
          </cell>
          <cell r="F188">
            <v>1202.0469493115666</v>
          </cell>
          <cell r="G188">
            <v>1207.1049313088361</v>
          </cell>
          <cell r="H188">
            <v>1271.2467089514419</v>
          </cell>
          <cell r="I188">
            <v>1407.8137110684804</v>
          </cell>
          <cell r="J188">
            <v>1671.225889425885</v>
          </cell>
          <cell r="K188">
            <v>1603.6062681399417</v>
          </cell>
          <cell r="L188">
            <v>1694.540416661705</v>
          </cell>
          <cell r="M188">
            <v>1762.8478655368699</v>
          </cell>
          <cell r="N188">
            <v>1608.508345948951</v>
          </cell>
          <cell r="O188">
            <v>1549.9967937998138</v>
          </cell>
          <cell r="P188">
            <v>1586.3229253721202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</row>
        <row r="189">
          <cell r="B189">
            <v>1187</v>
          </cell>
          <cell r="C189">
            <v>1280.3424418604652</v>
          </cell>
          <cell r="D189">
            <v>1419.7098837209303</v>
          </cell>
          <cell r="E189">
            <v>1673.1863372093026</v>
          </cell>
          <cell r="F189">
            <v>1728.7587209302326</v>
          </cell>
          <cell r="G189">
            <v>1915.2234310867329</v>
          </cell>
          <cell r="H189">
            <v>1953.9561628695917</v>
          </cell>
          <cell r="I189">
            <v>1954.4318110465117</v>
          </cell>
          <cell r="J189">
            <v>1782.0810610465119</v>
          </cell>
          <cell r="K189">
            <v>2216.653168604651</v>
          </cell>
          <cell r="L189">
            <v>2394.9649273255818</v>
          </cell>
          <cell r="M189">
            <v>2849.7972742761635</v>
          </cell>
          <cell r="N189">
            <v>2564.1465681082841</v>
          </cell>
          <cell r="O189">
            <v>2784.1655599186979</v>
          </cell>
          <cell r="P189">
            <v>2882.8656683943977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</row>
        <row r="190">
          <cell r="B190">
            <v>1188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</row>
        <row r="191">
          <cell r="B191">
            <v>1189</v>
          </cell>
          <cell r="C191">
            <v>60870.114249019105</v>
          </cell>
          <cell r="D191">
            <v>63810.09687052972</v>
          </cell>
          <cell r="E191">
            <v>65208.989375133562</v>
          </cell>
          <cell r="F191">
            <v>64229.753568369677</v>
          </cell>
          <cell r="G191">
            <v>66241.664813666066</v>
          </cell>
          <cell r="H191">
            <v>68537.755605320752</v>
          </cell>
          <cell r="I191">
            <v>69137.734781781488</v>
          </cell>
          <cell r="J191">
            <v>64960.245113372097</v>
          </cell>
          <cell r="K191">
            <v>72289.301354651165</v>
          </cell>
          <cell r="L191">
            <v>74208.000880813954</v>
          </cell>
          <cell r="M191">
            <v>83455.938172598137</v>
          </cell>
          <cell r="N191">
            <v>75905.803496689521</v>
          </cell>
          <cell r="O191">
            <v>77522.481227369703</v>
          </cell>
          <cell r="P191">
            <v>80956.012739317099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</row>
        <row r="192">
          <cell r="B192">
            <v>1190</v>
          </cell>
          <cell r="C192">
            <v>8478.7583237113176</v>
          </cell>
          <cell r="D192">
            <v>9368.0166444423339</v>
          </cell>
          <cell r="E192">
            <v>10122.885364963324</v>
          </cell>
          <cell r="F192">
            <v>11132.483650359387</v>
          </cell>
          <cell r="G192">
            <v>14035.346060794303</v>
          </cell>
          <cell r="H192">
            <v>14659.220104149008</v>
          </cell>
          <cell r="I192">
            <v>13095.193547319373</v>
          </cell>
          <cell r="J192">
            <v>12587.397982890085</v>
          </cell>
          <cell r="K192">
            <v>14072.198013951291</v>
          </cell>
          <cell r="L192">
            <v>14239.5297154487</v>
          </cell>
          <cell r="M192">
            <v>14469.247841556269</v>
          </cell>
          <cell r="N192">
            <v>13928.468537515781</v>
          </cell>
          <cell r="O192">
            <v>12969.017523288334</v>
          </cell>
          <cell r="P192">
            <v>13414.428052264786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</row>
        <row r="193">
          <cell r="B193">
            <v>1191</v>
          </cell>
          <cell r="C193">
            <v>206784.19198903261</v>
          </cell>
          <cell r="D193">
            <v>216916.39267836412</v>
          </cell>
          <cell r="E193">
            <v>231248.62360281014</v>
          </cell>
          <cell r="F193">
            <v>237274.64636770423</v>
          </cell>
          <cell r="G193">
            <v>230997.53932093957</v>
          </cell>
          <cell r="H193">
            <v>241124.60535638654</v>
          </cell>
          <cell r="I193">
            <v>220703.08376424553</v>
          </cell>
          <cell r="J193">
            <v>201285.89929958683</v>
          </cell>
          <cell r="K193">
            <v>222521.67014389482</v>
          </cell>
          <cell r="L193">
            <v>226433.28956695588</v>
          </cell>
          <cell r="M193">
            <v>243996.51289391739</v>
          </cell>
          <cell r="N193">
            <v>216953.24287825322</v>
          </cell>
          <cell r="O193">
            <v>225302.47993734095</v>
          </cell>
          <cell r="P193">
            <v>217655.78921846615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1792.1024243699278</v>
          </cell>
          <cell r="X193">
            <v>2223.2687802731807</v>
          </cell>
          <cell r="Y193">
            <v>1985.2556254208635</v>
          </cell>
          <cell r="Z193">
            <v>2386.5524118931153</v>
          </cell>
          <cell r="AA193">
            <v>2965.6429050790139</v>
          </cell>
          <cell r="AB193">
            <v>3099.438990703085</v>
          </cell>
          <cell r="AC193">
            <v>3314.88</v>
          </cell>
          <cell r="AD193">
            <v>3641.11</v>
          </cell>
        </row>
        <row r="194">
          <cell r="B194">
            <v>1192</v>
          </cell>
          <cell r="C194">
            <v>55625.788081395352</v>
          </cell>
          <cell r="D194">
            <v>56254.783430232565</v>
          </cell>
          <cell r="E194">
            <v>56838.710755813961</v>
          </cell>
          <cell r="F194">
            <v>56960.235174418609</v>
          </cell>
          <cell r="G194">
            <v>65577.097243254364</v>
          </cell>
          <cell r="H194">
            <v>59609.087185682132</v>
          </cell>
          <cell r="I194">
            <v>57063.675497093027</v>
          </cell>
          <cell r="J194">
            <v>50491.399526162793</v>
          </cell>
          <cell r="K194">
            <v>56250.76376162791</v>
          </cell>
          <cell r="L194">
            <v>55271.332491279078</v>
          </cell>
          <cell r="M194">
            <v>58834.429695852523</v>
          </cell>
          <cell r="N194">
            <v>51547.984060973591</v>
          </cell>
          <cell r="O194">
            <v>54532.389974968435</v>
          </cell>
          <cell r="P194">
            <v>58593.044703855798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</row>
        <row r="195">
          <cell r="B195">
            <v>1193</v>
          </cell>
          <cell r="C195">
            <v>18381.671511627908</v>
          </cell>
          <cell r="D195">
            <v>18919.993604651165</v>
          </cell>
          <cell r="E195">
            <v>17652.574322908473</v>
          </cell>
          <cell r="F195">
            <v>18380.827929042767</v>
          </cell>
          <cell r="G195">
            <v>18351.584002563734</v>
          </cell>
          <cell r="H195">
            <v>19400.33606118655</v>
          </cell>
          <cell r="I195">
            <v>18443.437726744185</v>
          </cell>
          <cell r="J195">
            <v>16681.757956395348</v>
          </cell>
          <cell r="K195">
            <v>18517.921604651165</v>
          </cell>
          <cell r="L195">
            <v>18599.685052325582</v>
          </cell>
          <cell r="M195">
            <v>20390.201335604226</v>
          </cell>
          <cell r="N195">
            <v>17332.825682275241</v>
          </cell>
          <cell r="O195">
            <v>18876.006359232317</v>
          </cell>
          <cell r="P195">
            <v>19534.642576414972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612.67600000000004</v>
          </cell>
          <cell r="Z195">
            <v>942.71199999999999</v>
          </cell>
          <cell r="AA195">
            <v>1196.423</v>
          </cell>
          <cell r="AB195">
            <v>1000.585</v>
          </cell>
          <cell r="AC195">
            <v>1043.605</v>
          </cell>
          <cell r="AD195">
            <v>1074.175</v>
          </cell>
        </row>
        <row r="196">
          <cell r="B196">
            <v>1194</v>
          </cell>
          <cell r="C196">
            <v>83343.140406976745</v>
          </cell>
          <cell r="D196">
            <v>85584.713372093029</v>
          </cell>
          <cell r="E196">
            <v>88212.760465116284</v>
          </cell>
          <cell r="F196">
            <v>87950.141860465126</v>
          </cell>
          <cell r="G196">
            <v>89318.212870505871</v>
          </cell>
          <cell r="H196">
            <v>86641.589179323855</v>
          </cell>
          <cell r="I196">
            <v>82343.278011627917</v>
          </cell>
          <cell r="J196">
            <v>76653.315654069767</v>
          </cell>
          <cell r="K196">
            <v>78409.743627906981</v>
          </cell>
          <cell r="L196">
            <v>88236.559892441874</v>
          </cell>
          <cell r="M196">
            <v>98305.615254091215</v>
          </cell>
          <cell r="N196">
            <v>86118.573381200986</v>
          </cell>
          <cell r="O196">
            <v>85517.285722676956</v>
          </cell>
          <cell r="P196">
            <v>87355.047140648312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</row>
        <row r="197">
          <cell r="B197">
            <v>1195</v>
          </cell>
          <cell r="C197">
            <v>13305.664873200849</v>
          </cell>
          <cell r="D197">
            <v>14093.500293324585</v>
          </cell>
          <cell r="E197">
            <v>14227.599939303091</v>
          </cell>
          <cell r="F197">
            <v>15145.810015239265</v>
          </cell>
          <cell r="G197">
            <v>17095.276958136623</v>
          </cell>
          <cell r="H197">
            <v>18181.840211128052</v>
          </cell>
          <cell r="I197">
            <v>15361.672996056461</v>
          </cell>
          <cell r="J197">
            <v>13093.946842578409</v>
          </cell>
          <cell r="K197">
            <v>14177.290897188695</v>
          </cell>
          <cell r="L197">
            <v>16148.146387881561</v>
          </cell>
          <cell r="M197">
            <v>17656.323837209304</v>
          </cell>
          <cell r="N197">
            <v>16459.335174418607</v>
          </cell>
          <cell r="O197">
            <v>16407.1875</v>
          </cell>
          <cell r="P197">
            <v>16395.205813953489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</row>
        <row r="198">
          <cell r="B198">
            <v>1196</v>
          </cell>
          <cell r="C198">
            <v>4355.6016023286174</v>
          </cell>
          <cell r="D198">
            <v>4560.8497068334555</v>
          </cell>
          <cell r="E198">
            <v>4507.564141240854</v>
          </cell>
          <cell r="F198">
            <v>4833.1981531956444</v>
          </cell>
          <cell r="G198">
            <v>5536.3237828254014</v>
          </cell>
          <cell r="H198">
            <v>5746.7217100091357</v>
          </cell>
          <cell r="I198">
            <v>6287.7404737991574</v>
          </cell>
          <cell r="J198">
            <v>5734.5528401543315</v>
          </cell>
          <cell r="K198">
            <v>6292.7531006136633</v>
          </cell>
          <cell r="L198">
            <v>6105.7162003334315</v>
          </cell>
          <cell r="M198">
            <v>6771.9426627906978</v>
          </cell>
          <cell r="N198">
            <v>5455.5051279069767</v>
          </cell>
          <cell r="O198">
            <v>6112.0125000000007</v>
          </cell>
          <cell r="P198">
            <v>5921.2552325581401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</row>
        <row r="199">
          <cell r="B199">
            <v>1197</v>
          </cell>
          <cell r="C199">
            <v>52573.350012939511</v>
          </cell>
          <cell r="D199">
            <v>55089.794331582692</v>
          </cell>
          <cell r="E199">
            <v>53490.181043580727</v>
          </cell>
          <cell r="F199">
            <v>57532.170098655253</v>
          </cell>
          <cell r="G199">
            <v>56010.155016680248</v>
          </cell>
          <cell r="H199">
            <v>58465.672682266588</v>
          </cell>
          <cell r="I199">
            <v>53514.050282241238</v>
          </cell>
          <cell r="J199">
            <v>48805.950295331888</v>
          </cell>
          <cell r="K199">
            <v>53290.82140355157</v>
          </cell>
          <cell r="L199">
            <v>58032.067275482441</v>
          </cell>
          <cell r="M199">
            <v>65384.546387308277</v>
          </cell>
          <cell r="N199">
            <v>55678.847093023258</v>
          </cell>
          <cell r="O199">
            <v>58397.578671755029</v>
          </cell>
          <cell r="P199">
            <v>61787.085991098917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</row>
        <row r="200">
          <cell r="B200">
            <v>1198</v>
          </cell>
          <cell r="C200">
            <v>5014.6708797993215</v>
          </cell>
          <cell r="D200">
            <v>6557.8282945289011</v>
          </cell>
          <cell r="E200">
            <v>6659.4822556696445</v>
          </cell>
          <cell r="F200">
            <v>6716.964799995736</v>
          </cell>
          <cell r="G200">
            <v>6659.9217436148328</v>
          </cell>
          <cell r="H200">
            <v>6917.530634315015</v>
          </cell>
          <cell r="I200">
            <v>6597.1333576400357</v>
          </cell>
          <cell r="J200">
            <v>6231.3869046502359</v>
          </cell>
          <cell r="K200">
            <v>6568.4190011052096</v>
          </cell>
          <cell r="L200">
            <v>6465.395622575973</v>
          </cell>
          <cell r="M200">
            <v>6973.2197746417905</v>
          </cell>
          <cell r="N200">
            <v>5960.1459434414792</v>
          </cell>
          <cell r="O200">
            <v>5565.9055103233768</v>
          </cell>
          <cell r="P200">
            <v>5817.4135321760687</v>
          </cell>
          <cell r="Q200">
            <v>572.3769655369947</v>
          </cell>
          <cell r="R200">
            <v>748.51370103979946</v>
          </cell>
          <cell r="S200">
            <v>760.11653345038496</v>
          </cell>
          <cell r="T200">
            <v>766.67761892964381</v>
          </cell>
          <cell r="U200">
            <v>760.16669681753035</v>
          </cell>
          <cell r="V200">
            <v>789.57030050133221</v>
          </cell>
          <cell r="W200">
            <v>753</v>
          </cell>
          <cell r="X200">
            <v>787</v>
          </cell>
          <cell r="Y200">
            <v>840</v>
          </cell>
          <cell r="Z200">
            <v>841</v>
          </cell>
          <cell r="AA200">
            <v>947.55203619909503</v>
          </cell>
          <cell r="AB200">
            <v>790.89517345399702</v>
          </cell>
          <cell r="AC200">
            <v>858.75867269984928</v>
          </cell>
          <cell r="AD200">
            <v>889.20211161387635</v>
          </cell>
        </row>
        <row r="201">
          <cell r="B201">
            <v>1199</v>
          </cell>
          <cell r="C201">
            <v>12834.975872093024</v>
          </cell>
          <cell r="D201">
            <v>13416.409011627908</v>
          </cell>
          <cell r="E201">
            <v>13883.474127906979</v>
          </cell>
          <cell r="F201">
            <v>14347.769658352505</v>
          </cell>
          <cell r="G201">
            <v>17128.546862617455</v>
          </cell>
          <cell r="H201">
            <v>15371.009736054333</v>
          </cell>
          <cell r="I201">
            <v>14259.280622093023</v>
          </cell>
          <cell r="J201">
            <v>13419.200485465117</v>
          </cell>
          <cell r="K201">
            <v>14814.903732558141</v>
          </cell>
          <cell r="L201">
            <v>15466.821514534884</v>
          </cell>
          <cell r="M201">
            <v>17243.108750175001</v>
          </cell>
          <cell r="N201">
            <v>13421.984662858436</v>
          </cell>
          <cell r="O201">
            <v>15757.915935670106</v>
          </cell>
          <cell r="P201">
            <v>17008.330160522732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</row>
        <row r="202">
          <cell r="B202">
            <v>1200</v>
          </cell>
          <cell r="C202">
            <v>4169.8288641315312</v>
          </cell>
          <cell r="D202">
            <v>4144.3770411778632</v>
          </cell>
          <cell r="E202">
            <v>5238.8223060522823</v>
          </cell>
          <cell r="F202">
            <v>5128.9811496978573</v>
          </cell>
          <cell r="G202">
            <v>5891.8934742694692</v>
          </cell>
          <cell r="H202">
            <v>6194.3980978195041</v>
          </cell>
          <cell r="I202">
            <v>5698.6750321271566</v>
          </cell>
          <cell r="J202">
            <v>4265.4542080154861</v>
          </cell>
          <cell r="K202">
            <v>5270.7594815615985</v>
          </cell>
          <cell r="L202">
            <v>5572.3330499952035</v>
          </cell>
          <cell r="M202">
            <v>6012.1587209302334</v>
          </cell>
          <cell r="N202">
            <v>5046.8458333333338</v>
          </cell>
          <cell r="O202">
            <v>5479.8951550387601</v>
          </cell>
          <cell r="P202">
            <v>5377.4075581395355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</row>
        <row r="203">
          <cell r="B203">
            <v>1201</v>
          </cell>
          <cell r="C203">
            <v>12805.275872093025</v>
          </cell>
          <cell r="D203">
            <v>14683.781686046514</v>
          </cell>
          <cell r="E203">
            <v>13689.119476744187</v>
          </cell>
          <cell r="F203">
            <v>14784.259011627908</v>
          </cell>
          <cell r="G203">
            <v>15879.398546511629</v>
          </cell>
          <cell r="H203">
            <v>17143.538372093026</v>
          </cell>
          <cell r="I203">
            <v>13431.287790697676</v>
          </cell>
          <cell r="J203">
            <v>11029.194767441861</v>
          </cell>
          <cell r="K203">
            <v>12294.591279069768</v>
          </cell>
          <cell r="L203">
            <v>12831.359302325582</v>
          </cell>
          <cell r="M203">
            <v>11994.473546511628</v>
          </cell>
          <cell r="N203">
            <v>10198.861046511629</v>
          </cell>
          <cell r="O203">
            <v>10301.928488372094</v>
          </cell>
          <cell r="P203">
            <v>10863.101162790699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10093.5</v>
          </cell>
          <cell r="X203">
            <v>12316.766550522649</v>
          </cell>
          <cell r="Y203">
            <v>12976.25625</v>
          </cell>
          <cell r="Z203">
            <v>13171.87715582451</v>
          </cell>
          <cell r="AA203">
            <v>13865.389458272328</v>
          </cell>
          <cell r="AB203">
            <v>13069.945403899721</v>
          </cell>
          <cell r="AC203">
            <v>13703.988218793827</v>
          </cell>
          <cell r="AD203">
            <v>13573.811157024793</v>
          </cell>
        </row>
        <row r="204">
          <cell r="B204">
            <v>1202</v>
          </cell>
          <cell r="C204">
            <v>0</v>
          </cell>
          <cell r="D204">
            <v>60.444603294199901</v>
          </cell>
          <cell r="E204">
            <v>2822.7196132915788</v>
          </cell>
          <cell r="F204">
            <v>3406.1184364494998</v>
          </cell>
          <cell r="G204">
            <v>3354.2343762812693</v>
          </cell>
          <cell r="H204">
            <v>3491.3107821578287</v>
          </cell>
          <cell r="I204">
            <v>3938.2649055449961</v>
          </cell>
          <cell r="J204">
            <v>3789.2439462736397</v>
          </cell>
          <cell r="K204">
            <v>3880.2177787344858</v>
          </cell>
          <cell r="L204">
            <v>4210.0804662743394</v>
          </cell>
          <cell r="M204">
            <v>4515.3675723349843</v>
          </cell>
          <cell r="N204">
            <v>4139.7140090777712</v>
          </cell>
          <cell r="O204">
            <v>4219.7260401526637</v>
          </cell>
          <cell r="P204">
            <v>5182.2951136450738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</row>
        <row r="205">
          <cell r="B205">
            <v>1203</v>
          </cell>
          <cell r="C205">
            <v>8983.3179244637613</v>
          </cell>
          <cell r="D205">
            <v>9682.7575071835963</v>
          </cell>
          <cell r="E205">
            <v>10125.092546358052</v>
          </cell>
          <cell r="F205">
            <v>10358.878286415687</v>
          </cell>
          <cell r="G205">
            <v>9459.1253290041022</v>
          </cell>
          <cell r="H205">
            <v>9873.8188669785559</v>
          </cell>
          <cell r="I205">
            <v>9037.5773523854405</v>
          </cell>
          <cell r="J205">
            <v>8247.2716001797835</v>
          </cell>
          <cell r="K205">
            <v>10845.163928625741</v>
          </cell>
          <cell r="L205">
            <v>9247.6744186046526</v>
          </cell>
          <cell r="M205">
            <v>12597.884302325583</v>
          </cell>
          <cell r="N205">
            <v>11923.101453488372</v>
          </cell>
          <cell r="O205">
            <v>10066.593316313914</v>
          </cell>
          <cell r="P205">
            <v>10652.21946774195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</row>
        <row r="206">
          <cell r="B206">
            <v>1204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</row>
        <row r="207">
          <cell r="B207">
            <v>1205</v>
          </cell>
          <cell r="C207">
            <v>1033.4706779719845</v>
          </cell>
          <cell r="D207">
            <v>1458.2516053204465</v>
          </cell>
          <cell r="E207">
            <v>1623.6002073022719</v>
          </cell>
          <cell r="F207">
            <v>1914.2428776891045</v>
          </cell>
          <cell r="G207">
            <v>2425.4208902907326</v>
          </cell>
          <cell r="H207">
            <v>2638.2532947779605</v>
          </cell>
          <cell r="I207">
            <v>2230.5504809672311</v>
          </cell>
          <cell r="J207">
            <v>2049.7539333345262</v>
          </cell>
          <cell r="K207">
            <v>2485.0088493508924</v>
          </cell>
          <cell r="L207">
            <v>2329.6777949005327</v>
          </cell>
          <cell r="M207">
            <v>2641.9761627906978</v>
          </cell>
          <cell r="N207">
            <v>2315.8709302325583</v>
          </cell>
          <cell r="O207">
            <v>2207.2875000000004</v>
          </cell>
          <cell r="P207">
            <v>2348.535174418605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</row>
        <row r="208">
          <cell r="B208">
            <v>1206</v>
          </cell>
          <cell r="C208">
            <v>430.92819767441864</v>
          </cell>
          <cell r="D208">
            <v>529.93779069767447</v>
          </cell>
          <cell r="E208">
            <v>566.60232558139535</v>
          </cell>
          <cell r="F208">
            <v>566.60232558139535</v>
          </cell>
          <cell r="G208">
            <v>511.2290357646196</v>
          </cell>
          <cell r="H208">
            <v>554.95977027984486</v>
          </cell>
          <cell r="I208">
            <v>491.30590325314506</v>
          </cell>
          <cell r="J208">
            <v>504.88282848837213</v>
          </cell>
          <cell r="K208">
            <v>588.16984011627915</v>
          </cell>
          <cell r="L208">
            <v>562.81749418604659</v>
          </cell>
          <cell r="M208">
            <v>761.36290448057866</v>
          </cell>
          <cell r="N208">
            <v>694.59288162134476</v>
          </cell>
          <cell r="O208">
            <v>690.09087995896039</v>
          </cell>
          <cell r="P208">
            <v>876.68067962012651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</row>
        <row r="209">
          <cell r="B209">
            <v>1207</v>
          </cell>
          <cell r="C209">
            <v>1536.030134698902</v>
          </cell>
          <cell r="D209">
            <v>1536.030134698902</v>
          </cell>
          <cell r="E209">
            <v>1536.030134698902</v>
          </cell>
          <cell r="F209">
            <v>1536.030134698902</v>
          </cell>
          <cell r="G209">
            <v>1536.030134698902</v>
          </cell>
          <cell r="H209">
            <v>1536.030134698902</v>
          </cell>
          <cell r="I209">
            <v>1536.0348837209303</v>
          </cell>
          <cell r="J209">
            <v>1536.0348837209303</v>
          </cell>
          <cell r="K209">
            <v>1536.0348837209303</v>
          </cell>
          <cell r="L209">
            <v>1536.0348837209303</v>
          </cell>
          <cell r="M209">
            <v>1704.2011378052898</v>
          </cell>
          <cell r="N209">
            <v>1375.8515410735276</v>
          </cell>
          <cell r="O209">
            <v>1453.9637099677402</v>
          </cell>
          <cell r="P209">
            <v>1524.8088530527491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</row>
        <row r="210">
          <cell r="B210">
            <v>1208</v>
          </cell>
          <cell r="C210">
            <v>1328.4802325581397</v>
          </cell>
          <cell r="D210">
            <v>1459.223546511628</v>
          </cell>
          <cell r="E210">
            <v>1428.6601744186048</v>
          </cell>
          <cell r="F210">
            <v>1611.8197674418607</v>
          </cell>
          <cell r="G210">
            <v>1563.4709302325582</v>
          </cell>
          <cell r="H210">
            <v>1788.4561046511628</v>
          </cell>
          <cell r="I210">
            <v>1478.5438953488374</v>
          </cell>
          <cell r="J210">
            <v>1436.9581395348839</v>
          </cell>
          <cell r="K210">
            <v>1575.7404069767442</v>
          </cell>
          <cell r="L210">
            <v>1409.6399199702507</v>
          </cell>
          <cell r="M210">
            <v>1588.236832907658</v>
          </cell>
          <cell r="N210">
            <v>1478.1798972334157</v>
          </cell>
          <cell r="O210">
            <v>1501.8566353060614</v>
          </cell>
          <cell r="P210">
            <v>1452.6204153774947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</row>
        <row r="211">
          <cell r="B211">
            <v>1209</v>
          </cell>
          <cell r="C211">
            <v>1322.2063953488373</v>
          </cell>
          <cell r="D211">
            <v>1316.1436046511628</v>
          </cell>
          <cell r="E211">
            <v>1377.9898255813955</v>
          </cell>
          <cell r="F211">
            <v>1409.9537790697675</v>
          </cell>
          <cell r="G211">
            <v>1521.568604651163</v>
          </cell>
          <cell r="H211">
            <v>1560.2764534883722</v>
          </cell>
          <cell r="I211">
            <v>1546.0979651162793</v>
          </cell>
          <cell r="J211">
            <v>1454.3119186046513</v>
          </cell>
          <cell r="K211">
            <v>1703.4043604651165</v>
          </cell>
          <cell r="L211">
            <v>1537.1294258370247</v>
          </cell>
          <cell r="M211">
            <v>1731.8788553548379</v>
          </cell>
          <cell r="N211">
            <v>1801.7943330537853</v>
          </cell>
          <cell r="O211">
            <v>1815.8297665080374</v>
          </cell>
          <cell r="P211">
            <v>1757.9482968744305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</row>
        <row r="212">
          <cell r="B212">
            <v>1210</v>
          </cell>
          <cell r="C212">
            <v>2819.447093023256</v>
          </cell>
          <cell r="D212">
            <v>2964.6950581395349</v>
          </cell>
          <cell r="E212">
            <v>3179.933720930233</v>
          </cell>
          <cell r="F212">
            <v>3346.3438953488376</v>
          </cell>
          <cell r="G212">
            <v>3489.2511627906979</v>
          </cell>
          <cell r="H212">
            <v>3660.4290697674423</v>
          </cell>
          <cell r="I212">
            <v>3715.4738372093025</v>
          </cell>
          <cell r="J212">
            <v>3638.4898255813955</v>
          </cell>
          <cell r="K212">
            <v>4133.3459302325582</v>
          </cell>
          <cell r="L212">
            <v>4272.6270348837215</v>
          </cell>
          <cell r="M212">
            <v>4300.3598185465171</v>
          </cell>
          <cell r="N212">
            <v>4577.4741069075353</v>
          </cell>
          <cell r="O212">
            <v>4916.4534245013974</v>
          </cell>
          <cell r="P212">
            <v>4687.4592891230504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</row>
        <row r="213">
          <cell r="B213">
            <v>1211</v>
          </cell>
          <cell r="C213">
            <v>6506.4968023255815</v>
          </cell>
          <cell r="D213">
            <v>6868.0098837209307</v>
          </cell>
          <cell r="E213">
            <v>7046.8813953488379</v>
          </cell>
          <cell r="F213">
            <v>7034.5831395348841</v>
          </cell>
          <cell r="G213">
            <v>7279.9601957424766</v>
          </cell>
          <cell r="H213">
            <v>7348.645261491758</v>
          </cell>
          <cell r="I213">
            <v>7265.8431104651163</v>
          </cell>
          <cell r="J213">
            <v>6586.5696715116283</v>
          </cell>
          <cell r="K213">
            <v>7229.1177558139543</v>
          </cell>
          <cell r="L213">
            <v>7076.6502732558147</v>
          </cell>
          <cell r="M213">
            <v>8472.8449692178801</v>
          </cell>
          <cell r="N213">
            <v>7602.4093490956375</v>
          </cell>
          <cell r="O213">
            <v>7767.7789962972838</v>
          </cell>
          <cell r="P213">
            <v>7871.566477780183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</row>
        <row r="214">
          <cell r="B214">
            <v>1212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</row>
        <row r="215">
          <cell r="B215">
            <v>1213</v>
          </cell>
          <cell r="C215">
            <v>3979.7538411735777</v>
          </cell>
          <cell r="D215">
            <v>4344.9014446059073</v>
          </cell>
          <cell r="E215">
            <v>4802.2235394933596</v>
          </cell>
          <cell r="F215">
            <v>5097.0048156885859</v>
          </cell>
          <cell r="G215">
            <v>5761.8674122044258</v>
          </cell>
          <cell r="H215">
            <v>6426.7300087202657</v>
          </cell>
          <cell r="I215">
            <v>5194.6412790697677</v>
          </cell>
          <cell r="J215">
            <v>5056.7006988045296</v>
          </cell>
          <cell r="K215">
            <v>5903.7947441472534</v>
          </cell>
          <cell r="L215">
            <v>6379.0841713098353</v>
          </cell>
          <cell r="M215">
            <v>6649.2007124110951</v>
          </cell>
          <cell r="N215">
            <v>5723.8020348837217</v>
          </cell>
          <cell r="O215">
            <v>6068.560614592946</v>
          </cell>
          <cell r="P215">
            <v>6181.5446453095992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</row>
        <row r="216">
          <cell r="B216">
            <v>1214</v>
          </cell>
          <cell r="C216">
            <v>105786.96802325582</v>
          </cell>
          <cell r="D216">
            <v>107837.42877906977</v>
          </cell>
          <cell r="E216">
            <v>106552.07181660272</v>
          </cell>
          <cell r="F216">
            <v>105104.01587046971</v>
          </cell>
          <cell r="G216">
            <v>107202.33677025521</v>
          </cell>
          <cell r="H216">
            <v>110725.54332400826</v>
          </cell>
          <cell r="I216">
            <v>101232.45172750381</v>
          </cell>
          <cell r="J216">
            <v>94505.489317159707</v>
          </cell>
          <cell r="K216">
            <v>102276.39885858413</v>
          </cell>
          <cell r="L216">
            <v>104015.69781976745</v>
          </cell>
          <cell r="M216">
            <v>117194.15727204568</v>
          </cell>
          <cell r="N216">
            <v>100891.88694028603</v>
          </cell>
          <cell r="O216">
            <v>109549.00955665379</v>
          </cell>
          <cell r="P216">
            <v>113432.57858081878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</row>
        <row r="217">
          <cell r="B217">
            <v>1215</v>
          </cell>
          <cell r="C217">
            <v>16905.139721737261</v>
          </cell>
          <cell r="D217">
            <v>17447.902677259579</v>
          </cell>
          <cell r="E217">
            <v>17150.728072126905</v>
          </cell>
          <cell r="F217">
            <v>18170.52547393219</v>
          </cell>
          <cell r="G217">
            <v>18362.781768394318</v>
          </cell>
          <cell r="H217">
            <v>19167.816766211603</v>
          </cell>
          <cell r="I217">
            <v>17544.440406976744</v>
          </cell>
          <cell r="J217">
            <v>15635.241206002152</v>
          </cell>
          <cell r="K217">
            <v>18287.675318466583</v>
          </cell>
          <cell r="L217">
            <v>18366.696802325583</v>
          </cell>
          <cell r="M217">
            <v>22425.572093023256</v>
          </cell>
          <cell r="N217">
            <v>22566.665346712343</v>
          </cell>
          <cell r="O217">
            <v>24503.019149517655</v>
          </cell>
          <cell r="P217">
            <v>24458.175664158913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</row>
        <row r="218">
          <cell r="B218">
            <v>1216</v>
          </cell>
          <cell r="C218">
            <v>7372.8043604651166</v>
          </cell>
          <cell r="D218">
            <v>7626.3863372093028</v>
          </cell>
          <cell r="E218">
            <v>8011.9011627906984</v>
          </cell>
          <cell r="F218">
            <v>8067.0130813953492</v>
          </cell>
          <cell r="G218">
            <v>8980.1970059264768</v>
          </cell>
          <cell r="H218">
            <v>9299.9216392721246</v>
          </cell>
          <cell r="I218">
            <v>8537.0032063953495</v>
          </cell>
          <cell r="J218">
            <v>8103.3039680232569</v>
          </cell>
          <cell r="K218">
            <v>9157.0181424418606</v>
          </cell>
          <cell r="L218">
            <v>9237.0116773255813</v>
          </cell>
          <cell r="M218">
            <v>10619.512505887935</v>
          </cell>
          <cell r="N218">
            <v>9560.2503696802323</v>
          </cell>
          <cell r="O218">
            <v>9825.2445322736676</v>
          </cell>
          <cell r="P218">
            <v>10753.28684376053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</row>
        <row r="219">
          <cell r="B219">
            <v>1217</v>
          </cell>
          <cell r="C219">
            <v>54410.140988372099</v>
          </cell>
          <cell r="D219">
            <v>55634.815116279075</v>
          </cell>
          <cell r="E219">
            <v>57096.273837209308</v>
          </cell>
          <cell r="F219">
            <v>57480.397674418607</v>
          </cell>
          <cell r="G219">
            <v>53234.174724216304</v>
          </cell>
          <cell r="H219">
            <v>51588.659886341862</v>
          </cell>
          <cell r="I219">
            <v>54793.446540697674</v>
          </cell>
          <cell r="J219">
            <v>50127.735113372095</v>
          </cell>
          <cell r="K219">
            <v>54752.858171511631</v>
          </cell>
          <cell r="L219">
            <v>54914.05444186047</v>
          </cell>
          <cell r="M219">
            <v>61353.638456501969</v>
          </cell>
          <cell r="N219">
            <v>53763.95249054084</v>
          </cell>
          <cell r="O219">
            <v>57084.448488732436</v>
          </cell>
          <cell r="P219">
            <v>60594.400104849134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</row>
        <row r="220">
          <cell r="B220">
            <v>1218</v>
          </cell>
          <cell r="C220">
            <v>7563.2738372093027</v>
          </cell>
          <cell r="D220">
            <v>8122.144186046512</v>
          </cell>
          <cell r="E220">
            <v>8255.8037790697672</v>
          </cell>
          <cell r="F220">
            <v>8338.0639534883721</v>
          </cell>
          <cell r="G220">
            <v>8700.6376469561073</v>
          </cell>
          <cell r="H220">
            <v>8814.7003658987487</v>
          </cell>
          <cell r="I220">
            <v>8514.0094011627916</v>
          </cell>
          <cell r="J220">
            <v>8175.4916598837208</v>
          </cell>
          <cell r="K220">
            <v>8513.4838953488379</v>
          </cell>
          <cell r="L220">
            <v>8373.1381569767454</v>
          </cell>
          <cell r="M220">
            <v>9262.955142897823</v>
          </cell>
          <cell r="N220">
            <v>7944.2682674389589</v>
          </cell>
          <cell r="O220">
            <v>8319.4399298100416</v>
          </cell>
          <cell r="P220">
            <v>8242.4895987242817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</row>
        <row r="221">
          <cell r="B221">
            <v>1219</v>
          </cell>
          <cell r="C221">
            <v>307960.19215116283</v>
          </cell>
          <cell r="D221">
            <v>311773.53401162795</v>
          </cell>
          <cell r="E221">
            <v>314211.36104651168</v>
          </cell>
          <cell r="F221">
            <v>313031.63023255818</v>
          </cell>
          <cell r="G221">
            <v>298000.94532878825</v>
          </cell>
          <cell r="H221">
            <v>288779.99596561061</v>
          </cell>
          <cell r="I221">
            <v>261021.86645930234</v>
          </cell>
          <cell r="J221">
            <v>240734.82080232562</v>
          </cell>
          <cell r="K221">
            <v>243182.62218313955</v>
          </cell>
          <cell r="L221">
            <v>238936.63161627908</v>
          </cell>
          <cell r="M221">
            <v>255794.93305100166</v>
          </cell>
          <cell r="N221">
            <v>242401.00719784293</v>
          </cell>
          <cell r="O221">
            <v>273429.91675044276</v>
          </cell>
          <cell r="P221">
            <v>270161.52579105156</v>
          </cell>
          <cell r="Q221">
            <v>0</v>
          </cell>
          <cell r="R221">
            <v>1110.4123969078657</v>
          </cell>
          <cell r="S221">
            <v>1345.7143530000001</v>
          </cell>
          <cell r="T221">
            <v>3239.682597</v>
          </cell>
          <cell r="U221">
            <v>5319.4880597014926</v>
          </cell>
          <cell r="V221">
            <v>5319.4880597014926</v>
          </cell>
          <cell r="W221">
            <v>38551.37231097262</v>
          </cell>
          <cell r="X221">
            <v>30137.787461429863</v>
          </cell>
          <cell r="Y221">
            <v>34488.856926151071</v>
          </cell>
          <cell r="Z221">
            <v>35733.242462377275</v>
          </cell>
          <cell r="AA221">
            <v>44584.338838333475</v>
          </cell>
          <cell r="AB221">
            <v>35604.32465101374</v>
          </cell>
          <cell r="AC221">
            <v>37634.69518817254</v>
          </cell>
          <cell r="AD221">
            <v>40390.381274615007</v>
          </cell>
        </row>
        <row r="222">
          <cell r="B222">
            <v>1220</v>
          </cell>
          <cell r="C222">
            <v>15156.900000000001</v>
          </cell>
          <cell r="D222">
            <v>15561.063662790699</v>
          </cell>
          <cell r="E222">
            <v>15814.223546511628</v>
          </cell>
          <cell r="F222">
            <v>15573.803197674421</v>
          </cell>
          <cell r="G222">
            <v>15434.619401374452</v>
          </cell>
          <cell r="H222">
            <v>15434.619401374452</v>
          </cell>
          <cell r="I222">
            <v>15736.671436046514</v>
          </cell>
          <cell r="J222">
            <v>15342.078636627908</v>
          </cell>
          <cell r="K222">
            <v>16346.509613372094</v>
          </cell>
          <cell r="L222">
            <v>15989.122011627909</v>
          </cell>
          <cell r="M222">
            <v>18319.870816974857</v>
          </cell>
          <cell r="N222">
            <v>15910.005042203635</v>
          </cell>
          <cell r="O222">
            <v>17081.074884371243</v>
          </cell>
          <cell r="P222">
            <v>17651.344038380084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</row>
        <row r="223">
          <cell r="B223">
            <v>1221</v>
          </cell>
          <cell r="C223">
            <v>4573.5783251359153</v>
          </cell>
          <cell r="D223">
            <v>4868.3739282850311</v>
          </cell>
          <cell r="E223">
            <v>4906.0945556835868</v>
          </cell>
          <cell r="F223">
            <v>5061.7866826416184</v>
          </cell>
          <cell r="G223">
            <v>4967.0349287214585</v>
          </cell>
          <cell r="H223">
            <v>5253.9651104181148</v>
          </cell>
          <cell r="I223">
            <v>4878.0619186046515</v>
          </cell>
          <cell r="J223">
            <v>4571.2482558139536</v>
          </cell>
          <cell r="K223">
            <v>5380.0936046511633</v>
          </cell>
          <cell r="L223">
            <v>5528.9869186046517</v>
          </cell>
          <cell r="M223">
            <v>6173.4020807656279</v>
          </cell>
          <cell r="N223">
            <v>5103.0232215564911</v>
          </cell>
          <cell r="O223">
            <v>5636.2056418735165</v>
          </cell>
          <cell r="P223">
            <v>5696.7674803222035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</row>
        <row r="224">
          <cell r="B224">
            <v>1222</v>
          </cell>
          <cell r="C224">
            <v>8942.3326076148369</v>
          </cell>
          <cell r="D224">
            <v>8942.3326076148369</v>
          </cell>
          <cell r="E224">
            <v>8942.3326076148369</v>
          </cell>
          <cell r="F224">
            <v>8942.3326076148369</v>
          </cell>
          <cell r="G224">
            <v>9781.0444227210883</v>
          </cell>
          <cell r="H224">
            <v>10448.590880179814</v>
          </cell>
          <cell r="I224">
            <v>13440.855064316733</v>
          </cell>
          <cell r="J224">
            <v>12133.91585431732</v>
          </cell>
          <cell r="K224">
            <v>13328.652034883722</v>
          </cell>
          <cell r="L224">
            <v>14372.67034883721</v>
          </cell>
          <cell r="M224">
            <v>15468.564953612273</v>
          </cell>
          <cell r="N224">
            <v>14057.355917509474</v>
          </cell>
          <cell r="O224">
            <v>12940.281646029291</v>
          </cell>
          <cell r="P224">
            <v>12617.7010474996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</row>
        <row r="225">
          <cell r="B225">
            <v>1223</v>
          </cell>
          <cell r="C225">
            <v>12665.889244186048</v>
          </cell>
          <cell r="D225">
            <v>12987.361046511629</v>
          </cell>
          <cell r="E225">
            <v>13235.340697674419</v>
          </cell>
          <cell r="F225">
            <v>13887.561507785218</v>
          </cell>
          <cell r="G225">
            <v>13520.165700700954</v>
          </cell>
          <cell r="H225">
            <v>14112.8976027969</v>
          </cell>
          <cell r="I225">
            <v>12420.266119186046</v>
          </cell>
          <cell r="J225">
            <v>11416.953999597468</v>
          </cell>
          <cell r="K225">
            <v>12754.221322674419</v>
          </cell>
          <cell r="L225">
            <v>12587.552520348838</v>
          </cell>
          <cell r="M225">
            <v>13843.129759540971</v>
          </cell>
          <cell r="N225">
            <v>12298.754987486103</v>
          </cell>
          <cell r="O225">
            <v>12657.463984676921</v>
          </cell>
          <cell r="P225">
            <v>12787.681715494142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</row>
        <row r="226">
          <cell r="B226">
            <v>1224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</row>
        <row r="227">
          <cell r="B227">
            <v>1225</v>
          </cell>
          <cell r="C227">
            <v>7483.4215116279074</v>
          </cell>
          <cell r="D227">
            <v>7483.4215116279074</v>
          </cell>
          <cell r="E227">
            <v>7483.4215116279074</v>
          </cell>
          <cell r="F227">
            <v>7483.4215116279074</v>
          </cell>
          <cell r="G227">
            <v>7538.6730692912133</v>
          </cell>
          <cell r="H227">
            <v>7869.1728668941987</v>
          </cell>
          <cell r="I227">
            <v>7202.7104651162799</v>
          </cell>
          <cell r="J227">
            <v>7179.2891143651259</v>
          </cell>
          <cell r="K227">
            <v>7839.0075735230021</v>
          </cell>
          <cell r="L227">
            <v>7916.6215098945177</v>
          </cell>
          <cell r="M227">
            <v>8919.6323799264028</v>
          </cell>
          <cell r="N227">
            <v>7444.9675888676211</v>
          </cell>
          <cell r="O227">
            <v>8083.7899882331658</v>
          </cell>
          <cell r="P227">
            <v>7481.8994748653458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</row>
        <row r="228">
          <cell r="B228">
            <v>1226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</row>
        <row r="229">
          <cell r="B229">
            <v>1227</v>
          </cell>
          <cell r="C229">
            <v>3232.3595930232559</v>
          </cell>
          <cell r="D229">
            <v>3557.7261627906978</v>
          </cell>
          <cell r="E229">
            <v>3480.7325581395353</v>
          </cell>
          <cell r="F229">
            <v>3928.3909883720935</v>
          </cell>
          <cell r="G229">
            <v>4172.3703488372093</v>
          </cell>
          <cell r="H229">
            <v>4442.5002906976752</v>
          </cell>
          <cell r="I229">
            <v>4111.9151162790704</v>
          </cell>
          <cell r="J229">
            <v>3687.9034883720933</v>
          </cell>
          <cell r="K229">
            <v>3714.6968023255818</v>
          </cell>
          <cell r="L229">
            <v>3876.8764534883726</v>
          </cell>
          <cell r="M229">
            <v>4271.5909883720933</v>
          </cell>
          <cell r="N229">
            <v>3690.6758720930234</v>
          </cell>
          <cell r="O229">
            <v>3757.9901162790702</v>
          </cell>
          <cell r="P229">
            <v>3774.3750000000005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</row>
        <row r="230">
          <cell r="B230">
            <v>1228</v>
          </cell>
          <cell r="C230">
            <v>25559.593604651163</v>
          </cell>
          <cell r="D230">
            <v>26259.471802325585</v>
          </cell>
          <cell r="E230">
            <v>26856.340116279072</v>
          </cell>
          <cell r="F230">
            <v>26945.325000000001</v>
          </cell>
          <cell r="G230">
            <v>26724.197837262898</v>
          </cell>
          <cell r="H230">
            <v>27895.802162737105</v>
          </cell>
          <cell r="I230">
            <v>28120.28357267442</v>
          </cell>
          <cell r="J230">
            <v>26641.718572674421</v>
          </cell>
          <cell r="K230">
            <v>29398.334720930237</v>
          </cell>
          <cell r="L230">
            <v>29433.381584302326</v>
          </cell>
          <cell r="M230">
            <v>32872.263966050574</v>
          </cell>
          <cell r="N230">
            <v>29233.767402185742</v>
          </cell>
          <cell r="O230">
            <v>31927.794187274882</v>
          </cell>
          <cell r="P230">
            <v>34178.452259491467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</row>
        <row r="231">
          <cell r="B231">
            <v>1229</v>
          </cell>
          <cell r="C231">
            <v>10565.036337209303</v>
          </cell>
          <cell r="D231">
            <v>10973.526453488374</v>
          </cell>
          <cell r="E231">
            <v>11281.683139534885</v>
          </cell>
          <cell r="F231">
            <v>11205.965406976746</v>
          </cell>
          <cell r="G231">
            <v>9699.4760995899978</v>
          </cell>
          <cell r="H231">
            <v>9745.9941037213011</v>
          </cell>
          <cell r="I231">
            <v>9736.5179040697676</v>
          </cell>
          <cell r="J231">
            <v>8785.689191860467</v>
          </cell>
          <cell r="K231">
            <v>10050.095895348837</v>
          </cell>
          <cell r="L231">
            <v>9608.8252674418618</v>
          </cell>
          <cell r="M231">
            <v>10580.180203844917</v>
          </cell>
          <cell r="N231">
            <v>9173.8214634719589</v>
          </cell>
          <cell r="O231">
            <v>9966.2076310317116</v>
          </cell>
          <cell r="P231">
            <v>9992.0594308706241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</row>
        <row r="232">
          <cell r="B232">
            <v>1230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</row>
        <row r="233">
          <cell r="B233">
            <v>1231</v>
          </cell>
          <cell r="C233">
            <v>6932.0241279069769</v>
          </cell>
          <cell r="D233">
            <v>7582.248837209303</v>
          </cell>
          <cell r="E233">
            <v>7833.0104651162801</v>
          </cell>
          <cell r="F233">
            <v>7926.5520348837217</v>
          </cell>
          <cell r="G233">
            <v>7643.5893954560879</v>
          </cell>
          <cell r="H233">
            <v>7978.6887856191997</v>
          </cell>
          <cell r="I233">
            <v>7889.4092877906987</v>
          </cell>
          <cell r="J233">
            <v>7134.1959418604656</v>
          </cell>
          <cell r="K233">
            <v>7829.8843866279076</v>
          </cell>
          <cell r="L233">
            <v>8019.2205436046515</v>
          </cell>
          <cell r="M233">
            <v>8974.122827731393</v>
          </cell>
          <cell r="N233">
            <v>7649.8500889281977</v>
          </cell>
          <cell r="O233">
            <v>8219.5272899216689</v>
          </cell>
          <cell r="P233">
            <v>8564.223104560715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</row>
        <row r="234">
          <cell r="B234">
            <v>1232</v>
          </cell>
          <cell r="C234">
            <v>52.854765903340152</v>
          </cell>
          <cell r="D234">
            <v>266.61815950721444</v>
          </cell>
          <cell r="E234">
            <v>575.22816389945456</v>
          </cell>
          <cell r="F234">
            <v>721.97635147413848</v>
          </cell>
          <cell r="G234">
            <v>1502.0098584279247</v>
          </cell>
          <cell r="H234">
            <v>1684.4800891045336</v>
          </cell>
          <cell r="I234">
            <v>1492.0764603884793</v>
          </cell>
          <cell r="J234">
            <v>1327.251407846861</v>
          </cell>
          <cell r="K234">
            <v>1525.0125</v>
          </cell>
          <cell r="L234">
            <v>1428.9959302325583</v>
          </cell>
          <cell r="M234">
            <v>1628.7706395348839</v>
          </cell>
          <cell r="N234">
            <v>1671.8049418604653</v>
          </cell>
          <cell r="O234">
            <v>1840.7777756499936</v>
          </cell>
          <cell r="P234">
            <v>1932.4611181643652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</row>
        <row r="235">
          <cell r="B235">
            <v>1233</v>
          </cell>
          <cell r="C235">
            <v>2734.1843023255815</v>
          </cell>
          <cell r="D235">
            <v>2774.6764534883723</v>
          </cell>
          <cell r="E235">
            <v>2454.6244186046511</v>
          </cell>
          <cell r="F235">
            <v>2568.7046511627909</v>
          </cell>
          <cell r="G235">
            <v>2491.058720930233</v>
          </cell>
          <cell r="H235">
            <v>2710.9883720930234</v>
          </cell>
          <cell r="I235">
            <v>3192.097674418605</v>
          </cell>
          <cell r="J235">
            <v>3181.9002906976748</v>
          </cell>
          <cell r="K235">
            <v>3286.4354651162794</v>
          </cell>
          <cell r="L235">
            <v>3295.3953488372094</v>
          </cell>
          <cell r="M235">
            <v>3415.2562841955487</v>
          </cell>
          <cell r="N235">
            <v>3349.893107721186</v>
          </cell>
          <cell r="O235">
            <v>3522.1854451194336</v>
          </cell>
          <cell r="P235">
            <v>3358.1322667393047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</row>
        <row r="236">
          <cell r="B236">
            <v>1234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</row>
        <row r="237">
          <cell r="B237">
            <v>1235</v>
          </cell>
          <cell r="C237">
            <v>6679.0561046511639</v>
          </cell>
          <cell r="D237">
            <v>7133.727034883721</v>
          </cell>
          <cell r="E237">
            <v>6850.4834302325589</v>
          </cell>
          <cell r="F237">
            <v>6978.37761627907</v>
          </cell>
          <cell r="G237">
            <v>7295.0912790697685</v>
          </cell>
          <cell r="H237">
            <v>7028.2805232558139</v>
          </cell>
          <cell r="I237">
            <v>7448.4165697674425</v>
          </cell>
          <cell r="J237">
            <v>7473.9052325581397</v>
          </cell>
          <cell r="K237">
            <v>7991.304941860466</v>
          </cell>
          <cell r="L237">
            <v>7982.556104651163</v>
          </cell>
          <cell r="M237">
            <v>8266.6622293845958</v>
          </cell>
          <cell r="N237">
            <v>7206.6012898659073</v>
          </cell>
          <cell r="O237">
            <v>7701.29310181449</v>
          </cell>
          <cell r="P237">
            <v>8013.7115453520237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</row>
        <row r="238">
          <cell r="B238">
            <v>1236</v>
          </cell>
          <cell r="C238">
            <v>26170.707558139537</v>
          </cell>
          <cell r="D238">
            <v>27306.790116279073</v>
          </cell>
          <cell r="E238">
            <v>27864.144767441863</v>
          </cell>
          <cell r="F238">
            <v>27838.18604651163</v>
          </cell>
          <cell r="G238">
            <v>30415.037983524646</v>
          </cell>
          <cell r="H238">
            <v>31442.510639412707</v>
          </cell>
          <cell r="I238">
            <v>27856.618273255815</v>
          </cell>
          <cell r="J238">
            <v>26987.995534883725</v>
          </cell>
          <cell r="K238">
            <v>27018.092014534886</v>
          </cell>
          <cell r="L238">
            <v>28041.52571511628</v>
          </cell>
          <cell r="M238">
            <v>31165.468513301603</v>
          </cell>
          <cell r="N238">
            <v>26718.766158859897</v>
          </cell>
          <cell r="O238">
            <v>29184.085333691699</v>
          </cell>
          <cell r="P238">
            <v>28679.625952247967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</row>
        <row r="239">
          <cell r="B239">
            <v>1237</v>
          </cell>
          <cell r="C239">
            <v>17339.406131809763</v>
          </cell>
          <cell r="D239">
            <v>18179.857907829606</v>
          </cell>
          <cell r="E239">
            <v>18714.366852418116</v>
          </cell>
          <cell r="F239">
            <v>19207.44667456537</v>
          </cell>
          <cell r="G239">
            <v>18588.72865988074</v>
          </cell>
          <cell r="H239">
            <v>19387.178929894239</v>
          </cell>
          <cell r="I239">
            <v>18218.161816005468</v>
          </cell>
          <cell r="J239">
            <v>16615.350461696304</v>
          </cell>
          <cell r="K239">
            <v>18142.166450068398</v>
          </cell>
          <cell r="L239">
            <v>18321.791860465117</v>
          </cell>
          <cell r="M239">
            <v>20917.2710927347</v>
          </cell>
          <cell r="N239">
            <v>17571.236870404417</v>
          </cell>
          <cell r="O239">
            <v>19004.823403846134</v>
          </cell>
          <cell r="P239">
            <v>19129.992718934904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</row>
        <row r="240">
          <cell r="B240">
            <v>1238</v>
          </cell>
          <cell r="C240">
            <v>363.18226744186052</v>
          </cell>
          <cell r="D240">
            <v>404.58575581395354</v>
          </cell>
          <cell r="E240">
            <v>451.41889534883722</v>
          </cell>
          <cell r="F240">
            <v>430.29505813953494</v>
          </cell>
          <cell r="G240">
            <v>424.62682967089671</v>
          </cell>
          <cell r="H240">
            <v>444.70706761418523</v>
          </cell>
          <cell r="I240">
            <v>529.68146511627913</v>
          </cell>
          <cell r="J240">
            <v>503.59889825581399</v>
          </cell>
          <cell r="K240">
            <v>579.53650290697681</v>
          </cell>
          <cell r="L240">
            <v>565.73799418604654</v>
          </cell>
          <cell r="M240">
            <v>624.07236248372101</v>
          </cell>
          <cell r="N240">
            <v>604.16053719680235</v>
          </cell>
          <cell r="O240">
            <v>688.78045117291458</v>
          </cell>
          <cell r="P240">
            <v>761.67569078829627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</row>
        <row r="241">
          <cell r="B241">
            <v>1239</v>
          </cell>
          <cell r="C241">
            <v>1389.0697674418607</v>
          </cell>
          <cell r="D241">
            <v>1495.677034883721</v>
          </cell>
          <cell r="E241">
            <v>1637.7976744186049</v>
          </cell>
          <cell r="F241">
            <v>1670.1165697674419</v>
          </cell>
          <cell r="G241">
            <v>1581.771194753373</v>
          </cell>
          <cell r="H241">
            <v>1562.0178120574978</v>
          </cell>
          <cell r="I241">
            <v>1721.5211686046514</v>
          </cell>
          <cell r="J241">
            <v>1544.7678924418606</v>
          </cell>
          <cell r="K241">
            <v>1843.147081395349</v>
          </cell>
          <cell r="L241">
            <v>1825.6955494186047</v>
          </cell>
          <cell r="M241">
            <v>2005.3886705986924</v>
          </cell>
          <cell r="N241">
            <v>1695.9023475497086</v>
          </cell>
          <cell r="O241">
            <v>1679.9016055114139</v>
          </cell>
          <cell r="P241">
            <v>1815.9644481476848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</row>
        <row r="242">
          <cell r="B242">
            <v>1240</v>
          </cell>
          <cell r="C242">
            <v>18644.309302325582</v>
          </cell>
          <cell r="D242">
            <v>19425.440406976744</v>
          </cell>
          <cell r="E242">
            <v>19783.691860465118</v>
          </cell>
          <cell r="F242">
            <v>19705.163372093026</v>
          </cell>
          <cell r="G242">
            <v>20324.394697024029</v>
          </cell>
          <cell r="H242">
            <v>19057.453434893825</v>
          </cell>
          <cell r="I242">
            <v>19133.449500000002</v>
          </cell>
          <cell r="J242">
            <v>17686.229127906976</v>
          </cell>
          <cell r="K242">
            <v>19321.755174418606</v>
          </cell>
          <cell r="L242">
            <v>19126.301450581395</v>
          </cell>
          <cell r="M242">
            <v>23767.928878218303</v>
          </cell>
          <cell r="N242">
            <v>18692.979589944774</v>
          </cell>
          <cell r="O242">
            <v>20611.677300645424</v>
          </cell>
          <cell r="P242">
            <v>22896.64202504592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</row>
        <row r="243">
          <cell r="B243">
            <v>1241</v>
          </cell>
          <cell r="C243">
            <v>22458.255523255815</v>
          </cell>
          <cell r="D243">
            <v>23040.964534883722</v>
          </cell>
          <cell r="E243">
            <v>23545.624709302327</v>
          </cell>
          <cell r="F243">
            <v>23496.23023255814</v>
          </cell>
          <cell r="G243">
            <v>23583.447862990877</v>
          </cell>
          <cell r="H243">
            <v>23275.273164038557</v>
          </cell>
          <cell r="I243">
            <v>22204.213656976746</v>
          </cell>
          <cell r="J243">
            <v>20374.90758139535</v>
          </cell>
          <cell r="K243">
            <v>21674.723188953489</v>
          </cell>
          <cell r="L243">
            <v>21294.636000000002</v>
          </cell>
          <cell r="M243">
            <v>23022.837058367</v>
          </cell>
          <cell r="N243">
            <v>21541.49211899389</v>
          </cell>
          <cell r="O243">
            <v>23040.774750904915</v>
          </cell>
          <cell r="P243">
            <v>23287.013471998249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</row>
        <row r="244">
          <cell r="B244">
            <v>1242</v>
          </cell>
          <cell r="C244">
            <v>5485.6629947696765</v>
          </cell>
          <cell r="D244">
            <v>6789.2988391148001</v>
          </cell>
          <cell r="E244">
            <v>7604.7982403149181</v>
          </cell>
          <cell r="F244">
            <v>9526.9697880567692</v>
          </cell>
          <cell r="G244">
            <v>7819.9524915563397</v>
          </cell>
          <cell r="H244">
            <v>8270.6943860243482</v>
          </cell>
          <cell r="I244">
            <v>7849.2928334653416</v>
          </cell>
          <cell r="J244">
            <v>7880.4730957291004</v>
          </cell>
          <cell r="K244">
            <v>8162.3791495289697</v>
          </cell>
          <cell r="L244">
            <v>8012.2450293193788</v>
          </cell>
          <cell r="M244">
            <v>8592.0104651162801</v>
          </cell>
          <cell r="N244">
            <v>7803.5694767441864</v>
          </cell>
          <cell r="O244">
            <v>7707.0156976744192</v>
          </cell>
          <cell r="P244">
            <v>7757.8587209302332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</row>
        <row r="245">
          <cell r="B245">
            <v>1243</v>
          </cell>
          <cell r="C245">
            <v>13727.481976744188</v>
          </cell>
          <cell r="D245">
            <v>14994.518895348838</v>
          </cell>
          <cell r="E245">
            <v>14679.464825581397</v>
          </cell>
          <cell r="F245">
            <v>14942.534302325583</v>
          </cell>
          <cell r="G245">
            <v>16136.386046511629</v>
          </cell>
          <cell r="H245">
            <v>16570.652616279072</v>
          </cell>
          <cell r="I245">
            <v>15262.854941860467</v>
          </cell>
          <cell r="J245">
            <v>13958.913662790699</v>
          </cell>
          <cell r="K245">
            <v>15946.994170790389</v>
          </cell>
          <cell r="L245">
            <v>16720.358522013055</v>
          </cell>
          <cell r="M245">
            <v>19358.863866331496</v>
          </cell>
          <cell r="N245">
            <v>16233.332293895153</v>
          </cell>
          <cell r="O245">
            <v>17573.876058915328</v>
          </cell>
          <cell r="P245">
            <v>18703.017408364765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</row>
        <row r="246">
          <cell r="B246">
            <v>1244</v>
          </cell>
          <cell r="C246">
            <v>10862.141860465117</v>
          </cell>
          <cell r="D246">
            <v>11167.036918604652</v>
          </cell>
          <cell r="E246">
            <v>11384.184593023258</v>
          </cell>
          <cell r="F246">
            <v>11309.416569767443</v>
          </cell>
          <cell r="G246">
            <v>11094.816956254163</v>
          </cell>
          <cell r="H246">
            <v>11623.046399939458</v>
          </cell>
          <cell r="I246">
            <v>10229.852267441862</v>
          </cell>
          <cell r="J246">
            <v>9428.1332877906989</v>
          </cell>
          <cell r="K246">
            <v>10577.105319767443</v>
          </cell>
          <cell r="L246">
            <v>10136.509752906979</v>
          </cell>
          <cell r="M246">
            <v>11722.575208339964</v>
          </cell>
          <cell r="N246">
            <v>10412.755520945053</v>
          </cell>
          <cell r="O246">
            <v>11988.391802955892</v>
          </cell>
          <cell r="P246">
            <v>11544.375531249341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</row>
        <row r="247">
          <cell r="B247">
            <v>1245</v>
          </cell>
          <cell r="C247">
            <v>3269.072093023256</v>
          </cell>
          <cell r="D247">
            <v>3460.9037790697676</v>
          </cell>
          <cell r="E247">
            <v>3589.3447674418608</v>
          </cell>
          <cell r="F247">
            <v>3631.5061046511632</v>
          </cell>
          <cell r="G247">
            <v>3398.2981573934439</v>
          </cell>
          <cell r="H247">
            <v>3484.0241222815307</v>
          </cell>
          <cell r="I247">
            <v>3195.4543691860467</v>
          </cell>
          <cell r="J247">
            <v>2907.2353430232561</v>
          </cell>
          <cell r="K247">
            <v>3127.655773255814</v>
          </cell>
          <cell r="L247">
            <v>3080.0550000000003</v>
          </cell>
          <cell r="M247">
            <v>3306.1556104979645</v>
          </cell>
          <cell r="N247">
            <v>2994.7547130619187</v>
          </cell>
          <cell r="O247">
            <v>2938.6290767365372</v>
          </cell>
          <cell r="P247">
            <v>3237.7810596446679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</row>
        <row r="248">
          <cell r="B248">
            <v>1246</v>
          </cell>
          <cell r="C248">
            <v>15516.494476744187</v>
          </cell>
          <cell r="D248">
            <v>15919.430232558141</v>
          </cell>
          <cell r="E248">
            <v>16404.827616279072</v>
          </cell>
          <cell r="F248">
            <v>16352.296220930233</v>
          </cell>
          <cell r="G248">
            <v>15919.695791805096</v>
          </cell>
          <cell r="H248">
            <v>16617.624484126984</v>
          </cell>
          <cell r="I248">
            <v>15666.319656976744</v>
          </cell>
          <cell r="J248">
            <v>14117.260709302327</v>
          </cell>
          <cell r="K248">
            <v>15588.822994186048</v>
          </cell>
          <cell r="L248">
            <v>14748.200563953489</v>
          </cell>
          <cell r="M248">
            <v>16507.31879551481</v>
          </cell>
          <cell r="N248">
            <v>16168.970572338663</v>
          </cell>
          <cell r="O248">
            <v>14960.448225653983</v>
          </cell>
          <cell r="P248">
            <v>15490.803849606267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</row>
        <row r="249">
          <cell r="B249">
            <v>1247</v>
          </cell>
          <cell r="C249">
            <v>1858.4947674418606</v>
          </cell>
          <cell r="D249">
            <v>2151.0052325581396</v>
          </cell>
          <cell r="E249">
            <v>2198.2508720930236</v>
          </cell>
          <cell r="F249">
            <v>2498.4165697674421</v>
          </cell>
          <cell r="G249">
            <v>2702.3642441860466</v>
          </cell>
          <cell r="H249">
            <v>3125.6563953488376</v>
          </cell>
          <cell r="I249">
            <v>2630.4261627906981</v>
          </cell>
          <cell r="J249">
            <v>2639.7218023255814</v>
          </cell>
          <cell r="K249">
            <v>2898.4264534883723</v>
          </cell>
          <cell r="L249">
            <v>2853.862399950805</v>
          </cell>
          <cell r="M249">
            <v>2830.9925134191712</v>
          </cell>
          <cell r="N249">
            <v>2862.3982017772109</v>
          </cell>
          <cell r="O249">
            <v>3064.7420076633039</v>
          </cell>
          <cell r="P249">
            <v>2921.9952173235315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</row>
        <row r="250">
          <cell r="B250">
            <v>1248</v>
          </cell>
          <cell r="C250">
            <v>42629.313662790701</v>
          </cell>
          <cell r="D250">
            <v>44861.207267441867</v>
          </cell>
          <cell r="E250">
            <v>46188.152616279076</v>
          </cell>
          <cell r="F250">
            <v>46210.45639534884</v>
          </cell>
          <cell r="G250">
            <v>45478.577185350019</v>
          </cell>
          <cell r="H250">
            <v>48490.159103392267</v>
          </cell>
          <cell r="I250">
            <v>44674.304668604658</v>
          </cell>
          <cell r="J250">
            <v>41905.625197674424</v>
          </cell>
          <cell r="K250">
            <v>49355.256819767448</v>
          </cell>
          <cell r="L250">
            <v>49604.475505813956</v>
          </cell>
          <cell r="M250">
            <v>54542.603121504137</v>
          </cell>
          <cell r="N250">
            <v>52712.016140873995</v>
          </cell>
          <cell r="O250">
            <v>51601.171712405107</v>
          </cell>
          <cell r="P250">
            <v>53085.846247068112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</row>
        <row r="251">
          <cell r="B251">
            <v>1249</v>
          </cell>
          <cell r="C251">
            <v>111316.78953488373</v>
          </cell>
          <cell r="D251">
            <v>113673.05668604652</v>
          </cell>
          <cell r="E251">
            <v>111180.68723301632</v>
          </cell>
          <cell r="F251">
            <v>109938.19069563878</v>
          </cell>
          <cell r="G251">
            <v>113441.24977551747</v>
          </cell>
          <cell r="H251">
            <v>115233.37713895841</v>
          </cell>
          <cell r="I251">
            <v>110904.72301681629</v>
          </cell>
          <cell r="J251">
            <v>106436.69944487295</v>
          </cell>
          <cell r="K251">
            <v>109628.78544484393</v>
          </cell>
          <cell r="L251">
            <v>111486.23616337917</v>
          </cell>
          <cell r="M251">
            <v>126341.14295793844</v>
          </cell>
          <cell r="N251">
            <v>111453.61998603687</v>
          </cell>
          <cell r="O251">
            <v>110695.82635670526</v>
          </cell>
          <cell r="P251">
            <v>114786.48566013455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</row>
        <row r="252">
          <cell r="B252">
            <v>1250</v>
          </cell>
          <cell r="C252">
            <v>5172.903438014785</v>
          </cell>
          <cell r="D252">
            <v>5172.903438014785</v>
          </cell>
          <cell r="E252">
            <v>5172.903438014785</v>
          </cell>
          <cell r="F252">
            <v>5172.903438014785</v>
          </cell>
          <cell r="G252">
            <v>7788.2789518371856</v>
          </cell>
          <cell r="H252">
            <v>8126.1410573090543</v>
          </cell>
          <cell r="I252">
            <v>9049.3821378481352</v>
          </cell>
          <cell r="J252">
            <v>7953.1144343322194</v>
          </cell>
          <cell r="K252">
            <v>8922.1562189108718</v>
          </cell>
          <cell r="L252">
            <v>8955.1020156938957</v>
          </cell>
          <cell r="M252">
            <v>9944.0607558139545</v>
          </cell>
          <cell r="N252">
            <v>9064.4380813953503</v>
          </cell>
          <cell r="O252">
            <v>8670.826744186048</v>
          </cell>
          <cell r="P252">
            <v>8794.1642441860477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</row>
        <row r="253">
          <cell r="B253">
            <v>1251</v>
          </cell>
          <cell r="C253">
            <v>0</v>
          </cell>
          <cell r="D253">
            <v>219.73779069767443</v>
          </cell>
          <cell r="E253">
            <v>485.69476744186051</v>
          </cell>
          <cell r="F253">
            <v>472.17819767441864</v>
          </cell>
          <cell r="G253">
            <v>444.1060124981833</v>
          </cell>
          <cell r="H253">
            <v>439.73493430011405</v>
          </cell>
          <cell r="I253">
            <v>532.37317151162802</v>
          </cell>
          <cell r="J253">
            <v>550.26799709302327</v>
          </cell>
          <cell r="K253">
            <v>739.52712209302342</v>
          </cell>
          <cell r="L253">
            <v>682.70985174418615</v>
          </cell>
          <cell r="M253">
            <v>807.10079025684183</v>
          </cell>
          <cell r="N253">
            <v>768.66054954636354</v>
          </cell>
          <cell r="O253">
            <v>1075.8037828777756</v>
          </cell>
          <cell r="P253">
            <v>1049.7675329894271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</row>
        <row r="254">
          <cell r="B254">
            <v>1252</v>
          </cell>
          <cell r="C254">
            <v>15764.857848837211</v>
          </cell>
          <cell r="D254">
            <v>16351.624709302327</v>
          </cell>
          <cell r="E254">
            <v>17014.636918604654</v>
          </cell>
          <cell r="F254">
            <v>16943.840406976746</v>
          </cell>
          <cell r="G254">
            <v>17331.682891124296</v>
          </cell>
          <cell r="H254">
            <v>16896.672106918821</v>
          </cell>
          <cell r="I254">
            <v>15999.442281976744</v>
          </cell>
          <cell r="J254">
            <v>13917.968816860466</v>
          </cell>
          <cell r="K254">
            <v>15491.592619186047</v>
          </cell>
          <cell r="L254">
            <v>15765.684904688582</v>
          </cell>
          <cell r="M254">
            <v>16748.407609269332</v>
          </cell>
          <cell r="N254">
            <v>14847.205157452761</v>
          </cell>
          <cell r="O254">
            <v>16326.830043907996</v>
          </cell>
          <cell r="P254">
            <v>16557.347330857545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</row>
        <row r="255">
          <cell r="B255">
            <v>1253</v>
          </cell>
          <cell r="C255">
            <v>6141.416701770393</v>
          </cell>
          <cell r="D255">
            <v>6742.7903338982587</v>
          </cell>
          <cell r="E255">
            <v>6962.4671669711242</v>
          </cell>
          <cell r="F255">
            <v>8056.8803524985487</v>
          </cell>
          <cell r="G255">
            <v>6742.1309635770103</v>
          </cell>
          <cell r="H255">
            <v>7163.5415023777286</v>
          </cell>
          <cell r="I255">
            <v>7087.9626988457903</v>
          </cell>
          <cell r="J255">
            <v>7260.4417930094751</v>
          </cell>
          <cell r="K255">
            <v>6735.267426345732</v>
          </cell>
          <cell r="L255">
            <v>6768.6416116629935</v>
          </cell>
          <cell r="M255">
            <v>7654.2740728490107</v>
          </cell>
          <cell r="N255">
            <v>6368.7283445314997</v>
          </cell>
          <cell r="O255">
            <v>7229.9834302325589</v>
          </cell>
          <cell r="P255">
            <v>7486.2900806396219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</row>
        <row r="256">
          <cell r="B256">
            <v>1254</v>
          </cell>
          <cell r="C256">
            <v>16863.882842539577</v>
          </cell>
          <cell r="D256">
            <v>17394.716043270048</v>
          </cell>
          <cell r="E256">
            <v>19948.189884527368</v>
          </cell>
          <cell r="F256">
            <v>20285.006678897236</v>
          </cell>
          <cell r="G256">
            <v>16536.868354299953</v>
          </cell>
          <cell r="H256">
            <v>20590.160014574343</v>
          </cell>
          <cell r="I256">
            <v>18846.321401746805</v>
          </cell>
          <cell r="J256">
            <v>17188.245343648487</v>
          </cell>
          <cell r="K256">
            <v>19063.7782095568</v>
          </cell>
          <cell r="L256">
            <v>19557.069491702958</v>
          </cell>
          <cell r="M256">
            <v>22253.240767474632</v>
          </cell>
          <cell r="N256">
            <v>18745.995748876663</v>
          </cell>
          <cell r="O256">
            <v>20405.399710977508</v>
          </cell>
          <cell r="P256">
            <v>21087.800391118722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</row>
        <row r="257">
          <cell r="B257">
            <v>1255</v>
          </cell>
          <cell r="C257">
            <v>20339.214244186049</v>
          </cell>
          <cell r="D257">
            <v>20981.95639534884</v>
          </cell>
          <cell r="E257">
            <v>21984.494476744188</v>
          </cell>
          <cell r="F257">
            <v>21871.085755813954</v>
          </cell>
          <cell r="G257">
            <v>20098.710237666899</v>
          </cell>
          <cell r="H257">
            <v>22943.515260545333</v>
          </cell>
          <cell r="I257">
            <v>20578.868973837209</v>
          </cell>
          <cell r="J257">
            <v>18368.77234883721</v>
          </cell>
          <cell r="K257">
            <v>21437.157052325583</v>
          </cell>
          <cell r="L257">
            <v>20972.10512790698</v>
          </cell>
          <cell r="M257">
            <v>23368.15437202415</v>
          </cell>
          <cell r="N257">
            <v>19795.557272642425</v>
          </cell>
          <cell r="O257">
            <v>21266.723533364246</v>
          </cell>
          <cell r="P257">
            <v>22676.686320688765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</row>
        <row r="258">
          <cell r="B258">
            <v>1256</v>
          </cell>
          <cell r="C258">
            <v>20814.826744186048</v>
          </cell>
          <cell r="D258">
            <v>21401.497674418606</v>
          </cell>
          <cell r="E258">
            <v>21876.409883720931</v>
          </cell>
          <cell r="F258">
            <v>21823.06308139535</v>
          </cell>
          <cell r="G258">
            <v>23494.589443277742</v>
          </cell>
          <cell r="H258">
            <v>21711.091969447287</v>
          </cell>
          <cell r="I258">
            <v>20302.041854651165</v>
          </cell>
          <cell r="J258">
            <v>19364.963877906979</v>
          </cell>
          <cell r="K258">
            <v>20064.566180232559</v>
          </cell>
          <cell r="L258">
            <v>19495.890034883723</v>
          </cell>
          <cell r="M258">
            <v>23978.718865569339</v>
          </cell>
          <cell r="N258">
            <v>23343.247602746946</v>
          </cell>
          <cell r="O258">
            <v>22175.818459895876</v>
          </cell>
          <cell r="P258">
            <v>24104.789235539498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</row>
        <row r="259">
          <cell r="B259">
            <v>1257</v>
          </cell>
          <cell r="C259">
            <v>30499.52093023256</v>
          </cell>
          <cell r="D259">
            <v>30955.36220930233</v>
          </cell>
          <cell r="E259">
            <v>31345.759883720933</v>
          </cell>
          <cell r="F259">
            <v>31330.95784883721</v>
          </cell>
          <cell r="G259">
            <v>30751.675344474846</v>
          </cell>
          <cell r="H259">
            <v>31932.369158015834</v>
          </cell>
          <cell r="I259">
            <v>29088.827427746161</v>
          </cell>
          <cell r="J259">
            <v>26498.560181594687</v>
          </cell>
          <cell r="K259">
            <v>29349.120777762495</v>
          </cell>
          <cell r="L259">
            <v>29945.181816463552</v>
          </cell>
          <cell r="M259">
            <v>33764.87447454199</v>
          </cell>
          <cell r="N259">
            <v>28571.895489941129</v>
          </cell>
          <cell r="O259">
            <v>31338.375024609944</v>
          </cell>
          <cell r="P259">
            <v>32624.412111360645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</row>
        <row r="260">
          <cell r="B260">
            <v>1258</v>
          </cell>
          <cell r="C260">
            <v>65.0982558139535</v>
          </cell>
          <cell r="D260">
            <v>65.740988372093028</v>
          </cell>
          <cell r="E260">
            <v>1248.4360465116281</v>
          </cell>
          <cell r="F260">
            <v>4318.673546511628</v>
          </cell>
          <cell r="G260">
            <v>4706.2508720930236</v>
          </cell>
          <cell r="H260">
            <v>5426.4279069767445</v>
          </cell>
          <cell r="I260">
            <v>5572.5584302325587</v>
          </cell>
          <cell r="J260">
            <v>5414.7531976744194</v>
          </cell>
          <cell r="K260">
            <v>6182.7936627906984</v>
          </cell>
          <cell r="L260">
            <v>6458.9998255813953</v>
          </cell>
          <cell r="M260">
            <v>6272.9546511627914</v>
          </cell>
          <cell r="N260">
            <v>5230.2122093023263</v>
          </cell>
          <cell r="O260">
            <v>5678.9954542063751</v>
          </cell>
          <cell r="P260">
            <v>5880.318779023145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</row>
        <row r="261">
          <cell r="B261">
            <v>1259</v>
          </cell>
          <cell r="C261">
            <v>21654.224809352832</v>
          </cell>
          <cell r="D261">
            <v>24160.03351225904</v>
          </cell>
          <cell r="E261">
            <v>27111.320254488739</v>
          </cell>
          <cell r="F261">
            <v>32247.637078040654</v>
          </cell>
          <cell r="G261">
            <v>31394.524986028995</v>
          </cell>
          <cell r="H261">
            <v>34043.641496480661</v>
          </cell>
          <cell r="I261">
            <v>35724.50720826118</v>
          </cell>
          <cell r="J261">
            <v>31778.131848856348</v>
          </cell>
          <cell r="K261">
            <v>36217.404069767443</v>
          </cell>
          <cell r="L261">
            <v>35461.329941860466</v>
          </cell>
          <cell r="M261">
            <v>33536.969476744191</v>
          </cell>
          <cell r="N261">
            <v>28574.719186046514</v>
          </cell>
          <cell r="O261">
            <v>28514.994582644209</v>
          </cell>
          <cell r="P261">
            <v>29525.865882472073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</row>
        <row r="262">
          <cell r="B262">
            <v>1260</v>
          </cell>
          <cell r="C262">
            <v>13013.022383720931</v>
          </cell>
          <cell r="D262">
            <v>13479.483139534885</v>
          </cell>
          <cell r="E262">
            <v>13821.474418604652</v>
          </cell>
          <cell r="F262">
            <v>13967.058139534885</v>
          </cell>
          <cell r="G262">
            <v>13974.093062498732</v>
          </cell>
          <cell r="H262">
            <v>14123.881844265077</v>
          </cell>
          <cell r="I262">
            <v>13430.752691860465</v>
          </cell>
          <cell r="J262">
            <v>12265.558090116279</v>
          </cell>
          <cell r="K262">
            <v>13281.918854651163</v>
          </cell>
          <cell r="L262">
            <v>13300.979232558142</v>
          </cell>
          <cell r="M262">
            <v>14393.492462911905</v>
          </cell>
          <cell r="N262">
            <v>12921.117369480089</v>
          </cell>
          <cell r="O262">
            <v>13995.762606552746</v>
          </cell>
          <cell r="P262">
            <v>14633.003115489264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</row>
        <row r="263">
          <cell r="B263">
            <v>1261</v>
          </cell>
          <cell r="C263">
            <v>1634.536046511628</v>
          </cell>
          <cell r="D263">
            <v>1701.927034883721</v>
          </cell>
          <cell r="E263">
            <v>1805.7139534883722</v>
          </cell>
          <cell r="F263">
            <v>1806.8938953488373</v>
          </cell>
          <cell r="G263">
            <v>1848.5429000245713</v>
          </cell>
          <cell r="H263">
            <v>1869.7237281674954</v>
          </cell>
          <cell r="I263">
            <v>1647.1541337209303</v>
          </cell>
          <cell r="J263">
            <v>1396.0937790697676</v>
          </cell>
          <cell r="K263">
            <v>1696.6050174418606</v>
          </cell>
          <cell r="L263">
            <v>1840.0565930232558</v>
          </cell>
          <cell r="M263">
            <v>2070.5649668133274</v>
          </cell>
          <cell r="N263">
            <v>1780.7462203951695</v>
          </cell>
          <cell r="O263">
            <v>1933.5448134844103</v>
          </cell>
          <cell r="P263">
            <v>2002.0899767393967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</row>
        <row r="264">
          <cell r="B264">
            <v>1262</v>
          </cell>
          <cell r="C264">
            <v>4731.4066807239378</v>
          </cell>
          <cell r="D264">
            <v>5167.5019598846302</v>
          </cell>
          <cell r="E264">
            <v>5578.3659644698964</v>
          </cell>
          <cell r="F264">
            <v>6136.1340974981185</v>
          </cell>
          <cell r="G264">
            <v>6936.5426111559227</v>
          </cell>
          <cell r="H264">
            <v>7736.9511248137278</v>
          </cell>
          <cell r="I264">
            <v>6640.5017441860473</v>
          </cell>
          <cell r="J264">
            <v>5885.1181054692242</v>
          </cell>
          <cell r="K264">
            <v>6259.103531711381</v>
          </cell>
          <cell r="L264">
            <v>7367.9119186046519</v>
          </cell>
          <cell r="M264">
            <v>8866.3325581395347</v>
          </cell>
          <cell r="N264">
            <v>7011.2145348837212</v>
          </cell>
          <cell r="O264">
            <v>6994.7339660077732</v>
          </cell>
          <cell r="P264">
            <v>6927.2151761993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</row>
        <row r="265">
          <cell r="B265">
            <v>1263</v>
          </cell>
          <cell r="C265">
            <v>4359.1369186046513</v>
          </cell>
          <cell r="D265">
            <v>4617.7936046511632</v>
          </cell>
          <cell r="E265">
            <v>4702.5479651162796</v>
          </cell>
          <cell r="F265">
            <v>5214.1247093023258</v>
          </cell>
          <cell r="G265">
            <v>5276.4122093023261</v>
          </cell>
          <cell r="H265">
            <v>5581.4799418604653</v>
          </cell>
          <cell r="I265">
            <v>5822.6005813953489</v>
          </cell>
          <cell r="J265">
            <v>5913.8014534883723</v>
          </cell>
          <cell r="K265">
            <v>6943.7276162790704</v>
          </cell>
          <cell r="L265">
            <v>7246.8863372093028</v>
          </cell>
          <cell r="M265">
            <v>4580.7741279069769</v>
          </cell>
          <cell r="N265">
            <v>3931.604651162791</v>
          </cell>
          <cell r="O265">
            <v>4253.8215064993201</v>
          </cell>
          <cell r="P265">
            <v>4456.8710455480759</v>
          </cell>
          <cell r="Q265">
            <v>38582.123573341371</v>
          </cell>
          <cell r="R265">
            <v>39003.152401001775</v>
          </cell>
          <cell r="S265">
            <v>40633.50404270384</v>
          </cell>
          <cell r="T265">
            <v>45020.101388544223</v>
          </cell>
          <cell r="U265">
            <v>45707.28</v>
          </cell>
          <cell r="V265">
            <v>48600.023853065126</v>
          </cell>
          <cell r="W265">
            <v>47087.58</v>
          </cell>
          <cell r="X265">
            <v>44942.955000000002</v>
          </cell>
          <cell r="Y265">
            <v>45884.654999999999</v>
          </cell>
          <cell r="Z265">
            <v>44280.54</v>
          </cell>
          <cell r="AA265">
            <v>50904.044999999998</v>
          </cell>
          <cell r="AB265">
            <v>45805.32</v>
          </cell>
          <cell r="AC265">
            <v>47900.28</v>
          </cell>
          <cell r="AD265">
            <v>47655.18</v>
          </cell>
        </row>
        <row r="266">
          <cell r="B266">
            <v>1264</v>
          </cell>
          <cell r="C266">
            <v>1781.3572674418606</v>
          </cell>
          <cell r="D266">
            <v>1896.0706395348839</v>
          </cell>
          <cell r="E266">
            <v>1865.0180232558141</v>
          </cell>
          <cell r="F266">
            <v>1999.1188953488374</v>
          </cell>
          <cell r="G266">
            <v>2053.5401162790699</v>
          </cell>
          <cell r="H266">
            <v>2087.5377906976746</v>
          </cell>
          <cell r="I266">
            <v>1826.1087209302327</v>
          </cell>
          <cell r="J266">
            <v>1730.6389534883722</v>
          </cell>
          <cell r="K266">
            <v>1888.9909883720932</v>
          </cell>
          <cell r="L266">
            <v>1858.1014534883723</v>
          </cell>
          <cell r="M266">
            <v>1816.3828394726552</v>
          </cell>
          <cell r="N266">
            <v>1982.108854915994</v>
          </cell>
          <cell r="O266">
            <v>2093.4514482142272</v>
          </cell>
          <cell r="P266">
            <v>1995.9445539250814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</row>
        <row r="267">
          <cell r="B267">
            <v>1265</v>
          </cell>
          <cell r="C267">
            <v>212441.525020181</v>
          </cell>
          <cell r="D267">
            <v>202510.68051772602</v>
          </cell>
          <cell r="E267">
            <v>211043.39163855044</v>
          </cell>
          <cell r="F267">
            <v>228652.34254255393</v>
          </cell>
          <cell r="G267">
            <v>230588.92020138743</v>
          </cell>
          <cell r="H267">
            <v>232978.04765008416</v>
          </cell>
          <cell r="I267">
            <v>213394.18822059245</v>
          </cell>
          <cell r="J267">
            <v>188920.308544637</v>
          </cell>
          <cell r="K267">
            <v>207832.30027594324</v>
          </cell>
          <cell r="L267">
            <v>195679.72064303176</v>
          </cell>
          <cell r="M267">
            <v>198198.70832540683</v>
          </cell>
          <cell r="N267">
            <v>156519.82320132683</v>
          </cell>
          <cell r="O267">
            <v>167409.81891459221</v>
          </cell>
          <cell r="P267">
            <v>178604.77773830009</v>
          </cell>
          <cell r="Q267">
            <v>0</v>
          </cell>
          <cell r="R267">
            <v>0</v>
          </cell>
          <cell r="S267">
            <v>0</v>
          </cell>
          <cell r="T267">
            <v>20272</v>
          </cell>
          <cell r="U267">
            <v>16174.99507230448</v>
          </cell>
          <cell r="V267">
            <v>16174.99507230448</v>
          </cell>
          <cell r="W267">
            <v>14657.381949119052</v>
          </cell>
          <cell r="X267">
            <v>19067.566411053616</v>
          </cell>
          <cell r="Y267">
            <v>19267.974000000002</v>
          </cell>
          <cell r="Z267">
            <v>33669.071199999998</v>
          </cell>
          <cell r="AA267">
            <v>60207.849000000002</v>
          </cell>
          <cell r="AB267">
            <v>59164.900349397591</v>
          </cell>
          <cell r="AC267">
            <v>66781.933842168684</v>
          </cell>
          <cell r="AD267">
            <v>63889.193727710845</v>
          </cell>
        </row>
        <row r="268">
          <cell r="B268">
            <v>1266</v>
          </cell>
          <cell r="C268">
            <v>2930.160174418605</v>
          </cell>
          <cell r="D268">
            <v>3002.6642441860467</v>
          </cell>
          <cell r="E268">
            <v>3291.8747093023258</v>
          </cell>
          <cell r="F268">
            <v>3516.3130813953489</v>
          </cell>
          <cell r="G268">
            <v>3547.2601744186049</v>
          </cell>
          <cell r="H268">
            <v>3548.7087209302326</v>
          </cell>
          <cell r="I268">
            <v>3764.9738372093025</v>
          </cell>
          <cell r="J268">
            <v>3597.3645348837213</v>
          </cell>
          <cell r="K268">
            <v>4142.5552325581402</v>
          </cell>
          <cell r="L268">
            <v>4549.0595930232557</v>
          </cell>
          <cell r="M268">
            <v>5125.4110346732605</v>
          </cell>
          <cell r="N268">
            <v>4339.7531352459018</v>
          </cell>
          <cell r="O268">
            <v>4663.3940413855507</v>
          </cell>
          <cell r="P268">
            <v>4901.2548662544878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</row>
        <row r="269">
          <cell r="B269">
            <v>1267</v>
          </cell>
          <cell r="C269">
            <v>0</v>
          </cell>
          <cell r="D269">
            <v>0</v>
          </cell>
          <cell r="E269">
            <v>0</v>
          </cell>
          <cell r="F269">
            <v>173.66250000000002</v>
          </cell>
          <cell r="G269">
            <v>566.17063953488378</v>
          </cell>
          <cell r="H269">
            <v>856.26366279069771</v>
          </cell>
          <cell r="I269">
            <v>901.76337209302335</v>
          </cell>
          <cell r="J269">
            <v>1091.1392441860467</v>
          </cell>
          <cell r="K269">
            <v>1352.3572674418606</v>
          </cell>
          <cell r="L269">
            <v>1694.243023255814</v>
          </cell>
          <cell r="M269">
            <v>1892.1828517052322</v>
          </cell>
          <cell r="N269">
            <v>1516.4779724023592</v>
          </cell>
          <cell r="O269">
            <v>1715.2439247218831</v>
          </cell>
          <cell r="P269">
            <v>1635.3528395043952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</row>
        <row r="270">
          <cell r="B270">
            <v>1268</v>
          </cell>
          <cell r="C270">
            <v>1159.0770348837211</v>
          </cell>
          <cell r="D270">
            <v>1165.1398255813954</v>
          </cell>
          <cell r="E270">
            <v>1154.3668604651164</v>
          </cell>
          <cell r="F270">
            <v>1301.4566860465118</v>
          </cell>
          <cell r="G270">
            <v>1265.3389534883722</v>
          </cell>
          <cell r="H270">
            <v>1447.5584302325583</v>
          </cell>
          <cell r="I270">
            <v>1244.934593023256</v>
          </cell>
          <cell r="J270">
            <v>1216.8558139534885</v>
          </cell>
          <cell r="K270">
            <v>1199.3119133078419</v>
          </cell>
          <cell r="L270">
            <v>1211.1862886871274</v>
          </cell>
          <cell r="M270">
            <v>1364.6397551271255</v>
          </cell>
          <cell r="N270">
            <v>1260.0009931275035</v>
          </cell>
          <cell r="O270">
            <v>1274.3277023147527</v>
          </cell>
          <cell r="P270">
            <v>1214.9732154145056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</row>
        <row r="271">
          <cell r="B271">
            <v>1269</v>
          </cell>
          <cell r="C271">
            <v>27686.290116279073</v>
          </cell>
          <cell r="D271">
            <v>28518.897383720934</v>
          </cell>
          <cell r="E271">
            <v>29380.68662790698</v>
          </cell>
          <cell r="F271">
            <v>29442.398546511631</v>
          </cell>
          <cell r="G271">
            <v>31356.936303816117</v>
          </cell>
          <cell r="H271">
            <v>31739.714250921541</v>
          </cell>
          <cell r="I271">
            <v>28877.740343023259</v>
          </cell>
          <cell r="J271">
            <v>26844.367159883725</v>
          </cell>
          <cell r="K271">
            <v>31416.904238372092</v>
          </cell>
          <cell r="L271">
            <v>29234.530875000004</v>
          </cell>
          <cell r="M271">
            <v>33198.555820157497</v>
          </cell>
          <cell r="N271">
            <v>27709.905694602679</v>
          </cell>
          <cell r="O271">
            <v>30250.474582111296</v>
          </cell>
          <cell r="P271">
            <v>31511.382222162105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</row>
        <row r="272">
          <cell r="B272">
            <v>1270</v>
          </cell>
          <cell r="C272">
            <v>22152.94796511628</v>
          </cell>
          <cell r="D272">
            <v>22809.964534883722</v>
          </cell>
          <cell r="E272">
            <v>23771.003197674421</v>
          </cell>
          <cell r="F272">
            <v>23995.163372093026</v>
          </cell>
          <cell r="G272">
            <v>25381.396996417596</v>
          </cell>
          <cell r="H272">
            <v>25938.930040558313</v>
          </cell>
          <cell r="I272">
            <v>22508.874261627909</v>
          </cell>
          <cell r="J272">
            <v>20834.096921511631</v>
          </cell>
          <cell r="K272">
            <v>22693.702369186045</v>
          </cell>
          <cell r="L272">
            <v>21522.667918604653</v>
          </cell>
          <cell r="M272">
            <v>26102.410363813509</v>
          </cell>
          <cell r="N272">
            <v>22912.322379912206</v>
          </cell>
          <cell r="O272">
            <v>25715.93109723369</v>
          </cell>
          <cell r="P272">
            <v>27915.54491479187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</row>
        <row r="273">
          <cell r="B273">
            <v>1271</v>
          </cell>
          <cell r="C273">
            <v>3051.2049418604656</v>
          </cell>
          <cell r="D273">
            <v>3051.1090116279074</v>
          </cell>
          <cell r="E273">
            <v>3295.9997093023258</v>
          </cell>
          <cell r="F273">
            <v>3174.7534883720937</v>
          </cell>
          <cell r="G273">
            <v>3011.1286913990407</v>
          </cell>
          <cell r="H273">
            <v>2938.151162790698</v>
          </cell>
          <cell r="I273">
            <v>2829.8651162790702</v>
          </cell>
          <cell r="J273">
            <v>2764.680523255814</v>
          </cell>
          <cell r="K273">
            <v>3118.1162790697676</v>
          </cell>
          <cell r="L273">
            <v>3121.0805232558141</v>
          </cell>
          <cell r="M273">
            <v>3432.8898636120052</v>
          </cell>
          <cell r="N273">
            <v>3048.826248472968</v>
          </cell>
          <cell r="O273">
            <v>3570.6318382135587</v>
          </cell>
          <cell r="P273">
            <v>3404.3221674107608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</row>
        <row r="274">
          <cell r="B274">
            <v>1272</v>
          </cell>
          <cell r="C274">
            <v>5303685.1744186049</v>
          </cell>
          <cell r="D274">
            <v>4973234.3023255821</v>
          </cell>
          <cell r="E274">
            <v>5247604.3604651168</v>
          </cell>
          <cell r="F274">
            <v>5195484.5825581402</v>
          </cell>
          <cell r="G274">
            <v>4985120.9268342126</v>
          </cell>
          <cell r="H274">
            <v>5213389.7038180418</v>
          </cell>
          <cell r="I274">
            <v>4917721.7378955353</v>
          </cell>
          <cell r="J274">
            <v>4339016.7539472161</v>
          </cell>
          <cell r="K274">
            <v>4519463.8632674413</v>
          </cell>
          <cell r="L274">
            <v>4507641.2586715985</v>
          </cell>
          <cell r="M274">
            <v>5049211.8691127012</v>
          </cell>
          <cell r="N274">
            <v>4091437.502133999</v>
          </cell>
          <cell r="O274">
            <v>4364908.4310067492</v>
          </cell>
          <cell r="P274">
            <v>4465661.3505957332</v>
          </cell>
          <cell r="Q274">
            <v>936680.12582446227</v>
          </cell>
          <cell r="R274">
            <v>1025905.3508901913</v>
          </cell>
          <cell r="S274">
            <v>1013349.3431981909</v>
          </cell>
          <cell r="T274">
            <v>1023788.8857171903</v>
          </cell>
          <cell r="U274">
            <v>1069621.4973068503</v>
          </cell>
          <cell r="V274">
            <v>1106796.1381929729</v>
          </cell>
          <cell r="W274">
            <v>867189.7738653284</v>
          </cell>
          <cell r="X274">
            <v>936945.39462497795</v>
          </cell>
          <cell r="Y274">
            <v>1241316.4286870628</v>
          </cell>
          <cell r="Z274">
            <v>1310176.4619161186</v>
          </cell>
          <cell r="AA274">
            <v>1505704.9291965377</v>
          </cell>
          <cell r="AB274">
            <v>1379768.1521441943</v>
          </cell>
          <cell r="AC274">
            <v>1575759.13586789</v>
          </cell>
          <cell r="AD274">
            <v>1685605.9527707701</v>
          </cell>
        </row>
        <row r="275">
          <cell r="B275">
            <v>1273</v>
          </cell>
          <cell r="C275">
            <v>8230.2365097621368</v>
          </cell>
          <cell r="D275">
            <v>8670.6827604798764</v>
          </cell>
          <cell r="E275">
            <v>8882.8685454971819</v>
          </cell>
          <cell r="F275">
            <v>9114.3439473342423</v>
          </cell>
          <cell r="G275">
            <v>8873.2237370873045</v>
          </cell>
          <cell r="H275">
            <v>9809.6836718563191</v>
          </cell>
          <cell r="I275">
            <v>8876.5480110477201</v>
          </cell>
          <cell r="J275">
            <v>8095.6002906976746</v>
          </cell>
          <cell r="K275">
            <v>7767.8168954889316</v>
          </cell>
          <cell r="L275">
            <v>7844.7259736620899</v>
          </cell>
          <cell r="M275">
            <v>8838.6279069767443</v>
          </cell>
          <cell r="N275">
            <v>7450.7441860465169</v>
          </cell>
          <cell r="O275">
            <v>8090.0622517297379</v>
          </cell>
          <cell r="P275">
            <v>8376.8591410081917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</row>
        <row r="276">
          <cell r="B276">
            <v>1274</v>
          </cell>
          <cell r="C276">
            <v>2279.8970930232558</v>
          </cell>
          <cell r="D276">
            <v>2493.5049418604654</v>
          </cell>
          <cell r="E276">
            <v>2433.5773255813956</v>
          </cell>
          <cell r="F276">
            <v>2535.1098837209306</v>
          </cell>
          <cell r="G276">
            <v>2380.7293604651163</v>
          </cell>
          <cell r="H276">
            <v>2574.9497093023256</v>
          </cell>
          <cell r="I276">
            <v>2336.2081395348837</v>
          </cell>
          <cell r="J276">
            <v>2557.1546511627907</v>
          </cell>
          <cell r="K276">
            <v>2987.2962209302327</v>
          </cell>
          <cell r="L276">
            <v>3146.8186046511632</v>
          </cell>
          <cell r="M276">
            <v>3499.3124013662832</v>
          </cell>
          <cell r="N276">
            <v>4463.5540315827693</v>
          </cell>
          <cell r="O276">
            <v>4445.7061384843237</v>
          </cell>
          <cell r="P276">
            <v>4268.1848115829534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</row>
        <row r="277">
          <cell r="B277">
            <v>1275</v>
          </cell>
          <cell r="C277">
            <v>23797.700581395351</v>
          </cell>
          <cell r="D277">
            <v>25621.574127906977</v>
          </cell>
          <cell r="E277">
            <v>26289.776162790698</v>
          </cell>
          <cell r="F277">
            <v>26150.053779069771</v>
          </cell>
          <cell r="G277">
            <v>27583.069187848309</v>
          </cell>
          <cell r="H277">
            <v>28824.020575610324</v>
          </cell>
          <cell r="I277">
            <v>26950.24305523256</v>
          </cell>
          <cell r="J277">
            <v>23662.259372093024</v>
          </cell>
          <cell r="K277">
            <v>26202.124997093022</v>
          </cell>
          <cell r="L277">
            <v>25182.30556395349</v>
          </cell>
          <cell r="M277">
            <v>27723.525823427182</v>
          </cell>
          <cell r="N277">
            <v>24128.020347064088</v>
          </cell>
          <cell r="O277">
            <v>26198.34767435828</v>
          </cell>
          <cell r="P277">
            <v>27127.092643611748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</row>
        <row r="278">
          <cell r="B278">
            <v>1276</v>
          </cell>
          <cell r="C278">
            <v>9355.3561046511641</v>
          </cell>
          <cell r="D278">
            <v>9951.8311046511644</v>
          </cell>
          <cell r="E278">
            <v>10517.368604651163</v>
          </cell>
          <cell r="F278">
            <v>10488.877325581396</v>
          </cell>
          <cell r="G278">
            <v>10440.336260261653</v>
          </cell>
          <cell r="H278">
            <v>10077.518705038245</v>
          </cell>
          <cell r="I278">
            <v>10050.968668604652</v>
          </cell>
          <cell r="J278">
            <v>8966.2041802325584</v>
          </cell>
          <cell r="K278">
            <v>10299.76459011628</v>
          </cell>
          <cell r="L278">
            <v>10280.818656976744</v>
          </cell>
          <cell r="M278">
            <v>11358.654262283713</v>
          </cell>
          <cell r="N278">
            <v>10117.253125904217</v>
          </cell>
          <cell r="O278">
            <v>10191.359814263578</v>
          </cell>
          <cell r="P278">
            <v>10733.693683666655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</row>
        <row r="279">
          <cell r="B279">
            <v>1277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</row>
        <row r="280">
          <cell r="B280">
            <v>1278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</row>
        <row r="281">
          <cell r="B281">
            <v>1279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</row>
        <row r="282">
          <cell r="B282">
            <v>1280</v>
          </cell>
          <cell r="C282">
            <v>59563.791279069774</v>
          </cell>
          <cell r="D282">
            <v>62166.771802325587</v>
          </cell>
          <cell r="E282">
            <v>64216.906395348844</v>
          </cell>
          <cell r="F282">
            <v>64245.954069767446</v>
          </cell>
          <cell r="G282">
            <v>64858.705915210812</v>
          </cell>
          <cell r="H282">
            <v>58469.569283265104</v>
          </cell>
          <cell r="I282">
            <v>61005.236363372103</v>
          </cell>
          <cell r="J282">
            <v>56388.575311046516</v>
          </cell>
          <cell r="K282">
            <v>58409.784252906982</v>
          </cell>
          <cell r="L282">
            <v>57747.090052325584</v>
          </cell>
          <cell r="M282">
            <v>62713.947445745478</v>
          </cell>
          <cell r="N282">
            <v>57000.171168197099</v>
          </cell>
          <cell r="O282">
            <v>61241.26783631889</v>
          </cell>
          <cell r="P282">
            <v>64483.315905562573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</row>
        <row r="283">
          <cell r="B283">
            <v>1281</v>
          </cell>
          <cell r="C283">
            <v>711.52412790697679</v>
          </cell>
          <cell r="D283">
            <v>844.42587209302337</v>
          </cell>
          <cell r="E283">
            <v>815.00406976744193</v>
          </cell>
          <cell r="F283">
            <v>982.71889534883724</v>
          </cell>
          <cell r="G283">
            <v>1215.3113372093023</v>
          </cell>
          <cell r="H283">
            <v>1415.6136627906978</v>
          </cell>
          <cell r="I283">
            <v>1534.5671511627909</v>
          </cell>
          <cell r="J283">
            <v>1204.0203488372094</v>
          </cell>
          <cell r="K283">
            <v>1435.0203488372094</v>
          </cell>
          <cell r="L283">
            <v>1497.6723837209304</v>
          </cell>
          <cell r="M283">
            <v>1518.8729651162791</v>
          </cell>
          <cell r="N283">
            <v>1351.9063953488373</v>
          </cell>
          <cell r="O283">
            <v>1520.5613372093023</v>
          </cell>
          <cell r="P283">
            <v>1537.0229651162792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</row>
        <row r="284">
          <cell r="B284">
            <v>1282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</row>
        <row r="285">
          <cell r="B285">
            <v>1283</v>
          </cell>
          <cell r="C285">
            <v>6178.808720930233</v>
          </cell>
          <cell r="D285">
            <v>6368.0406976744189</v>
          </cell>
          <cell r="E285">
            <v>6544.3029069767445</v>
          </cell>
          <cell r="F285">
            <v>6582.7901162790704</v>
          </cell>
          <cell r="G285">
            <v>6695.4560051045846</v>
          </cell>
          <cell r="H285">
            <v>6771.8524865624204</v>
          </cell>
          <cell r="I285">
            <v>6449.2163808139539</v>
          </cell>
          <cell r="J285">
            <v>5918.8323226744196</v>
          </cell>
          <cell r="K285">
            <v>6330.5522180232565</v>
          </cell>
          <cell r="L285">
            <v>6144.4491017441869</v>
          </cell>
          <cell r="M285">
            <v>6540.5789364837237</v>
          </cell>
          <cell r="N285">
            <v>5784.497827815263</v>
          </cell>
          <cell r="O285">
            <v>6108.2795936459397</v>
          </cell>
          <cell r="P285">
            <v>6149.5675732471063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</row>
        <row r="286">
          <cell r="B286">
            <v>1284</v>
          </cell>
          <cell r="C286">
            <v>20518.60377906977</v>
          </cell>
          <cell r="D286">
            <v>21064.274127906978</v>
          </cell>
          <cell r="E286">
            <v>21767.14534883721</v>
          </cell>
          <cell r="F286">
            <v>21660.624418604653</v>
          </cell>
          <cell r="G286">
            <v>20462.20621525246</v>
          </cell>
          <cell r="H286">
            <v>22592.934485076687</v>
          </cell>
          <cell r="I286">
            <v>19746.439369186046</v>
          </cell>
          <cell r="J286">
            <v>17957.80867151163</v>
          </cell>
          <cell r="K286">
            <v>19040.705590116282</v>
          </cell>
          <cell r="L286">
            <v>19083.49421511628</v>
          </cell>
          <cell r="M286">
            <v>21705.635678776303</v>
          </cell>
          <cell r="N286">
            <v>19995.418338354502</v>
          </cell>
          <cell r="O286">
            <v>20900.450176855502</v>
          </cell>
          <cell r="P286">
            <v>21421.955811975029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</row>
        <row r="287">
          <cell r="B287">
            <v>1285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</row>
        <row r="288">
          <cell r="B288">
            <v>1286</v>
          </cell>
          <cell r="C288">
            <v>3715.8095930232562</v>
          </cell>
          <cell r="D288">
            <v>3757.9901162790702</v>
          </cell>
          <cell r="E288">
            <v>3812.1235465116283</v>
          </cell>
          <cell r="F288">
            <v>3812.9773255813957</v>
          </cell>
          <cell r="G288">
            <v>3710.0498727122613</v>
          </cell>
          <cell r="H288">
            <v>3663.1855614421361</v>
          </cell>
          <cell r="I288">
            <v>3607.7184767441863</v>
          </cell>
          <cell r="J288">
            <v>3146.7421482558143</v>
          </cell>
          <cell r="K288">
            <v>3608.0993197674425</v>
          </cell>
          <cell r="L288">
            <v>3744.4233750000003</v>
          </cell>
          <cell r="M288">
            <v>4515.6878402241264</v>
          </cell>
          <cell r="N288">
            <v>4300.1992088127899</v>
          </cell>
          <cell r="O288">
            <v>3724.3023661788225</v>
          </cell>
          <cell r="P288">
            <v>4337.1069558936615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</row>
        <row r="289">
          <cell r="B289">
            <v>1287</v>
          </cell>
          <cell r="C289">
            <v>11436.428197674419</v>
          </cell>
          <cell r="D289">
            <v>11711.335465116281</v>
          </cell>
          <cell r="E289">
            <v>12076.138953488373</v>
          </cell>
          <cell r="F289">
            <v>11990.981686046513</v>
          </cell>
          <cell r="G289">
            <v>11893.886135804431</v>
          </cell>
          <cell r="H289">
            <v>12415.320999004551</v>
          </cell>
          <cell r="I289">
            <v>11363.832514534884</v>
          </cell>
          <cell r="J289">
            <v>10660.029235465117</v>
          </cell>
          <cell r="K289">
            <v>11696.784863372093</v>
          </cell>
          <cell r="L289">
            <v>11782.993142441861</v>
          </cell>
          <cell r="M289">
            <v>16326.768222873403</v>
          </cell>
          <cell r="N289">
            <v>14044.733647240542</v>
          </cell>
          <cell r="O289">
            <v>15382.402301591772</v>
          </cell>
          <cell r="P289">
            <v>17334.485633245808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</row>
        <row r="290">
          <cell r="B290">
            <v>1288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</row>
        <row r="291">
          <cell r="B291">
            <v>1289</v>
          </cell>
          <cell r="C291">
            <v>2898.4072674418608</v>
          </cell>
          <cell r="D291">
            <v>3028.8052325581398</v>
          </cell>
          <cell r="E291">
            <v>3083.8787790697675</v>
          </cell>
          <cell r="F291">
            <v>3082.9002906976748</v>
          </cell>
          <cell r="G291">
            <v>2977.803959361022</v>
          </cell>
          <cell r="H291">
            <v>3176.6745190185125</v>
          </cell>
          <cell r="I291">
            <v>2822.0133226744188</v>
          </cell>
          <cell r="J291">
            <v>2414.1767790697677</v>
          </cell>
          <cell r="K291">
            <v>2792.4631656976749</v>
          </cell>
          <cell r="L291">
            <v>2572.3679389534886</v>
          </cell>
          <cell r="M291">
            <v>2854.8383384093022</v>
          </cell>
          <cell r="N291">
            <v>2711.7634370014525</v>
          </cell>
          <cell r="O291">
            <v>2944.4488321571503</v>
          </cell>
          <cell r="P291">
            <v>3048.8310654980241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</row>
        <row r="292">
          <cell r="B292">
            <v>1290</v>
          </cell>
          <cell r="C292">
            <v>6398.4986316201021</v>
          </cell>
          <cell r="D292">
            <v>6398.4986316201021</v>
          </cell>
          <cell r="E292">
            <v>6936.0024879854464</v>
          </cell>
          <cell r="F292">
            <v>5860.9947752547587</v>
          </cell>
          <cell r="G292">
            <v>6777.2427403586071</v>
          </cell>
          <cell r="H292">
            <v>6586.2476725935412</v>
          </cell>
          <cell r="I292">
            <v>6660.5223837209305</v>
          </cell>
          <cell r="J292">
            <v>5885.9720930232561</v>
          </cell>
          <cell r="K292">
            <v>6508.9718023255818</v>
          </cell>
          <cell r="L292">
            <v>6654.3636627906981</v>
          </cell>
          <cell r="M292">
            <v>7278.6532692343526</v>
          </cell>
          <cell r="N292">
            <v>6115.871325198369</v>
          </cell>
          <cell r="O292">
            <v>6555.7348890201765</v>
          </cell>
          <cell r="P292">
            <v>6590.2915457108911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</row>
        <row r="293">
          <cell r="B293">
            <v>1291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</row>
        <row r="294">
          <cell r="B294">
            <v>1292</v>
          </cell>
          <cell r="C294">
            <v>197121.5093023256</v>
          </cell>
          <cell r="D294">
            <v>199737.33488372093</v>
          </cell>
          <cell r="E294">
            <v>202071.31744186048</v>
          </cell>
          <cell r="F294">
            <v>201332.45319767445</v>
          </cell>
          <cell r="G294">
            <v>197495.85279667823</v>
          </cell>
          <cell r="H294">
            <v>197946.29685561775</v>
          </cell>
          <cell r="I294">
            <v>181181.66775712045</v>
          </cell>
          <cell r="J294">
            <v>165241.52861428694</v>
          </cell>
          <cell r="K294">
            <v>180425.88529776197</v>
          </cell>
          <cell r="L294">
            <v>182212.2802017002</v>
          </cell>
          <cell r="M294">
            <v>205297.99896028664</v>
          </cell>
          <cell r="N294">
            <v>175674.5409457901</v>
          </cell>
          <cell r="O294">
            <v>190748.45905420993</v>
          </cell>
          <cell r="P294">
            <v>187403.12685155941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</row>
        <row r="295">
          <cell r="B295">
            <v>1293</v>
          </cell>
          <cell r="C295">
            <v>21478.325435619849</v>
          </cell>
          <cell r="D295">
            <v>22264.117829605941</v>
          </cell>
          <cell r="E295">
            <v>21778.775468614531</v>
          </cell>
          <cell r="F295">
            <v>23250.210245588489</v>
          </cell>
          <cell r="G295">
            <v>22670.265233566122</v>
          </cell>
          <cell r="H295">
            <v>24177.669374614015</v>
          </cell>
          <cell r="I295">
            <v>22259.493812857123</v>
          </cell>
          <cell r="J295">
            <v>20672.946652856634</v>
          </cell>
          <cell r="K295">
            <v>22992.934048271287</v>
          </cell>
          <cell r="L295">
            <v>19225.080523255816</v>
          </cell>
          <cell r="M295">
            <v>21842.488861719445</v>
          </cell>
          <cell r="N295">
            <v>18449.498417348164</v>
          </cell>
          <cell r="O295">
            <v>21195.839360524984</v>
          </cell>
          <cell r="P295">
            <v>17664.82816531364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</row>
        <row r="296">
          <cell r="B296">
            <v>1294</v>
          </cell>
          <cell r="C296">
            <v>3774.1063953488374</v>
          </cell>
          <cell r="D296">
            <v>3918.9994186046515</v>
          </cell>
          <cell r="E296">
            <v>4032.6000000000004</v>
          </cell>
          <cell r="F296">
            <v>3963.6549418604654</v>
          </cell>
          <cell r="G296">
            <v>3891.4850189485633</v>
          </cell>
          <cell r="H296">
            <v>4052.2207888085968</v>
          </cell>
          <cell r="I296">
            <v>3822.2479273255817</v>
          </cell>
          <cell r="J296">
            <v>3360.4017034883723</v>
          </cell>
          <cell r="K296">
            <v>3804.4899941860467</v>
          </cell>
          <cell r="L296">
            <v>3808.0906395348838</v>
          </cell>
          <cell r="M296">
            <v>4290.5636617383989</v>
          </cell>
          <cell r="N296">
            <v>3581.2134445701363</v>
          </cell>
          <cell r="O296">
            <v>3888.502809902137</v>
          </cell>
          <cell r="P296">
            <v>4026.3522448174267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</row>
        <row r="297">
          <cell r="B297">
            <v>1295</v>
          </cell>
          <cell r="C297">
            <v>2293.8837209302328</v>
          </cell>
          <cell r="D297">
            <v>2395.1572674418608</v>
          </cell>
          <cell r="E297">
            <v>2829.4622093023258</v>
          </cell>
          <cell r="F297">
            <v>2872.6979651162792</v>
          </cell>
          <cell r="G297">
            <v>3178.7441860465119</v>
          </cell>
          <cell r="H297">
            <v>3389.7427325581398</v>
          </cell>
          <cell r="I297">
            <v>3274.0700581395349</v>
          </cell>
          <cell r="J297">
            <v>3255.3636627906981</v>
          </cell>
          <cell r="K297">
            <v>3909.6462209302326</v>
          </cell>
          <cell r="L297">
            <v>4314.970639534884</v>
          </cell>
          <cell r="M297">
            <v>4262.4954080189154</v>
          </cell>
          <cell r="N297">
            <v>3759.3855433870749</v>
          </cell>
          <cell r="O297">
            <v>4062.3146934515516</v>
          </cell>
          <cell r="P297">
            <v>3873.103861874105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</row>
        <row r="298">
          <cell r="B298">
            <v>1296</v>
          </cell>
          <cell r="C298">
            <v>973.58633720930243</v>
          </cell>
          <cell r="D298">
            <v>1007.2674418604652</v>
          </cell>
          <cell r="E298">
            <v>981.39505813953497</v>
          </cell>
          <cell r="F298">
            <v>1049.1985465116279</v>
          </cell>
          <cell r="G298">
            <v>1038.5886627906978</v>
          </cell>
          <cell r="H298">
            <v>1170.2529069767443</v>
          </cell>
          <cell r="I298">
            <v>1093.1633720930233</v>
          </cell>
          <cell r="J298">
            <v>1027.5470930232559</v>
          </cell>
          <cell r="K298">
            <v>1119.0837209302326</v>
          </cell>
          <cell r="L298">
            <v>1137.6270348837211</v>
          </cell>
          <cell r="M298">
            <v>1644.2552247383742</v>
          </cell>
          <cell r="N298">
            <v>1160.9859882108938</v>
          </cell>
          <cell r="O298">
            <v>1174.1868576659906</v>
          </cell>
          <cell r="P298">
            <v>1119.4966407498991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</row>
        <row r="299">
          <cell r="B299">
            <v>1297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</row>
        <row r="300">
          <cell r="B300">
            <v>1298</v>
          </cell>
          <cell r="C300">
            <v>0</v>
          </cell>
          <cell r="D300">
            <v>0</v>
          </cell>
          <cell r="E300">
            <v>0.62354651162790697</v>
          </cell>
          <cell r="F300">
            <v>168.46308139534884</v>
          </cell>
          <cell r="G300">
            <v>480.62005813953493</v>
          </cell>
          <cell r="H300">
            <v>615.01831395348847</v>
          </cell>
          <cell r="I300">
            <v>666.56162790697681</v>
          </cell>
          <cell r="J300">
            <v>863.36250000000007</v>
          </cell>
          <cell r="K300">
            <v>1009.6944767441861</v>
          </cell>
          <cell r="L300">
            <v>1036.5069767441862</v>
          </cell>
          <cell r="M300">
            <v>1433.4532728488389</v>
          </cell>
          <cell r="N300">
            <v>1729.7907789036171</v>
          </cell>
          <cell r="O300">
            <v>1749.4591835948104</v>
          </cell>
          <cell r="P300">
            <v>1667.9744508949107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</row>
        <row r="301">
          <cell r="B301">
            <v>1299</v>
          </cell>
          <cell r="C301">
            <v>21435.687209302327</v>
          </cell>
          <cell r="D301">
            <v>22014.021802325584</v>
          </cell>
          <cell r="E301">
            <v>22459.742441860468</v>
          </cell>
          <cell r="F301">
            <v>22472.798546511629</v>
          </cell>
          <cell r="G301">
            <v>23574.758174000588</v>
          </cell>
          <cell r="H301">
            <v>22962.151494678685</v>
          </cell>
          <cell r="I301">
            <v>21490.356697674419</v>
          </cell>
          <cell r="J301">
            <v>20822.811784883721</v>
          </cell>
          <cell r="K301">
            <v>22588.824148255815</v>
          </cell>
          <cell r="L301">
            <v>22936.957744186049</v>
          </cell>
          <cell r="M301">
            <v>25725.780125104815</v>
          </cell>
          <cell r="N301">
            <v>21648.22558414362</v>
          </cell>
          <cell r="O301">
            <v>25619.741568827838</v>
          </cell>
          <cell r="P301">
            <v>24898.664964805041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</row>
        <row r="302">
          <cell r="B302">
            <v>1300</v>
          </cell>
          <cell r="C302">
            <v>17300.576162790698</v>
          </cell>
          <cell r="D302">
            <v>17776.275000000001</v>
          </cell>
          <cell r="E302">
            <v>18381.565988372095</v>
          </cell>
          <cell r="F302">
            <v>18627.675000000003</v>
          </cell>
          <cell r="G302">
            <v>16225.4160479149</v>
          </cell>
          <cell r="H302">
            <v>15978.319341973285</v>
          </cell>
          <cell r="I302">
            <v>14801.788918604654</v>
          </cell>
          <cell r="J302">
            <v>13920.76422383721</v>
          </cell>
          <cell r="K302">
            <v>15684.952665697676</v>
          </cell>
          <cell r="L302">
            <v>16473.844430232559</v>
          </cell>
          <cell r="M302">
            <v>18487.810164598683</v>
          </cell>
          <cell r="N302">
            <v>15352.545338648986</v>
          </cell>
          <cell r="O302">
            <v>17006.976089999567</v>
          </cell>
          <cell r="P302">
            <v>17500.859868865551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</row>
        <row r="303">
          <cell r="B303">
            <v>1301</v>
          </cell>
          <cell r="C303">
            <v>3190.2941860465121</v>
          </cell>
          <cell r="D303">
            <v>3388.5723837209307</v>
          </cell>
          <cell r="E303">
            <v>3528.1604651162793</v>
          </cell>
          <cell r="F303">
            <v>3535.9595930232563</v>
          </cell>
          <cell r="G303">
            <v>3189.0802454585828</v>
          </cell>
          <cell r="H303">
            <v>2828.2059093859011</v>
          </cell>
          <cell r="I303">
            <v>3067.1233592304661</v>
          </cell>
          <cell r="J303">
            <v>2862.3351588122614</v>
          </cell>
          <cell r="K303">
            <v>3059.0036309089633</v>
          </cell>
          <cell r="L303">
            <v>3101.1368642883285</v>
          </cell>
          <cell r="M303">
            <v>4703.9557153668738</v>
          </cell>
          <cell r="N303">
            <v>4199.9810567415579</v>
          </cell>
          <cell r="O303">
            <v>5558.1294045045324</v>
          </cell>
          <cell r="P303">
            <v>5791.9247133069275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</row>
        <row r="304">
          <cell r="B304">
            <v>1302</v>
          </cell>
          <cell r="C304">
            <v>18644.021511627907</v>
          </cell>
          <cell r="D304">
            <v>19112.515988372095</v>
          </cell>
          <cell r="E304">
            <v>19496.486337209302</v>
          </cell>
          <cell r="F304">
            <v>19397.438372093024</v>
          </cell>
          <cell r="G304">
            <v>18213.809427079748</v>
          </cell>
          <cell r="H304">
            <v>18358.158379093002</v>
          </cell>
          <cell r="I304">
            <v>18503.646610465119</v>
          </cell>
          <cell r="J304">
            <v>17798.930075581397</v>
          </cell>
          <cell r="K304">
            <v>19611.9332877907</v>
          </cell>
          <cell r="L304">
            <v>19099.587758720932</v>
          </cell>
          <cell r="M304">
            <v>22268.649156355372</v>
          </cell>
          <cell r="N304">
            <v>20451.956797723284</v>
          </cell>
          <cell r="O304">
            <v>22307.430587080089</v>
          </cell>
          <cell r="P304">
            <v>23570.341633019561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</row>
        <row r="305">
          <cell r="B305">
            <v>1303</v>
          </cell>
          <cell r="C305">
            <v>12170.620639534885</v>
          </cell>
          <cell r="D305">
            <v>12917.015406976745</v>
          </cell>
          <cell r="E305">
            <v>13507.350872093024</v>
          </cell>
          <cell r="F305">
            <v>13483.406686046512</v>
          </cell>
          <cell r="G305">
            <v>13126.834172470542</v>
          </cell>
          <cell r="H305">
            <v>13810.211024263685</v>
          </cell>
          <cell r="I305">
            <v>13483.550677325582</v>
          </cell>
          <cell r="J305">
            <v>12445.196563953488</v>
          </cell>
          <cell r="K305">
            <v>13364.089718495819</v>
          </cell>
          <cell r="L305">
            <v>13496.407438480926</v>
          </cell>
          <cell r="M305">
            <v>14910.243046433707</v>
          </cell>
          <cell r="N305">
            <v>12834.522620546513</v>
          </cell>
          <cell r="O305">
            <v>12859.827601275378</v>
          </cell>
          <cell r="P305">
            <v>13666.11780888262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</row>
        <row r="306">
          <cell r="B306">
            <v>1304</v>
          </cell>
          <cell r="C306">
            <v>3252.7819400740377</v>
          </cell>
          <cell r="D306">
            <v>3661.830762229878</v>
          </cell>
          <cell r="E306">
            <v>4594.8223696398245</v>
          </cell>
          <cell r="F306">
            <v>4748.8983616773221</v>
          </cell>
          <cell r="G306">
            <v>4300.3251848343061</v>
          </cell>
          <cell r="H306">
            <v>4484.301343682946</v>
          </cell>
          <cell r="I306">
            <v>4761.742260968218</v>
          </cell>
          <cell r="J306">
            <v>4974.3881008963072</v>
          </cell>
          <cell r="K306">
            <v>5366.2572341586992</v>
          </cell>
          <cell r="L306">
            <v>4980.899704117026</v>
          </cell>
          <cell r="M306">
            <v>6748.7951680501956</v>
          </cell>
          <cell r="N306">
            <v>4679.5890672148989</v>
          </cell>
          <cell r="O306">
            <v>5493.0349813220246</v>
          </cell>
          <cell r="P306">
            <v>6644.9289571812042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</row>
        <row r="307">
          <cell r="B307">
            <v>1305</v>
          </cell>
          <cell r="C307">
            <v>9350.53081395349</v>
          </cell>
          <cell r="D307">
            <v>9537.7770348837221</v>
          </cell>
          <cell r="E307">
            <v>9726.4718023255828</v>
          </cell>
          <cell r="F307">
            <v>9701.4052325581397</v>
          </cell>
          <cell r="G307">
            <v>8603.0581984559431</v>
          </cell>
          <cell r="H307">
            <v>8388.8277018882891</v>
          </cell>
          <cell r="I307">
            <v>7696.7439680232565</v>
          </cell>
          <cell r="J307">
            <v>7119.8748052325591</v>
          </cell>
          <cell r="K307">
            <v>7494.1983139534896</v>
          </cell>
          <cell r="L307">
            <v>7064.8426046511631</v>
          </cell>
          <cell r="M307">
            <v>7702.9016269626427</v>
          </cell>
          <cell r="N307">
            <v>7075.9493056840147</v>
          </cell>
          <cell r="O307">
            <v>6895.86365928962</v>
          </cell>
          <cell r="P307">
            <v>7431.4808050275851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</row>
        <row r="308">
          <cell r="B308">
            <v>1306</v>
          </cell>
          <cell r="C308">
            <v>2275.0355124957937</v>
          </cell>
          <cell r="D308">
            <v>2242.772469291876</v>
          </cell>
          <cell r="E308">
            <v>2227.229689354222</v>
          </cell>
          <cell r="F308">
            <v>2210.2739294222361</v>
          </cell>
          <cell r="G308">
            <v>1950.5879696799225</v>
          </cell>
          <cell r="H308">
            <v>1969.8104149634128</v>
          </cell>
          <cell r="I308">
            <v>1889.186460818808</v>
          </cell>
          <cell r="J308">
            <v>2225.5816555818101</v>
          </cell>
          <cell r="K308">
            <v>1920.5348960255938</v>
          </cell>
          <cell r="L308">
            <v>1985.4728451458104</v>
          </cell>
          <cell r="M308">
            <v>2180.6079201805951</v>
          </cell>
          <cell r="N308">
            <v>1911.3973520127593</v>
          </cell>
          <cell r="O308">
            <v>1897.2407176694969</v>
          </cell>
          <cell r="P308">
            <v>1931.2324027931586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</row>
        <row r="309">
          <cell r="B309">
            <v>1307</v>
          </cell>
          <cell r="C309">
            <v>19500.210052291772</v>
          </cell>
          <cell r="D309">
            <v>20240.610931229821</v>
          </cell>
          <cell r="E309">
            <v>21195.801018162816</v>
          </cell>
          <cell r="F309">
            <v>22294.175786472217</v>
          </cell>
          <cell r="G309">
            <v>21750.892167911472</v>
          </cell>
          <cell r="H309">
            <v>23044.302622256706</v>
          </cell>
          <cell r="I309">
            <v>20702.56036908137</v>
          </cell>
          <cell r="J309">
            <v>18858.659587298087</v>
          </cell>
          <cell r="K309">
            <v>20567.03342476692</v>
          </cell>
          <cell r="L309">
            <v>20760.736428194625</v>
          </cell>
          <cell r="M309">
            <v>22148.439244186047</v>
          </cell>
          <cell r="N309">
            <v>19820.509883720933</v>
          </cell>
          <cell r="O309">
            <v>19057.87412790698</v>
          </cell>
          <cell r="P309">
            <v>19594.862790697676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</row>
        <row r="310">
          <cell r="B310">
            <v>1308</v>
          </cell>
          <cell r="C310">
            <v>10519.901162790698</v>
          </cell>
          <cell r="D310">
            <v>10638.528488372094</v>
          </cell>
          <cell r="E310">
            <v>10866.429941860466</v>
          </cell>
          <cell r="F310">
            <v>11061.676744186047</v>
          </cell>
          <cell r="G310">
            <v>29763.970630471169</v>
          </cell>
          <cell r="H310">
            <v>29842.759193486556</v>
          </cell>
          <cell r="I310">
            <v>27135.813087209302</v>
          </cell>
          <cell r="J310">
            <v>24773.496095930233</v>
          </cell>
          <cell r="K310">
            <v>26112.116825581397</v>
          </cell>
          <cell r="L310">
            <v>25982.066895348842</v>
          </cell>
          <cell r="M310">
            <v>29310.337915507269</v>
          </cell>
          <cell r="N310">
            <v>25759.919556417364</v>
          </cell>
          <cell r="O310">
            <v>27970.273519959188</v>
          </cell>
          <cell r="P310">
            <v>28961.834176501317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</row>
        <row r="311">
          <cell r="B311">
            <v>1309</v>
          </cell>
          <cell r="C311">
            <v>75420.755848643457</v>
          </cell>
          <cell r="D311">
            <v>79456.944735856014</v>
          </cell>
          <cell r="E311">
            <v>81401.386097578841</v>
          </cell>
          <cell r="F311">
            <v>83522.594855821939</v>
          </cell>
          <cell r="G311">
            <v>81313.002399318721</v>
          </cell>
          <cell r="H311">
            <v>84877.811562477247</v>
          </cell>
          <cell r="I311">
            <v>77689.270770653427</v>
          </cell>
          <cell r="J311">
            <v>74440.936460350145</v>
          </cell>
          <cell r="K311">
            <v>78775.208369057349</v>
          </cell>
          <cell r="L311">
            <v>79786.119504777351</v>
          </cell>
          <cell r="M311">
            <v>85681.800375221152</v>
          </cell>
          <cell r="N311">
            <v>76450.24999239856</v>
          </cell>
          <cell r="O311">
            <v>83010.135116044621</v>
          </cell>
          <cell r="P311">
            <v>85952.88732104472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</row>
        <row r="312">
          <cell r="B312">
            <v>1310</v>
          </cell>
          <cell r="C312">
            <v>5009.9084302325582</v>
          </cell>
          <cell r="D312">
            <v>5176.433720930233</v>
          </cell>
          <cell r="E312">
            <v>5389.1302325581401</v>
          </cell>
          <cell r="F312">
            <v>5275.3473837209303</v>
          </cell>
          <cell r="G312">
            <v>5555.8130935733152</v>
          </cell>
          <cell r="H312">
            <v>5133.8307623443652</v>
          </cell>
          <cell r="I312">
            <v>5101.4698081395345</v>
          </cell>
          <cell r="J312">
            <v>5071.2487151162795</v>
          </cell>
          <cell r="K312">
            <v>5324.964034883722</v>
          </cell>
          <cell r="L312">
            <v>5399.0580523255821</v>
          </cell>
          <cell r="M312">
            <v>6262.9706186917128</v>
          </cell>
          <cell r="N312">
            <v>5390.3113203579951</v>
          </cell>
          <cell r="O312">
            <v>5760.5467009147023</v>
          </cell>
          <cell r="P312">
            <v>5939.6145121194386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</row>
        <row r="313">
          <cell r="B313">
            <v>1311</v>
          </cell>
          <cell r="C313">
            <v>4249.7380813953496</v>
          </cell>
          <cell r="D313">
            <v>4249.7380813953496</v>
          </cell>
          <cell r="E313">
            <v>4249.7380813953496</v>
          </cell>
          <cell r="F313">
            <v>4249.7380813953496</v>
          </cell>
          <cell r="G313">
            <v>4916.3997214342962</v>
          </cell>
          <cell r="H313">
            <v>5284.8248065675316</v>
          </cell>
          <cell r="I313">
            <v>4130.1226744186051</v>
          </cell>
          <cell r="J313">
            <v>4331.7723320565901</v>
          </cell>
          <cell r="K313">
            <v>4647.6287884978001</v>
          </cell>
          <cell r="L313">
            <v>4587.4422642991831</v>
          </cell>
          <cell r="M313">
            <v>4940.3235591506609</v>
          </cell>
          <cell r="N313">
            <v>4164.5702730030307</v>
          </cell>
          <cell r="O313">
            <v>4528.3440889527537</v>
          </cell>
          <cell r="P313">
            <v>4931.9098122865798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</row>
        <row r="314">
          <cell r="B314">
            <v>1312</v>
          </cell>
          <cell r="C314">
            <v>0</v>
          </cell>
          <cell r="D314">
            <v>72.436918604651169</v>
          </cell>
          <cell r="E314">
            <v>536.88313953488375</v>
          </cell>
          <cell r="F314">
            <v>960.89476744186049</v>
          </cell>
          <cell r="G314">
            <v>1223.0049418604651</v>
          </cell>
          <cell r="H314">
            <v>1457.7654069767443</v>
          </cell>
          <cell r="I314">
            <v>1571.3084302325583</v>
          </cell>
          <cell r="J314">
            <v>1610.5726744186047</v>
          </cell>
          <cell r="K314">
            <v>1762.9194767441861</v>
          </cell>
          <cell r="L314">
            <v>1797.7805232558142</v>
          </cell>
          <cell r="M314">
            <v>1823.813391064584</v>
          </cell>
          <cell r="N314">
            <v>1677.1043266652462</v>
          </cell>
          <cell r="O314">
            <v>1753.6896886379752</v>
          </cell>
          <cell r="P314">
            <v>1791.4615583368632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</row>
        <row r="315">
          <cell r="B315">
            <v>1313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</row>
        <row r="316">
          <cell r="B316">
            <v>1314</v>
          </cell>
          <cell r="C316">
            <v>71253.340988372103</v>
          </cell>
          <cell r="D316">
            <v>72654.632267441862</v>
          </cell>
          <cell r="E316">
            <v>74981.631104651169</v>
          </cell>
          <cell r="F316">
            <v>75395.76191860465</v>
          </cell>
          <cell r="G316">
            <v>73401.165042451088</v>
          </cell>
          <cell r="H316">
            <v>76619.11466931217</v>
          </cell>
          <cell r="I316">
            <v>73509.720305232579</v>
          </cell>
          <cell r="J316">
            <v>68449.845174418602</v>
          </cell>
          <cell r="K316">
            <v>75346.208869186055</v>
          </cell>
          <cell r="L316">
            <v>75083.309380813967</v>
          </cell>
          <cell r="M316">
            <v>81168.743536721988</v>
          </cell>
          <cell r="N316">
            <v>73778.28177497453</v>
          </cell>
          <cell r="O316">
            <v>81314.219944937126</v>
          </cell>
          <cell r="P316">
            <v>83176.588970608835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</row>
        <row r="317">
          <cell r="B317">
            <v>1315</v>
          </cell>
          <cell r="C317">
            <v>38820.052265203158</v>
          </cell>
          <cell r="D317">
            <v>40897.531624708172</v>
          </cell>
          <cell r="E317">
            <v>41898.361097170447</v>
          </cell>
          <cell r="F317">
            <v>42990.175067129283</v>
          </cell>
          <cell r="G317">
            <v>41852.868848422164</v>
          </cell>
          <cell r="H317">
            <v>43274.38536338415</v>
          </cell>
          <cell r="I317">
            <v>41880.568125000005</v>
          </cell>
          <cell r="J317">
            <v>39180.123348837209</v>
          </cell>
          <cell r="K317">
            <v>42917.455081395346</v>
          </cell>
          <cell r="L317">
            <v>42276.385473837217</v>
          </cell>
          <cell r="M317">
            <v>43832.806020539771</v>
          </cell>
          <cell r="N317">
            <v>38040.921648957985</v>
          </cell>
          <cell r="O317">
            <v>41305.058470480442</v>
          </cell>
          <cell r="P317">
            <v>42769.344147425094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</row>
      </sheetData>
      <sheetData sheetId="3">
        <row r="3">
          <cell r="B3">
            <v>1001</v>
          </cell>
          <cell r="C3">
            <v>849.1806495388123</v>
          </cell>
          <cell r="D3">
            <v>750.98186003483249</v>
          </cell>
          <cell r="E3">
            <v>898.87571467596615</v>
          </cell>
          <cell r="F3">
            <v>936.49769410887927</v>
          </cell>
          <cell r="G3">
            <v>1028.8915162827211</v>
          </cell>
          <cell r="H3">
            <v>1095.5232546030629</v>
          </cell>
          <cell r="I3">
            <v>610.24807068172674</v>
          </cell>
          <cell r="J3">
            <v>745.36960349666799</v>
          </cell>
          <cell r="K3">
            <v>588.20513129892163</v>
          </cell>
          <cell r="L3">
            <v>682.5878987901292</v>
          </cell>
          <cell r="M3">
            <v>877.80493446894684</v>
          </cell>
          <cell r="N3">
            <v>659.44371715569764</v>
          </cell>
          <cell r="O3">
            <v>414.55250009151894</v>
          </cell>
          <cell r="P3">
            <v>260.70564745499979</v>
          </cell>
          <cell r="Q3">
            <v>2106.3312124200202</v>
          </cell>
          <cell r="R3">
            <v>2130.3920762243129</v>
          </cell>
          <cell r="S3">
            <v>2629.8735693926296</v>
          </cell>
          <cell r="T3">
            <v>2650.791726432748</v>
          </cell>
          <cell r="U3">
            <v>2729.1426220752028</v>
          </cell>
          <cell r="V3">
            <v>3105.1251117932002</v>
          </cell>
          <cell r="W3">
            <v>2689.658470034597</v>
          </cell>
          <cell r="X3">
            <v>2326.0374449568526</v>
          </cell>
          <cell r="Y3">
            <v>2826.6175724315476</v>
          </cell>
          <cell r="Z3">
            <v>2722.9171508668624</v>
          </cell>
          <cell r="AA3">
            <v>3355.680612224101</v>
          </cell>
          <cell r="AB3">
            <v>2129.3257460110622</v>
          </cell>
          <cell r="AC3">
            <v>1978.9359510153843</v>
          </cell>
          <cell r="AD3">
            <v>2020.5912453848521</v>
          </cell>
          <cell r="AE3">
            <v>8211.8837699111573</v>
          </cell>
          <cell r="AF3">
            <v>7669.8782878532093</v>
          </cell>
          <cell r="AG3">
            <v>5501.3709497559339</v>
          </cell>
          <cell r="AH3">
            <v>4437.7643532602306</v>
          </cell>
          <cell r="AI3">
            <v>3823.3708734834922</v>
          </cell>
          <cell r="AJ3">
            <v>4110.7882090756739</v>
          </cell>
          <cell r="AK3">
            <v>2820.2606878122133</v>
          </cell>
          <cell r="AL3">
            <v>2344.8967970406243</v>
          </cell>
          <cell r="AM3">
            <v>962.81943571220256</v>
          </cell>
          <cell r="AN3">
            <v>908.5430561275715</v>
          </cell>
          <cell r="AO3">
            <v>1394.8042079730731</v>
          </cell>
          <cell r="AP3">
            <v>1001.3811449189525</v>
          </cell>
          <cell r="AQ3">
            <v>691.22981633494533</v>
          </cell>
          <cell r="AR3">
            <v>1192.4063194733349</v>
          </cell>
        </row>
        <row r="4">
          <cell r="B4">
            <v>1002</v>
          </cell>
          <cell r="C4">
            <v>179.66934466972697</v>
          </cell>
          <cell r="D4">
            <v>210.07799856259354</v>
          </cell>
          <cell r="E4">
            <v>164.54976404798606</v>
          </cell>
          <cell r="F4">
            <v>148.64376325396609</v>
          </cell>
          <cell r="G4">
            <v>145.93993974320702</v>
          </cell>
          <cell r="H4">
            <v>219.49570352085468</v>
          </cell>
          <cell r="I4">
            <v>163.87212256629877</v>
          </cell>
          <cell r="J4">
            <v>231.96961733129837</v>
          </cell>
          <cell r="K4">
            <v>160.90881626804281</v>
          </cell>
          <cell r="L4">
            <v>220.80585050759083</v>
          </cell>
          <cell r="M4">
            <v>358.25745403789699</v>
          </cell>
          <cell r="N4">
            <v>314.55067344643322</v>
          </cell>
          <cell r="O4">
            <v>167.06469983636276</v>
          </cell>
          <cell r="P4">
            <v>124.33281012202217</v>
          </cell>
          <cell r="Q4">
            <v>445.65682084068681</v>
          </cell>
          <cell r="R4">
            <v>595.951150545838</v>
          </cell>
          <cell r="S4">
            <v>481.42926575293171</v>
          </cell>
          <cell r="T4">
            <v>420.74172771388726</v>
          </cell>
          <cell r="U4">
            <v>387.10680719310142</v>
          </cell>
          <cell r="V4">
            <v>622.1334125675578</v>
          </cell>
          <cell r="W4">
            <v>722.26372132665085</v>
          </cell>
          <cell r="X4">
            <v>723.89592153166484</v>
          </cell>
          <cell r="Y4">
            <v>773.24671856911914</v>
          </cell>
          <cell r="Z4">
            <v>880.81848275444099</v>
          </cell>
          <cell r="AA4">
            <v>1369.5498230789071</v>
          </cell>
          <cell r="AB4">
            <v>1015.6755307086657</v>
          </cell>
          <cell r="AC4">
            <v>797.51139018287154</v>
          </cell>
          <cell r="AD4">
            <v>963.63768909156056</v>
          </cell>
          <cell r="AE4">
            <v>1737.4674943961609</v>
          </cell>
          <cell r="AF4">
            <v>2145.5547273221205</v>
          </cell>
          <cell r="AG4">
            <v>1007.0906099060819</v>
          </cell>
          <cell r="AH4">
            <v>704.37545981422534</v>
          </cell>
          <cell r="AI4">
            <v>542.31423435975728</v>
          </cell>
          <cell r="AJ4">
            <v>823.62500858389058</v>
          </cell>
          <cell r="AK4">
            <v>757.33480744278586</v>
          </cell>
          <cell r="AL4">
            <v>729.76522001857074</v>
          </cell>
          <cell r="AM4">
            <v>263.38793634491958</v>
          </cell>
          <cell r="AN4">
            <v>293.89859179542088</v>
          </cell>
          <cell r="AO4">
            <v>569.25973505957302</v>
          </cell>
          <cell r="AP4">
            <v>477.65276295209208</v>
          </cell>
          <cell r="AQ4">
            <v>278.56568651364489</v>
          </cell>
          <cell r="AR4">
            <v>568.66903327427019</v>
          </cell>
        </row>
        <row r="5">
          <cell r="B5">
            <v>1003</v>
          </cell>
          <cell r="C5">
            <v>482.42692159409251</v>
          </cell>
          <cell r="D5">
            <v>438.48490886584773</v>
          </cell>
          <cell r="E5">
            <v>551.08962122701314</v>
          </cell>
          <cell r="F5">
            <v>600.2931296185202</v>
          </cell>
          <cell r="G5">
            <v>664.81990286010659</v>
          </cell>
          <cell r="H5">
            <v>660.55784112498282</v>
          </cell>
          <cell r="I5">
            <v>395.14406366233965</v>
          </cell>
          <cell r="J5">
            <v>494.47623775486102</v>
          </cell>
          <cell r="K5">
            <v>421.01444112877812</v>
          </cell>
          <cell r="L5">
            <v>498.84612738590374</v>
          </cell>
          <cell r="M5">
            <v>589.02969932472911</v>
          </cell>
          <cell r="N5">
            <v>466.7952046105579</v>
          </cell>
          <cell r="O5">
            <v>327.39357003978535</v>
          </cell>
          <cell r="P5">
            <v>201.65016893718882</v>
          </cell>
          <cell r="Q5">
            <v>1196.6251035244525</v>
          </cell>
          <cell r="R5">
            <v>1243.8979223125496</v>
          </cell>
          <cell r="S5">
            <v>1612.3430698691986</v>
          </cell>
          <cell r="T5">
            <v>1699.1521404025923</v>
          </cell>
          <cell r="U5">
            <v>1763.4398808677233</v>
          </cell>
          <cell r="V5">
            <v>1872.2694672622538</v>
          </cell>
          <cell r="W5">
            <v>1741.591049236768</v>
          </cell>
          <cell r="X5">
            <v>1543.0871332336746</v>
          </cell>
          <cell r="Y5">
            <v>2023.1833321720517</v>
          </cell>
          <cell r="Z5">
            <v>1989.9512990344201</v>
          </cell>
          <cell r="AA5">
            <v>2251.748041544085</v>
          </cell>
          <cell r="AB5">
            <v>1507.2689623595038</v>
          </cell>
          <cell r="AC5">
            <v>1562.8681668545539</v>
          </cell>
          <cell r="AD5">
            <v>1562.8835430394358</v>
          </cell>
          <cell r="AE5">
            <v>4665.2426780547621</v>
          </cell>
          <cell r="AF5">
            <v>4478.305084367109</v>
          </cell>
          <cell r="AG5">
            <v>3372.8227200166375</v>
          </cell>
          <cell r="AH5">
            <v>2844.5979834077134</v>
          </cell>
          <cell r="AI5">
            <v>2470.477219883112</v>
          </cell>
          <cell r="AJ5">
            <v>2478.6451344594484</v>
          </cell>
          <cell r="AK5">
            <v>1826.1577910837516</v>
          </cell>
          <cell r="AL5">
            <v>1555.5983778848247</v>
          </cell>
          <cell r="AM5">
            <v>689.14884462015493</v>
          </cell>
          <cell r="AN5">
            <v>663.97776156875932</v>
          </cell>
          <cell r="AO5">
            <v>935.94951563616485</v>
          </cell>
          <cell r="AP5">
            <v>708.8397451897057</v>
          </cell>
          <cell r="AQ5">
            <v>545.89996981777392</v>
          </cell>
          <cell r="AR5">
            <v>922.30044922626098</v>
          </cell>
        </row>
        <row r="6">
          <cell r="B6">
            <v>1004</v>
          </cell>
          <cell r="C6">
            <v>464.44136505195922</v>
          </cell>
          <cell r="D6">
            <v>398.41910954291666</v>
          </cell>
          <cell r="E6">
            <v>507.56477698649934</v>
          </cell>
          <cell r="F6">
            <v>517.30678098104477</v>
          </cell>
          <cell r="G6">
            <v>798.17501369691911</v>
          </cell>
          <cell r="H6">
            <v>610.78181935018756</v>
          </cell>
          <cell r="I6">
            <v>426.65628549396843</v>
          </cell>
          <cell r="J6">
            <v>445.68337892643945</v>
          </cell>
          <cell r="K6">
            <v>342.01235267598435</v>
          </cell>
          <cell r="L6">
            <v>503.49654763919347</v>
          </cell>
          <cell r="M6">
            <v>557.70790746277703</v>
          </cell>
          <cell r="N6">
            <v>306.75637863011218</v>
          </cell>
          <cell r="O6">
            <v>256.7617595991365</v>
          </cell>
          <cell r="P6">
            <v>170.32153035148156</v>
          </cell>
          <cell r="Q6">
            <v>1152.0132307291703</v>
          </cell>
          <cell r="R6">
            <v>1130.2389034366386</v>
          </cell>
          <cell r="S6">
            <v>1485.0008404472796</v>
          </cell>
          <cell r="T6">
            <v>1464.2561788226717</v>
          </cell>
          <cell r="U6">
            <v>2117.1653330623376</v>
          </cell>
          <cell r="V6">
            <v>1731.1854925235491</v>
          </cell>
          <cell r="W6">
            <v>1880.4806556625033</v>
          </cell>
          <cell r="X6">
            <v>1390.8217119594765</v>
          </cell>
          <cell r="Y6">
            <v>1643.5390897181812</v>
          </cell>
          <cell r="Z6">
            <v>2008.5023297351777</v>
          </cell>
          <cell r="AA6">
            <v>2132.0108134150837</v>
          </cell>
          <cell r="AB6">
            <v>990.50796569496413</v>
          </cell>
          <cell r="AC6">
            <v>1225.6953626006991</v>
          </cell>
          <cell r="AD6">
            <v>1320.0718760346663</v>
          </cell>
          <cell r="AE6">
            <v>4491.3158464184344</v>
          </cell>
          <cell r="AF6">
            <v>4069.1077113464348</v>
          </cell>
          <cell r="AG6">
            <v>3106.438491598883</v>
          </cell>
          <cell r="AH6">
            <v>2451.3521034581167</v>
          </cell>
          <cell r="AI6">
            <v>2966.0261077247815</v>
          </cell>
          <cell r="AJ6">
            <v>2291.8680098783175</v>
          </cell>
          <cell r="AK6">
            <v>1971.7914844735199</v>
          </cell>
          <cell r="AL6">
            <v>1402.0983990173172</v>
          </cell>
          <cell r="AM6">
            <v>559.83214509352524</v>
          </cell>
          <cell r="AN6">
            <v>670.16759739311294</v>
          </cell>
          <cell r="AO6">
            <v>886.18018149960324</v>
          </cell>
          <cell r="AP6">
            <v>465.81693881130241</v>
          </cell>
          <cell r="AQ6">
            <v>428.12764098724944</v>
          </cell>
          <cell r="AR6">
            <v>779.01062411212877</v>
          </cell>
        </row>
        <row r="7">
          <cell r="B7">
            <v>1005</v>
          </cell>
          <cell r="C7">
            <v>401.33473055278137</v>
          </cell>
          <cell r="D7">
            <v>379.76044418062958</v>
          </cell>
          <cell r="E7">
            <v>460.69391736925667</v>
          </cell>
          <cell r="F7">
            <v>500.86080913697651</v>
          </cell>
          <cell r="G7">
            <v>531.46724476879888</v>
          </cell>
          <cell r="H7">
            <v>525.86805726643036</v>
          </cell>
          <cell r="I7">
            <v>308.56569956032388</v>
          </cell>
          <cell r="J7">
            <v>382.18559158088158</v>
          </cell>
          <cell r="K7">
            <v>302.40372748195387</v>
          </cell>
          <cell r="L7">
            <v>368.78712848457883</v>
          </cell>
          <cell r="M7">
            <v>458.84864198024741</v>
          </cell>
          <cell r="N7">
            <v>324.64527280331748</v>
          </cell>
          <cell r="O7">
            <v>213.25982489551251</v>
          </cell>
          <cell r="P7">
            <v>137.7770092824353</v>
          </cell>
          <cell r="Q7">
            <v>995.48178594343392</v>
          </cell>
          <cell r="R7">
            <v>1077.3078341843216</v>
          </cell>
          <cell r="S7">
            <v>1347.8690514028574</v>
          </cell>
          <cell r="T7">
            <v>1417.7052408207533</v>
          </cell>
          <cell r="U7">
            <v>1409.720934599334</v>
          </cell>
          <cell r="V7">
            <v>1490.5079406091979</v>
          </cell>
          <cell r="W7">
            <v>1359.9983142223268</v>
          </cell>
          <cell r="X7">
            <v>1192.6673596156256</v>
          </cell>
          <cell r="Y7">
            <v>1453.1999885511009</v>
          </cell>
          <cell r="Z7">
            <v>1471.1318482930626</v>
          </cell>
          <cell r="AA7">
            <v>1754.0907226387255</v>
          </cell>
          <cell r="AB7">
            <v>1048.2707162371455</v>
          </cell>
          <cell r="AC7">
            <v>1018.0315745286935</v>
          </cell>
          <cell r="AD7">
            <v>1067.8365485713123</v>
          </cell>
          <cell r="AE7">
            <v>3881.0518844464327</v>
          </cell>
          <cell r="AF7">
            <v>3878.5442637341498</v>
          </cell>
          <cell r="AG7">
            <v>2819.5757125979612</v>
          </cell>
          <cell r="AH7">
            <v>2373.419879958331</v>
          </cell>
          <cell r="AI7">
            <v>1974.9374464675741</v>
          </cell>
          <cell r="AJ7">
            <v>1973.2417365468209</v>
          </cell>
          <cell r="AK7">
            <v>1426.0359907489571</v>
          </cell>
          <cell r="AL7">
            <v>1202.3374247741126</v>
          </cell>
          <cell r="AM7">
            <v>494.99769852139553</v>
          </cell>
          <cell r="AN7">
            <v>490.86569710329564</v>
          </cell>
          <cell r="AO7">
            <v>729.09594321655049</v>
          </cell>
          <cell r="AP7">
            <v>492.98165486282988</v>
          </cell>
          <cell r="AQ7">
            <v>355.59199271890606</v>
          </cell>
          <cell r="AR7">
            <v>630.15963846686327</v>
          </cell>
        </row>
        <row r="8">
          <cell r="B8">
            <v>1006</v>
          </cell>
          <cell r="C8">
            <v>1541.5974389436242</v>
          </cell>
          <cell r="D8">
            <v>1391.2184201129369</v>
          </cell>
          <cell r="E8">
            <v>1689.8588448376393</v>
          </cell>
          <cell r="F8">
            <v>1756.6931508179769</v>
          </cell>
          <cell r="G8">
            <v>2080.1120272251355</v>
          </cell>
          <cell r="H8">
            <v>2176.9673794195878</v>
          </cell>
          <cell r="I8">
            <v>1487.4446114769507</v>
          </cell>
          <cell r="J8">
            <v>1848.5982684723256</v>
          </cell>
          <cell r="K8">
            <v>1429.4639601022093</v>
          </cell>
          <cell r="L8">
            <v>1951.5382227237567</v>
          </cell>
          <cell r="M8">
            <v>1964.9857648477357</v>
          </cell>
          <cell r="N8">
            <v>1514.8851351735145</v>
          </cell>
          <cell r="O8">
            <v>1106.325516089543</v>
          </cell>
          <cell r="P8">
            <v>587.68893416379876</v>
          </cell>
          <cell r="Q8">
            <v>3823.8210025125059</v>
          </cell>
          <cell r="R8">
            <v>3946.6208922389119</v>
          </cell>
          <cell r="S8">
            <v>4944.0818563497605</v>
          </cell>
          <cell r="T8">
            <v>4972.3856229036037</v>
          </cell>
          <cell r="U8">
            <v>5517.5130733913593</v>
          </cell>
          <cell r="V8">
            <v>6170.3446722722792</v>
          </cell>
          <cell r="W8">
            <v>6555.8879907591936</v>
          </cell>
          <cell r="X8">
            <v>5768.827670161696</v>
          </cell>
          <cell r="Y8">
            <v>6869.2837477630155</v>
          </cell>
          <cell r="Z8">
            <v>7784.8976031445482</v>
          </cell>
          <cell r="AA8">
            <v>7511.7652857408912</v>
          </cell>
          <cell r="AB8">
            <v>4891.5227132459186</v>
          </cell>
          <cell r="AC8">
            <v>5281.2305723205454</v>
          </cell>
          <cell r="AD8">
            <v>4554.865331737381</v>
          </cell>
          <cell r="AE8">
            <v>14907.804358793444</v>
          </cell>
          <cell r="AF8">
            <v>14208.69999921268</v>
          </cell>
          <cell r="AG8">
            <v>10342.409085475403</v>
          </cell>
          <cell r="AH8">
            <v>8324.4094388662306</v>
          </cell>
          <cell r="AI8">
            <v>7729.7165081201147</v>
          </cell>
          <cell r="AJ8">
            <v>8168.7465759025708</v>
          </cell>
          <cell r="AK8">
            <v>6874.2233930542598</v>
          </cell>
          <cell r="AL8">
            <v>5815.6009292844446</v>
          </cell>
          <cell r="AM8">
            <v>2339.8566421840778</v>
          </cell>
          <cell r="AN8">
            <v>2597.5504461270284</v>
          </cell>
          <cell r="AO8">
            <v>3122.300075784965</v>
          </cell>
          <cell r="AP8">
            <v>2300.3895125785102</v>
          </cell>
          <cell r="AQ8">
            <v>1844.7004495797598</v>
          </cell>
          <cell r="AR8">
            <v>2687.9509739136765</v>
          </cell>
        </row>
        <row r="9">
          <cell r="B9">
            <v>1007</v>
          </cell>
          <cell r="C9">
            <v>282.08681102218503</v>
          </cell>
          <cell r="D9">
            <v>256.03113947941546</v>
          </cell>
          <cell r="E9">
            <v>306.35253509941259</v>
          </cell>
          <cell r="F9">
            <v>310.479118419565</v>
          </cell>
          <cell r="G9">
            <v>321.52525392867074</v>
          </cell>
          <cell r="H9">
            <v>293.69537770412757</v>
          </cell>
          <cell r="I9">
            <v>171.12203168815398</v>
          </cell>
          <cell r="J9">
            <v>197.26821955758993</v>
          </cell>
          <cell r="K9">
            <v>156.5033071169976</v>
          </cell>
          <cell r="L9">
            <v>196.49156806400097</v>
          </cell>
          <cell r="M9">
            <v>174.58654678286774</v>
          </cell>
          <cell r="N9">
            <v>130.82117187300608</v>
          </cell>
          <cell r="O9">
            <v>113.1855755758092</v>
          </cell>
          <cell r="P9">
            <v>69.695233949873952</v>
          </cell>
          <cell r="Q9">
            <v>699.69594218938846</v>
          </cell>
          <cell r="R9">
            <v>726.31143285981545</v>
          </cell>
          <cell r="S9">
            <v>896.30682175544894</v>
          </cell>
          <cell r="T9">
            <v>878.82274939272907</v>
          </cell>
          <cell r="U9">
            <v>852.84819699997377</v>
          </cell>
          <cell r="V9">
            <v>832.4432080240075</v>
          </cell>
          <cell r="W9">
            <v>754.21757814883676</v>
          </cell>
          <cell r="X9">
            <v>615.6050142618609</v>
          </cell>
          <cell r="Y9">
            <v>752.07606071655448</v>
          </cell>
          <cell r="Z9">
            <v>783.82617334781366</v>
          </cell>
          <cell r="AA9">
            <v>667.41102400940133</v>
          </cell>
          <cell r="AB9">
            <v>422.41798980815901</v>
          </cell>
          <cell r="AC9">
            <v>540.31034571951443</v>
          </cell>
          <cell r="AD9">
            <v>540.17080542327801</v>
          </cell>
          <cell r="AE9">
            <v>2727.8814070918156</v>
          </cell>
          <cell r="AF9">
            <v>2614.8803083158391</v>
          </cell>
          <cell r="AG9">
            <v>1874.9632562801467</v>
          </cell>
          <cell r="AH9">
            <v>1471.2616729559372</v>
          </cell>
          <cell r="AI9">
            <v>1194.7909682467155</v>
          </cell>
          <cell r="AJ9">
            <v>1102.0482592709527</v>
          </cell>
          <cell r="AK9">
            <v>790.84025329161568</v>
          </cell>
          <cell r="AL9">
            <v>620.59629749922738</v>
          </cell>
          <cell r="AM9">
            <v>256.17665985457785</v>
          </cell>
          <cell r="AN9">
            <v>261.53562064107859</v>
          </cell>
          <cell r="AO9">
            <v>277.41248715530691</v>
          </cell>
          <cell r="AP9">
            <v>198.65509589637921</v>
          </cell>
          <cell r="AQ9">
            <v>188.72698777539532</v>
          </cell>
          <cell r="AR9">
            <v>318.76960936700425</v>
          </cell>
        </row>
        <row r="10">
          <cell r="B10">
            <v>1008</v>
          </cell>
          <cell r="C10">
            <v>1190.3558940177404</v>
          </cell>
          <cell r="D10">
            <v>1118.108398529665</v>
          </cell>
          <cell r="E10">
            <v>1000.3070580030113</v>
          </cell>
          <cell r="F10">
            <v>988.64974989003133</v>
          </cell>
          <cell r="G10">
            <v>692.51836566041482</v>
          </cell>
          <cell r="H10">
            <v>1085.2591909218338</v>
          </cell>
          <cell r="I10">
            <v>526.96912823955745</v>
          </cell>
          <cell r="J10">
            <v>722.31493235967719</v>
          </cell>
          <cell r="K10">
            <v>636.46624300482051</v>
          </cell>
          <cell r="L10">
            <v>1106.2489698151653</v>
          </cell>
          <cell r="M10">
            <v>1449.0513563398083</v>
          </cell>
          <cell r="N10">
            <v>1048.4187355481997</v>
          </cell>
          <cell r="O10">
            <v>366.05361996058957</v>
          </cell>
          <cell r="P10">
            <v>227.89179178421148</v>
          </cell>
          <cell r="Q10">
            <v>2952.5917421921986</v>
          </cell>
          <cell r="R10">
            <v>3171.8599334436262</v>
          </cell>
          <cell r="S10">
            <v>2926.6349620618557</v>
          </cell>
          <cell r="T10">
            <v>2798.4100695966172</v>
          </cell>
          <cell r="U10">
            <v>1836.9102654495648</v>
          </cell>
          <cell r="V10">
            <v>3076.0328933015194</v>
          </cell>
          <cell r="W10">
            <v>2322.6078824516217</v>
          </cell>
          <cell r="X10">
            <v>2254.091891912783</v>
          </cell>
          <cell r="Y10">
            <v>3058.5361653750183</v>
          </cell>
          <cell r="Z10">
            <v>4412.9471067061222</v>
          </cell>
          <cell r="AA10">
            <v>5539.44658049601</v>
          </cell>
          <cell r="AB10">
            <v>3385.3154532004719</v>
          </cell>
          <cell r="AC10">
            <v>1747.4184050980552</v>
          </cell>
          <cell r="AD10">
            <v>1766.2684482265681</v>
          </cell>
          <cell r="AE10">
            <v>11511.171682740511</v>
          </cell>
          <cell r="AF10">
            <v>11419.39078122504</v>
          </cell>
          <cell r="AG10">
            <v>6122.1591593642925</v>
          </cell>
          <cell r="AH10">
            <v>4684.8963382621378</v>
          </cell>
          <cell r="AI10">
            <v>2573.4049768283489</v>
          </cell>
          <cell r="AJ10">
            <v>4072.2738354366716</v>
          </cell>
          <cell r="AK10">
            <v>2435.3871605106883</v>
          </cell>
          <cell r="AL10">
            <v>2272.3679143865083</v>
          </cell>
          <cell r="AM10">
            <v>1041.8169382278732</v>
          </cell>
          <cell r="AN10">
            <v>1472.4474630378286</v>
          </cell>
          <cell r="AO10">
            <v>2302.4966595962483</v>
          </cell>
          <cell r="AP10">
            <v>1592.0490656670527</v>
          </cell>
          <cell r="AQ10">
            <v>610.36220126097555</v>
          </cell>
          <cell r="AR10">
            <v>1042.323460701019</v>
          </cell>
        </row>
        <row r="11">
          <cell r="B11">
            <v>1009</v>
          </cell>
          <cell r="C11">
            <v>290.76782844452845</v>
          </cell>
          <cell r="D11">
            <v>255.2802176627433</v>
          </cell>
          <cell r="E11">
            <v>336.44433353711366</v>
          </cell>
          <cell r="F11">
            <v>175.44477920903248</v>
          </cell>
          <cell r="G11">
            <v>360.75395838034683</v>
          </cell>
          <cell r="H11">
            <v>351.69477480932824</v>
          </cell>
          <cell r="I11">
            <v>155.82071474119448</v>
          </cell>
          <cell r="J11">
            <v>135.63062938615099</v>
          </cell>
          <cell r="K11">
            <v>169.42537917853397</v>
          </cell>
          <cell r="L11">
            <v>133.11685361699367</v>
          </cell>
          <cell r="M11">
            <v>145.93580809034574</v>
          </cell>
          <cell r="N11">
            <v>147.47398159934514</v>
          </cell>
          <cell r="O11">
            <v>123.76824571732077</v>
          </cell>
          <cell r="P11">
            <v>75.202166491481535</v>
          </cell>
          <cell r="Q11">
            <v>721.22857833951082</v>
          </cell>
          <cell r="R11">
            <v>724.18121111514085</v>
          </cell>
          <cell r="S11">
            <v>984.34749754045299</v>
          </cell>
          <cell r="T11">
            <v>496.60300511007307</v>
          </cell>
          <cell r="U11">
            <v>956.90263581453394</v>
          </cell>
          <cell r="V11">
            <v>996.83532262633764</v>
          </cell>
          <cell r="W11">
            <v>686.77727197450054</v>
          </cell>
          <cell r="X11">
            <v>423.25568570983819</v>
          </cell>
          <cell r="Y11">
            <v>814.17302998424225</v>
          </cell>
          <cell r="Z11">
            <v>531.01756480829533</v>
          </cell>
          <cell r="AA11">
            <v>557.88472200181559</v>
          </cell>
          <cell r="AB11">
            <v>476.18945744251522</v>
          </cell>
          <cell r="AC11">
            <v>590.82849817584008</v>
          </cell>
          <cell r="AD11">
            <v>582.85211973741423</v>
          </cell>
          <cell r="AE11">
            <v>2811.8299828342961</v>
          </cell>
          <cell r="AF11">
            <v>2607.2110432588884</v>
          </cell>
          <cell r="AG11">
            <v>2059.1334847646899</v>
          </cell>
          <cell r="AH11">
            <v>831.376939886983</v>
          </cell>
          <cell r="AI11">
            <v>1340.5652152216678</v>
          </cell>
          <cell r="AJ11">
            <v>1319.6823777177985</v>
          </cell>
          <cell r="AK11">
            <v>720.12523634931472</v>
          </cell>
          <cell r="AL11">
            <v>426.68741378264582</v>
          </cell>
          <cell r="AM11">
            <v>277.32850207507374</v>
          </cell>
          <cell r="AN11">
            <v>177.18215224975054</v>
          </cell>
          <cell r="AO11">
            <v>231.88737181286137</v>
          </cell>
          <cell r="AP11">
            <v>223.94278798601607</v>
          </cell>
          <cell r="AQ11">
            <v>206.3726590393135</v>
          </cell>
          <cell r="AR11">
            <v>343.95702370815189</v>
          </cell>
        </row>
        <row r="12">
          <cell r="B12">
            <v>1010</v>
          </cell>
          <cell r="C12">
            <v>325.09948867201018</v>
          </cell>
          <cell r="D12">
            <v>308.15788961468752</v>
          </cell>
          <cell r="E12">
            <v>372.00341018587721</v>
          </cell>
          <cell r="F12">
            <v>399.73746661418255</v>
          </cell>
          <cell r="G12">
            <v>445.68509921994882</v>
          </cell>
          <cell r="H12">
            <v>453.70588525884727</v>
          </cell>
          <cell r="I12">
            <v>268.20114473246036</v>
          </cell>
          <cell r="J12">
            <v>323.03936324287258</v>
          </cell>
          <cell r="K12">
            <v>270.73333657199782</v>
          </cell>
          <cell r="L12">
            <v>332.14358852433702</v>
          </cell>
          <cell r="M12">
            <v>417.86397941821747</v>
          </cell>
          <cell r="N12">
            <v>308.15067651323665</v>
          </cell>
          <cell r="O12">
            <v>205.82126636606796</v>
          </cell>
          <cell r="P12">
            <v>128.54779062140736</v>
          </cell>
          <cell r="Q12">
            <v>806.38577963774742</v>
          </cell>
          <cell r="R12">
            <v>874.18506517678964</v>
          </cell>
          <cell r="S12">
            <v>1088.3839892419794</v>
          </cell>
          <cell r="T12">
            <v>1131.471840146216</v>
          </cell>
          <cell r="U12">
            <v>1182.1831369544989</v>
          </cell>
          <cell r="V12">
            <v>1285.9731929616239</v>
          </cell>
          <cell r="W12">
            <v>1182.0921937479834</v>
          </cell>
          <cell r="X12">
            <v>1008.0926986732146</v>
          </cell>
          <cell r="Y12">
            <v>1301.0080427342175</v>
          </cell>
          <cell r="Z12">
            <v>1324.9567936179496</v>
          </cell>
          <cell r="AA12">
            <v>1597.4141853381523</v>
          </cell>
          <cell r="AB12">
            <v>995.01011546591201</v>
          </cell>
          <cell r="AC12">
            <v>982.52236666141448</v>
          </cell>
          <cell r="AD12">
            <v>996.30576812884215</v>
          </cell>
          <cell r="AE12">
            <v>3143.8295444932623</v>
          </cell>
          <cell r="AF12">
            <v>3147.2577868614972</v>
          </cell>
          <cell r="AG12">
            <v>2276.7649860742699</v>
          </cell>
          <cell r="AH12">
            <v>1894.22856154596</v>
          </cell>
          <cell r="AI12">
            <v>1656.1701599597195</v>
          </cell>
          <cell r="AJ12">
            <v>1702.4639099843491</v>
          </cell>
          <cell r="AK12">
            <v>1239.4912515990379</v>
          </cell>
          <cell r="AL12">
            <v>1016.2662451389338</v>
          </cell>
          <cell r="AM12">
            <v>443.15716486713791</v>
          </cell>
          <cell r="AN12">
            <v>442.09214890266014</v>
          </cell>
          <cell r="AO12">
            <v>663.97261392191649</v>
          </cell>
          <cell r="AP12">
            <v>467.9342136813753</v>
          </cell>
          <cell r="AQ12">
            <v>343.18885090943786</v>
          </cell>
          <cell r="AR12">
            <v>587.94736281176642</v>
          </cell>
        </row>
        <row r="13">
          <cell r="B13">
            <v>1011</v>
          </cell>
          <cell r="C13">
            <v>463.65759346955696</v>
          </cell>
          <cell r="D13">
            <v>436.46620199095122</v>
          </cell>
          <cell r="E13">
            <v>520.01965119907152</v>
          </cell>
          <cell r="F13">
            <v>553.10664607542515</v>
          </cell>
          <cell r="G13">
            <v>600.57741684394887</v>
          </cell>
          <cell r="H13">
            <v>630.9264917005022</v>
          </cell>
          <cell r="I13">
            <v>356.13953512950485</v>
          </cell>
          <cell r="J13">
            <v>428.54648933086168</v>
          </cell>
          <cell r="K13">
            <v>322.75423571901968</v>
          </cell>
          <cell r="L13">
            <v>413.59629708710349</v>
          </cell>
          <cell r="M13">
            <v>543.86264587062078</v>
          </cell>
          <cell r="N13">
            <v>342.55119054039159</v>
          </cell>
          <cell r="O13">
            <v>207.53275420182067</v>
          </cell>
          <cell r="P13">
            <v>136.18561727891563</v>
          </cell>
          <cell r="Q13">
            <v>1150.0691419792463</v>
          </cell>
          <cell r="R13">
            <v>1238.1712365437354</v>
          </cell>
          <cell r="S13">
            <v>1521.4405216701293</v>
          </cell>
          <cell r="T13">
            <v>1565.5890350555876</v>
          </cell>
          <cell r="U13">
            <v>1593.0361949979006</v>
          </cell>
          <cell r="V13">
            <v>1788.2830737213781</v>
          </cell>
          <cell r="W13">
            <v>1569.6792225908459</v>
          </cell>
          <cell r="X13">
            <v>1337.3434822296758</v>
          </cell>
          <cell r="Y13">
            <v>1550.9942802530043</v>
          </cell>
          <cell r="Z13">
            <v>1649.8804811360446</v>
          </cell>
          <cell r="AA13">
            <v>2079.0830226592975</v>
          </cell>
          <cell r="AB13">
            <v>1106.0884354019577</v>
          </cell>
          <cell r="AC13">
            <v>990.69244115655988</v>
          </cell>
          <cell r="AD13">
            <v>1055.5025129196972</v>
          </cell>
          <cell r="AE13">
            <v>4483.736491966185</v>
          </cell>
          <cell r="AF13">
            <v>4457.687760762793</v>
          </cell>
          <cell r="AG13">
            <v>3182.6658076306767</v>
          </cell>
          <cell r="AH13">
            <v>2620.9962640009148</v>
          </cell>
          <cell r="AI13">
            <v>2231.7515175255317</v>
          </cell>
          <cell r="AJ13">
            <v>2367.4578992078423</v>
          </cell>
          <cell r="AK13">
            <v>1645.8984117383711</v>
          </cell>
          <cell r="AL13">
            <v>1348.1865714684109</v>
          </cell>
          <cell r="AM13">
            <v>528.30897687423726</v>
          </cell>
          <cell r="AN13">
            <v>550.50791908940596</v>
          </cell>
          <cell r="AO13">
            <v>864.1804998266922</v>
          </cell>
          <cell r="AP13">
            <v>520.17222160552933</v>
          </cell>
          <cell r="AQ13">
            <v>346.04260627722755</v>
          </cell>
          <cell r="AR13">
            <v>622.88098570164561</v>
          </cell>
        </row>
        <row r="14">
          <cell r="B14">
            <v>1012</v>
          </cell>
          <cell r="C14">
            <v>263.23852867099816</v>
          </cell>
          <cell r="D14">
            <v>239.12112018892009</v>
          </cell>
          <cell r="E14">
            <v>324.26629393404215</v>
          </cell>
          <cell r="F14">
            <v>320.33210438743356</v>
          </cell>
          <cell r="G14">
            <v>381.27281860659582</v>
          </cell>
          <cell r="H14">
            <v>369.55370235235</v>
          </cell>
          <cell r="I14">
            <v>272.118474104168</v>
          </cell>
          <cell r="J14">
            <v>324.79228336278982</v>
          </cell>
          <cell r="K14">
            <v>237.04793243550637</v>
          </cell>
          <cell r="L14">
            <v>308.29528300451784</v>
          </cell>
          <cell r="M14">
            <v>341.30025870157459</v>
          </cell>
          <cell r="N14">
            <v>279.42780862777738</v>
          </cell>
          <cell r="O14">
            <v>147.27348980975995</v>
          </cell>
          <cell r="P14">
            <v>108.34987371383448</v>
          </cell>
          <cell r="Q14">
            <v>652.94414039271351</v>
          </cell>
          <cell r="R14">
            <v>678.34093846784617</v>
          </cell>
          <cell r="S14">
            <v>948.71776146433717</v>
          </cell>
          <cell r="T14">
            <v>906.71199444755723</v>
          </cell>
          <cell r="U14">
            <v>1011.3290696160082</v>
          </cell>
          <cell r="V14">
            <v>1047.4542429920443</v>
          </cell>
          <cell r="W14">
            <v>1199.3577593937023</v>
          </cell>
          <cell r="X14">
            <v>1013.5629483558124</v>
          </cell>
          <cell r="Y14">
            <v>1139.1329583458819</v>
          </cell>
          <cell r="Z14">
            <v>1229.8233166926661</v>
          </cell>
          <cell r="AA14">
            <v>1304.7257039684137</v>
          </cell>
          <cell r="AB14">
            <v>902.26475980223461</v>
          </cell>
          <cell r="AC14">
            <v>703.03472672747318</v>
          </cell>
          <cell r="AD14">
            <v>839.76242326134388</v>
          </cell>
          <cell r="AE14">
            <v>2545.6117050979292</v>
          </cell>
          <cell r="AF14">
            <v>2442.1760171664719</v>
          </cell>
          <cell r="AG14">
            <v>1984.600474023081</v>
          </cell>
          <cell r="AH14">
            <v>1517.9518358644398</v>
          </cell>
          <cell r="AI14">
            <v>1416.8134992288637</v>
          </cell>
          <cell r="AJ14">
            <v>1386.695349338552</v>
          </cell>
          <cell r="AK14">
            <v>1257.5951843421551</v>
          </cell>
          <cell r="AL14">
            <v>1021.7808472308076</v>
          </cell>
          <cell r="AM14">
            <v>388.01830245903022</v>
          </cell>
          <cell r="AN14">
            <v>410.34940570600349</v>
          </cell>
          <cell r="AO14">
            <v>542.31528933845982</v>
          </cell>
          <cell r="AP14">
            <v>424.3178479776347</v>
          </cell>
          <cell r="AQ14">
            <v>245.56558527504458</v>
          </cell>
          <cell r="AR14">
            <v>495.56684096310039</v>
          </cell>
        </row>
        <row r="15">
          <cell r="B15">
            <v>1013</v>
          </cell>
          <cell r="C15">
            <v>1221.0378181647229</v>
          </cell>
          <cell r="D15">
            <v>1127.7744540028452</v>
          </cell>
          <cell r="E15">
            <v>1098.0475462994823</v>
          </cell>
          <cell r="F15">
            <v>1106.5387361586249</v>
          </cell>
          <cell r="G15">
            <v>698.99550613093709</v>
          </cell>
          <cell r="H15">
            <v>1214.4849574826396</v>
          </cell>
          <cell r="I15">
            <v>893.36763268635139</v>
          </cell>
          <cell r="J15">
            <v>1288.8829730332345</v>
          </cell>
          <cell r="K15">
            <v>1015.320351542324</v>
          </cell>
          <cell r="L15">
            <v>1312.1012014281696</v>
          </cell>
          <cell r="M15">
            <v>1460.4121442605051</v>
          </cell>
          <cell r="N15">
            <v>1279.3280315190082</v>
          </cell>
          <cell r="O15">
            <v>1005.5359453199516</v>
          </cell>
          <cell r="P15">
            <v>512.78810589754016</v>
          </cell>
          <cell r="Q15">
            <v>3028.6960369885892</v>
          </cell>
          <cell r="R15">
            <v>3199.2806863063561</v>
          </cell>
          <cell r="S15">
            <v>3212.5978851152172</v>
          </cell>
          <cell r="T15">
            <v>3132.0992515392259</v>
          </cell>
          <cell r="U15">
            <v>1854.0909301236561</v>
          </cell>
          <cell r="V15">
            <v>3442.3073390083537</v>
          </cell>
          <cell r="W15">
            <v>3937.5033458529415</v>
          </cell>
          <cell r="X15">
            <v>4022.1522897881609</v>
          </cell>
          <cell r="Y15">
            <v>4879.1181759657829</v>
          </cell>
          <cell r="Z15">
            <v>5234.1139820591306</v>
          </cell>
          <cell r="AA15">
            <v>5582.8767029162445</v>
          </cell>
          <cell r="AB15">
            <v>4130.9152612093212</v>
          </cell>
          <cell r="AC15">
            <v>4800.0946364877609</v>
          </cell>
          <cell r="AD15">
            <v>3974.3487248119418</v>
          </cell>
          <cell r="AE15">
            <v>11807.876977507985</v>
          </cell>
          <cell r="AF15">
            <v>11518.111499991128</v>
          </cell>
          <cell r="AG15">
            <v>6720.3583031947619</v>
          </cell>
          <cell r="AH15">
            <v>5243.5347035200057</v>
          </cell>
          <cell r="AI15">
            <v>2597.4740937629776</v>
          </cell>
          <cell r="AJ15">
            <v>4557.1743204376962</v>
          </cell>
          <cell r="AK15">
            <v>4128.6973859901509</v>
          </cell>
          <cell r="AL15">
            <v>4054.7636247140563</v>
          </cell>
          <cell r="AM15">
            <v>1661.9545051916609</v>
          </cell>
          <cell r="AN15">
            <v>1746.442381423956</v>
          </cell>
          <cell r="AO15">
            <v>2320.5485913813709</v>
          </cell>
          <cell r="AP15">
            <v>1942.6903852462387</v>
          </cell>
          <cell r="AQ15">
            <v>1676.6427090615816</v>
          </cell>
          <cell r="AR15">
            <v>2345.3722003798589</v>
          </cell>
        </row>
        <row r="16">
          <cell r="B16">
            <v>1014</v>
          </cell>
          <cell r="C16">
            <v>400.45049529511698</v>
          </cell>
          <cell r="D16">
            <v>362.40910927024646</v>
          </cell>
          <cell r="E16">
            <v>440.60861412344821</v>
          </cell>
          <cell r="F16">
            <v>468.49706679672033</v>
          </cell>
          <cell r="G16">
            <v>522.15243466023651</v>
          </cell>
          <cell r="H16">
            <v>528.12392840574876</v>
          </cell>
          <cell r="I16">
            <v>293.24749232807108</v>
          </cell>
          <cell r="J16">
            <v>348.78704508855083</v>
          </cell>
          <cell r="K16">
            <v>270.66657910312455</v>
          </cell>
          <cell r="L16">
            <v>334.15939456571095</v>
          </cell>
          <cell r="M16">
            <v>497.36305923279946</v>
          </cell>
          <cell r="N16">
            <v>305.53962824521761</v>
          </cell>
          <cell r="O16">
            <v>203.82147933428081</v>
          </cell>
          <cell r="P16">
            <v>115.59689309044737</v>
          </cell>
          <cell r="Q16">
            <v>993.28850430971772</v>
          </cell>
          <cell r="R16">
            <v>1028.0854116836238</v>
          </cell>
          <cell r="S16">
            <v>1289.104744750709</v>
          </cell>
          <cell r="T16">
            <v>1326.0984584745513</v>
          </cell>
          <cell r="U16">
            <v>1385.0133294908192</v>
          </cell>
          <cell r="V16">
            <v>1496.9019282258328</v>
          </cell>
          <cell r="W16">
            <v>1292.4835643896115</v>
          </cell>
          <cell r="X16">
            <v>1088.4421948331435</v>
          </cell>
          <cell r="Y16">
            <v>1300.6872399656468</v>
          </cell>
          <cell r="Z16">
            <v>1332.998062519152</v>
          </cell>
          <cell r="AA16">
            <v>1901.3239839141211</v>
          </cell>
          <cell r="AB16">
            <v>986.57911194501912</v>
          </cell>
          <cell r="AC16">
            <v>972.97604755658642</v>
          </cell>
          <cell r="AD16">
            <v>895.93022802685414</v>
          </cell>
          <cell r="AE16">
            <v>3872.5010099474189</v>
          </cell>
          <cell r="AF16">
            <v>3701.3327570697352</v>
          </cell>
          <cell r="AG16">
            <v>2696.6480352901349</v>
          </cell>
          <cell r="AH16">
            <v>2220.0584109454776</v>
          </cell>
          <cell r="AI16">
            <v>1940.3235215809379</v>
          </cell>
          <cell r="AJ16">
            <v>1981.7065577559927</v>
          </cell>
          <cell r="AK16">
            <v>1355.2429153745084</v>
          </cell>
          <cell r="AL16">
            <v>1097.267209503349</v>
          </cell>
          <cell r="AM16">
            <v>443.04789110346263</v>
          </cell>
          <cell r="AN16">
            <v>444.77524156316071</v>
          </cell>
          <cell r="AO16">
            <v>790.29413103944057</v>
          </cell>
          <cell r="AP16">
            <v>463.96927408752339</v>
          </cell>
          <cell r="AQ16">
            <v>339.85438200046718</v>
          </cell>
          <cell r="AR16">
            <v>528.71300325906873</v>
          </cell>
        </row>
        <row r="17">
          <cell r="B17">
            <v>1015</v>
          </cell>
          <cell r="C17">
            <v>302.88283407491087</v>
          </cell>
          <cell r="D17">
            <v>275.71874335174635</v>
          </cell>
          <cell r="E17">
            <v>389.26878442868929</v>
          </cell>
          <cell r="F17">
            <v>422.36643227303466</v>
          </cell>
          <cell r="G17">
            <v>495.47806597047054</v>
          </cell>
          <cell r="H17">
            <v>495.19817879203862</v>
          </cell>
          <cell r="I17">
            <v>291.41589115114033</v>
          </cell>
          <cell r="J17">
            <v>359.8538501312845</v>
          </cell>
          <cell r="K17">
            <v>318.29084111131203</v>
          </cell>
          <cell r="L17">
            <v>363.87447267229004</v>
          </cell>
          <cell r="M17">
            <v>436.58316800764788</v>
          </cell>
          <cell r="N17">
            <v>280.85958767566535</v>
          </cell>
          <cell r="O17">
            <v>224.94437640498825</v>
          </cell>
          <cell r="P17">
            <v>136.29590408547745</v>
          </cell>
          <cell r="Q17">
            <v>751.27897399063374</v>
          </cell>
          <cell r="R17">
            <v>782.16140410614003</v>
          </cell>
          <cell r="S17">
            <v>1138.8979264253996</v>
          </cell>
          <cell r="T17">
            <v>1195.523973241209</v>
          </cell>
          <cell r="U17">
            <v>1314.2593623756068</v>
          </cell>
          <cell r="V17">
            <v>1403.5779649776125</v>
          </cell>
          <cell r="W17">
            <v>1284.410811920679</v>
          </cell>
          <cell r="X17">
            <v>1122.9778168985945</v>
          </cell>
          <cell r="Y17">
            <v>1529.5454540535757</v>
          </cell>
          <cell r="Z17">
            <v>1451.5347315095732</v>
          </cell>
          <cell r="AA17">
            <v>1668.9740681316118</v>
          </cell>
          <cell r="AB17">
            <v>906.88793523018001</v>
          </cell>
          <cell r="AC17">
            <v>1073.8097426702145</v>
          </cell>
          <cell r="AD17">
            <v>1056.3572874824872</v>
          </cell>
          <cell r="AE17">
            <v>2928.9864655715687</v>
          </cell>
          <cell r="AF17">
            <v>2815.952442699007</v>
          </cell>
          <cell r="AG17">
            <v>2382.4339086464088</v>
          </cell>
          <cell r="AH17">
            <v>2001.4600238162004</v>
          </cell>
          <cell r="AI17">
            <v>1841.2013083028307</v>
          </cell>
          <cell r="AJ17">
            <v>1858.1575753694351</v>
          </cell>
          <cell r="AK17">
            <v>1346.7781728489356</v>
          </cell>
          <cell r="AL17">
            <v>1132.0828440240493</v>
          </cell>
          <cell r="AM17">
            <v>521.00294901272571</v>
          </cell>
          <cell r="AN17">
            <v>484.32681861847209</v>
          </cell>
          <cell r="AO17">
            <v>693.71681105402172</v>
          </cell>
          <cell r="AP17">
            <v>426.49203889786838</v>
          </cell>
          <cell r="AQ17">
            <v>375.07495420645733</v>
          </cell>
          <cell r="AR17">
            <v>623.38541161793307</v>
          </cell>
        </row>
        <row r="18">
          <cell r="B18">
            <v>1016</v>
          </cell>
          <cell r="C18">
            <v>1357.052521322415</v>
          </cell>
          <cell r="D18">
            <v>1276.1442124698626</v>
          </cell>
          <cell r="E18">
            <v>1329.227275879937</v>
          </cell>
          <cell r="F18">
            <v>1385.2523615713965</v>
          </cell>
          <cell r="G18">
            <v>1188.7568008250787</v>
          </cell>
          <cell r="H18">
            <v>1318.4653862421799</v>
          </cell>
          <cell r="I18">
            <v>767.91759342456407</v>
          </cell>
          <cell r="J18">
            <v>911.75074031734107</v>
          </cell>
          <cell r="K18">
            <v>719.45053562206328</v>
          </cell>
          <cell r="L18">
            <v>986.2746578653522</v>
          </cell>
          <cell r="M18">
            <v>1069.6181358536016</v>
          </cell>
          <cell r="N18">
            <v>882.48914483811427</v>
          </cell>
          <cell r="O18">
            <v>681.68243374172584</v>
          </cell>
          <cell r="P18">
            <v>370.40668728881838</v>
          </cell>
          <cell r="Q18">
            <v>3366.0706754294015</v>
          </cell>
          <cell r="R18">
            <v>3620.1773478778987</v>
          </cell>
          <cell r="S18">
            <v>3888.9688790986738</v>
          </cell>
          <cell r="T18">
            <v>3921.0085856847463</v>
          </cell>
          <cell r="U18">
            <v>3153.1865129326357</v>
          </cell>
          <cell r="V18">
            <v>3737.0269984219349</v>
          </cell>
          <cell r="W18">
            <v>3384.5843332787613</v>
          </cell>
          <cell r="X18">
            <v>2845.254693103067</v>
          </cell>
          <cell r="Y18">
            <v>3457.3168751415501</v>
          </cell>
          <cell r="Z18">
            <v>3934.3565658385942</v>
          </cell>
          <cell r="AA18">
            <v>4088.945846651754</v>
          </cell>
          <cell r="AB18">
            <v>2849.5333381657138</v>
          </cell>
          <cell r="AC18">
            <v>3254.1255329767641</v>
          </cell>
          <cell r="AD18">
            <v>2870.8258408440452</v>
          </cell>
          <cell r="AE18">
            <v>13123.188311953187</v>
          </cell>
          <cell r="AF18">
            <v>13033.43170890725</v>
          </cell>
          <cell r="AG18">
            <v>8135.2429504508254</v>
          </cell>
          <cell r="AH18">
            <v>6564.2698205473444</v>
          </cell>
          <cell r="AI18">
            <v>4417.4318244462256</v>
          </cell>
          <cell r="AJ18">
            <v>4947.3454270056027</v>
          </cell>
          <cell r="AK18">
            <v>3548.9301880057728</v>
          </cell>
          <cell r="AL18">
            <v>2868.3238230268239</v>
          </cell>
          <cell r="AM18">
            <v>1177.6520160590901</v>
          </cell>
          <cell r="AN18">
            <v>1312.7583911558206</v>
          </cell>
          <cell r="AO18">
            <v>1699.5893030784678</v>
          </cell>
          <cell r="AP18">
            <v>1340.0809913666835</v>
          </cell>
          <cell r="AQ18">
            <v>1136.6454752293791</v>
          </cell>
          <cell r="AR18">
            <v>1694.1530765059767</v>
          </cell>
        </row>
        <row r="19">
          <cell r="B19">
            <v>1017</v>
          </cell>
          <cell r="C19">
            <v>292.28624044987765</v>
          </cell>
          <cell r="D19">
            <v>250.99900944213863</v>
          </cell>
          <cell r="E19">
            <v>303.55712230594565</v>
          </cell>
          <cell r="F19">
            <v>330.29001642572496</v>
          </cell>
          <cell r="G19">
            <v>388.21448615168316</v>
          </cell>
          <cell r="H19">
            <v>354.26982191279717</v>
          </cell>
          <cell r="I19">
            <v>208.92392698604218</v>
          </cell>
          <cell r="J19">
            <v>255.66525185747378</v>
          </cell>
          <cell r="K19">
            <v>203.67816090331553</v>
          </cell>
          <cell r="L19">
            <v>246.34651216543907</v>
          </cell>
          <cell r="M19">
            <v>312.70228309852416</v>
          </cell>
          <cell r="N19">
            <v>266.51048338305344</v>
          </cell>
          <cell r="O19">
            <v>170.8474553147897</v>
          </cell>
          <cell r="P19">
            <v>104.25020581733699</v>
          </cell>
          <cell r="Q19">
            <v>724.99488955010827</v>
          </cell>
          <cell r="R19">
            <v>712.03624123608211</v>
          </cell>
          <cell r="S19">
            <v>888.12818025801914</v>
          </cell>
          <cell r="T19">
            <v>934.89823666651432</v>
          </cell>
          <cell r="U19">
            <v>1029.7418959108729</v>
          </cell>
          <cell r="V19">
            <v>1004.1339750204658</v>
          </cell>
          <cell r="W19">
            <v>920.82881832488931</v>
          </cell>
          <cell r="X19">
            <v>797.84169679716081</v>
          </cell>
          <cell r="Y19">
            <v>978.774645264485</v>
          </cell>
          <cell r="Z19">
            <v>982.70295184026793</v>
          </cell>
          <cell r="AA19">
            <v>1195.4011051746379</v>
          </cell>
          <cell r="AB19">
            <v>860.5550695017123</v>
          </cell>
          <cell r="AC19">
            <v>815.56900847852012</v>
          </cell>
          <cell r="AD19">
            <v>807.9880710694606</v>
          </cell>
          <cell r="AE19">
            <v>2826.5135756711529</v>
          </cell>
          <cell r="AF19">
            <v>2563.4864904774522</v>
          </cell>
          <cell r="AG19">
            <v>1857.8545476083377</v>
          </cell>
          <cell r="AH19">
            <v>1565.1392100079286</v>
          </cell>
          <cell r="AI19">
            <v>1442.6088032869443</v>
          </cell>
          <cell r="AJ19">
            <v>1329.3448593002545</v>
          </cell>
          <cell r="AK19">
            <v>965.54166466081313</v>
          </cell>
          <cell r="AL19">
            <v>804.31054255870879</v>
          </cell>
          <cell r="AM19">
            <v>333.39609179330688</v>
          </cell>
          <cell r="AN19">
            <v>327.89390703507229</v>
          </cell>
          <cell r="AO19">
            <v>496.87401287220513</v>
          </cell>
          <cell r="AP19">
            <v>404.7025789162447</v>
          </cell>
          <cell r="AQ19">
            <v>284.87309841929209</v>
          </cell>
          <cell r="AR19">
            <v>476.81592415233456</v>
          </cell>
        </row>
        <row r="20">
          <cell r="B20">
            <v>1018</v>
          </cell>
          <cell r="C20">
            <v>853.04492060536518</v>
          </cell>
          <cell r="D20">
            <v>782.1412099686072</v>
          </cell>
          <cell r="E20">
            <v>982.5526705941403</v>
          </cell>
          <cell r="F20">
            <v>1522.2356492594495</v>
          </cell>
          <cell r="G20">
            <v>1175.4067413386979</v>
          </cell>
          <cell r="H20">
            <v>1183.3455939535413</v>
          </cell>
          <cell r="I20">
            <v>578.20044001231793</v>
          </cell>
          <cell r="J20">
            <v>726.20648784890375</v>
          </cell>
          <cell r="K20">
            <v>503.79113421868112</v>
          </cell>
          <cell r="L20">
            <v>653.49831651781574</v>
          </cell>
          <cell r="M20">
            <v>723.45554015449261</v>
          </cell>
          <cell r="N20">
            <v>607.82235126678336</v>
          </cell>
          <cell r="O20">
            <v>389.62166525465983</v>
          </cell>
          <cell r="P20">
            <v>216.21936299741964</v>
          </cell>
          <cell r="Q20">
            <v>2115.9162574456604</v>
          </cell>
          <cell r="R20">
            <v>2218.7851995896835</v>
          </cell>
          <cell r="S20">
            <v>2874.6903011649051</v>
          </cell>
          <cell r="T20">
            <v>4308.7449014784206</v>
          </cell>
          <cell r="U20">
            <v>3117.7753779636591</v>
          </cell>
          <cell r="V20">
            <v>3354.0466660804254</v>
          </cell>
          <cell r="W20">
            <v>2548.4090578435471</v>
          </cell>
          <cell r="X20">
            <v>2266.2360734632571</v>
          </cell>
          <cell r="Y20">
            <v>2420.9664231814818</v>
          </cell>
          <cell r="Z20">
            <v>2606.8756525906251</v>
          </cell>
          <cell r="AA20">
            <v>2765.6323570010954</v>
          </cell>
          <cell r="AB20">
            <v>1962.6417659048866</v>
          </cell>
          <cell r="AC20">
            <v>1859.9244257282483</v>
          </cell>
          <cell r="AD20">
            <v>1675.8016415071597</v>
          </cell>
          <cell r="AE20">
            <v>8249.2526676494635</v>
          </cell>
          <cell r="AF20">
            <v>7988.1129007499758</v>
          </cell>
          <cell r="AG20">
            <v>6013.4973393516275</v>
          </cell>
          <cell r="AH20">
            <v>7213.3899998264587</v>
          </cell>
          <cell r="AI20">
            <v>4367.8228736562414</v>
          </cell>
          <cell r="AJ20">
            <v>4440.3284863618874</v>
          </cell>
          <cell r="AK20">
            <v>2672.1526031549533</v>
          </cell>
          <cell r="AL20">
            <v>2284.6105601281442</v>
          </cell>
          <cell r="AM20">
            <v>824.64410756514974</v>
          </cell>
          <cell r="AN20">
            <v>869.82403103789864</v>
          </cell>
          <cell r="AO20">
            <v>1149.5479144229121</v>
          </cell>
          <cell r="AP20">
            <v>922.99285926042614</v>
          </cell>
          <cell r="AQ20">
            <v>649.65984297438297</v>
          </cell>
          <cell r="AR20">
            <v>988.93651651763503</v>
          </cell>
        </row>
        <row r="21">
          <cell r="B21">
            <v>1019</v>
          </cell>
          <cell r="C21">
            <v>267.48219913383792</v>
          </cell>
          <cell r="D21">
            <v>256.16628351603174</v>
          </cell>
          <cell r="E21">
            <v>283.18615704776454</v>
          </cell>
          <cell r="F21">
            <v>365.21034317995486</v>
          </cell>
          <cell r="G21">
            <v>407.60232425011304</v>
          </cell>
          <cell r="H21">
            <v>407.04632549863061</v>
          </cell>
          <cell r="I21">
            <v>240.71419455251041</v>
          </cell>
          <cell r="J21">
            <v>301.52055077108031</v>
          </cell>
          <cell r="K21">
            <v>265.02510553711062</v>
          </cell>
          <cell r="L21">
            <v>315.25665168664887</v>
          </cell>
          <cell r="M21">
            <v>345.81156301462312</v>
          </cell>
          <cell r="N21">
            <v>288.01970826212647</v>
          </cell>
          <cell r="O21">
            <v>209.43884516806958</v>
          </cell>
          <cell r="P21">
            <v>130.48651826473022</v>
          </cell>
          <cell r="Q21">
            <v>663.47025819339433</v>
          </cell>
          <cell r="R21">
            <v>726.69481067501715</v>
          </cell>
          <cell r="S21">
            <v>828.52810180354834</v>
          </cell>
          <cell r="T21">
            <v>1033.7415267533331</v>
          </cell>
          <cell r="U21">
            <v>1081.1682848614639</v>
          </cell>
          <cell r="V21">
            <v>1153.7224441912022</v>
          </cell>
          <cell r="W21">
            <v>1060.9439068155373</v>
          </cell>
          <cell r="X21">
            <v>940.94002254370412</v>
          </cell>
          <cell r="Y21">
            <v>1273.5771597103296</v>
          </cell>
          <cell r="Z21">
            <v>1257.5929712846678</v>
          </cell>
          <cell r="AA21">
            <v>1321.9715587417165</v>
          </cell>
          <cell r="AB21">
            <v>930.00776898195977</v>
          </cell>
          <cell r="AC21">
            <v>999.79148636357934</v>
          </cell>
          <cell r="AD21">
            <v>1011.331818164678</v>
          </cell>
          <cell r="AE21">
            <v>2586.6495321110283</v>
          </cell>
          <cell r="AF21">
            <v>2616.2605524566602</v>
          </cell>
          <cell r="AG21">
            <v>1733.1785388341498</v>
          </cell>
          <cell r="AH21">
            <v>1730.6155184376896</v>
          </cell>
          <cell r="AI21">
            <v>1514.6541980756617</v>
          </cell>
          <cell r="AJ21">
            <v>1527.3808459808765</v>
          </cell>
          <cell r="AK21">
            <v>1112.4603460629248</v>
          </cell>
          <cell r="AL21">
            <v>948.56909971670427</v>
          </cell>
          <cell r="AM21">
            <v>433.8134929209441</v>
          </cell>
          <cell r="AN21">
            <v>419.6151767349134</v>
          </cell>
          <cell r="AO21">
            <v>549.48360885023601</v>
          </cell>
          <cell r="AP21">
            <v>437.36485421795925</v>
          </cell>
          <cell r="AQ21">
            <v>349.22084524147721</v>
          </cell>
          <cell r="AR21">
            <v>596.81464710807177</v>
          </cell>
        </row>
        <row r="22">
          <cell r="B22">
            <v>1020</v>
          </cell>
          <cell r="C22">
            <v>1036.422349308478</v>
          </cell>
          <cell r="D22">
            <v>937.96242310125263</v>
          </cell>
          <cell r="E22">
            <v>1144.6610699287594</v>
          </cell>
          <cell r="F22">
            <v>1266.3491427831161</v>
          </cell>
          <cell r="G22">
            <v>1468.8611822727341</v>
          </cell>
          <cell r="H22">
            <v>1518.3970258323066</v>
          </cell>
          <cell r="I22">
            <v>277.77533507510816</v>
          </cell>
          <cell r="J22">
            <v>296.96797082019799</v>
          </cell>
          <cell r="K22">
            <v>81.485255690541621</v>
          </cell>
          <cell r="L22">
            <v>90.167061576109248</v>
          </cell>
          <cell r="M22">
            <v>82.021932137388944</v>
          </cell>
          <cell r="N22">
            <v>172.27245995265687</v>
          </cell>
          <cell r="O22">
            <v>57.271705359071333</v>
          </cell>
          <cell r="P22">
            <v>33.703952674027221</v>
          </cell>
          <cell r="Q22">
            <v>2570.7707126672517</v>
          </cell>
          <cell r="R22">
            <v>2660.8202145899795</v>
          </cell>
          <cell r="S22">
            <v>3348.9767768434085</v>
          </cell>
          <cell r="T22">
            <v>3584.44858068643</v>
          </cell>
          <cell r="U22">
            <v>3896.1655286413729</v>
          </cell>
          <cell r="V22">
            <v>4303.7084925160307</v>
          </cell>
          <cell r="W22">
            <v>1224.2902823385109</v>
          </cell>
          <cell r="X22">
            <v>926.73301519159997</v>
          </cell>
          <cell r="Y22">
            <v>391.57709338634078</v>
          </cell>
          <cell r="Z22">
            <v>359.68618670801243</v>
          </cell>
          <cell r="AA22">
            <v>313.55418116567199</v>
          </cell>
          <cell r="AB22">
            <v>556.26306652527114</v>
          </cell>
          <cell r="AC22">
            <v>273.39609985708881</v>
          </cell>
          <cell r="AD22">
            <v>261.22146709445491</v>
          </cell>
          <cell r="AE22">
            <v>10022.578674728131</v>
          </cell>
          <cell r="AF22">
            <v>9579.5358138648044</v>
          </cell>
          <cell r="AG22">
            <v>7005.6461139265384</v>
          </cell>
          <cell r="AH22">
            <v>6000.8253303517449</v>
          </cell>
          <cell r="AI22">
            <v>5458.3024280170284</v>
          </cell>
          <cell r="AJ22">
            <v>5697.5591930712508</v>
          </cell>
          <cell r="AK22">
            <v>1283.7383601738122</v>
          </cell>
          <cell r="AL22">
            <v>934.2469029233074</v>
          </cell>
          <cell r="AM22">
            <v>133.38133880195826</v>
          </cell>
          <cell r="AN22">
            <v>120.0148110325478</v>
          </cell>
          <cell r="AO22">
            <v>130.3302494654171</v>
          </cell>
          <cell r="AP22">
            <v>261.59987379888167</v>
          </cell>
          <cell r="AQ22">
            <v>95.495529197870795</v>
          </cell>
          <cell r="AR22">
            <v>154.1539531347407</v>
          </cell>
        </row>
        <row r="23">
          <cell r="B23">
            <v>1021</v>
          </cell>
          <cell r="C23">
            <v>593.58367058424562</v>
          </cell>
          <cell r="D23">
            <v>548.08810268807838</v>
          </cell>
          <cell r="E23">
            <v>695.68602720151898</v>
          </cell>
          <cell r="F23">
            <v>728.29898084367869</v>
          </cell>
          <cell r="G23">
            <v>757.57415745568835</v>
          </cell>
          <cell r="H23">
            <v>811.02675592296441</v>
          </cell>
          <cell r="I23">
            <v>476.31375409885749</v>
          </cell>
          <cell r="J23">
            <v>590.83660675148394</v>
          </cell>
          <cell r="K23">
            <v>476.88392511392578</v>
          </cell>
          <cell r="L23">
            <v>560.21963962591462</v>
          </cell>
          <cell r="M23">
            <v>742.81502021265726</v>
          </cell>
          <cell r="N23">
            <v>607.07269141309007</v>
          </cell>
          <cell r="O23">
            <v>430.98276030490428</v>
          </cell>
          <cell r="P23">
            <v>262.85633315658788</v>
          </cell>
          <cell r="Q23">
            <v>1472.3413836778611</v>
          </cell>
          <cell r="R23">
            <v>1554.8212455961873</v>
          </cell>
          <cell r="S23">
            <v>2035.3940657886985</v>
          </cell>
          <cell r="T23">
            <v>2061.4774867404781</v>
          </cell>
          <cell r="U23">
            <v>2009.4712511235343</v>
          </cell>
          <cell r="V23">
            <v>2298.7549881495047</v>
          </cell>
          <cell r="W23">
            <v>2099.3451428282083</v>
          </cell>
          <cell r="X23">
            <v>1843.7940918278164</v>
          </cell>
          <cell r="Y23">
            <v>2291.6639298274413</v>
          </cell>
          <cell r="Z23">
            <v>2234.7768949517667</v>
          </cell>
          <cell r="AA23">
            <v>2839.6399517900495</v>
          </cell>
          <cell r="AB23">
            <v>1960.2211347187942</v>
          </cell>
          <cell r="AC23">
            <v>2057.3685563274448</v>
          </cell>
          <cell r="AD23">
            <v>2037.2600699485906</v>
          </cell>
          <cell r="AE23">
            <v>5740.1686121820512</v>
          </cell>
          <cell r="AF23">
            <v>5597.6971779890546</v>
          </cell>
          <cell r="AG23">
            <v>4257.7931939981518</v>
          </cell>
          <cell r="AH23">
            <v>3451.1769500716687</v>
          </cell>
          <cell r="AI23">
            <v>2815.1529313649944</v>
          </cell>
          <cell r="AJ23">
            <v>3043.2573763128362</v>
          </cell>
          <cell r="AK23">
            <v>2201.2834129054886</v>
          </cell>
          <cell r="AL23">
            <v>1858.743447876727</v>
          </cell>
          <cell r="AM23">
            <v>780.60031653323313</v>
          </cell>
          <cell r="AN23">
            <v>745.66757540029141</v>
          </cell>
          <cell r="AO23">
            <v>1180.3095143968685</v>
          </cell>
          <cell r="AP23">
            <v>921.85448274236808</v>
          </cell>
          <cell r="AQ23">
            <v>718.62582949884245</v>
          </cell>
          <cell r="AR23">
            <v>1202.2430500804742</v>
          </cell>
        </row>
        <row r="24">
          <cell r="B24">
            <v>1022</v>
          </cell>
          <cell r="C24">
            <v>5607.1701408029858</v>
          </cell>
          <cell r="D24">
            <v>4023.0188971338985</v>
          </cell>
          <cell r="E24">
            <v>3618.0805491991705</v>
          </cell>
          <cell r="F24">
            <v>3923.1341923231826</v>
          </cell>
          <cell r="G24">
            <v>4173.1649268379642</v>
          </cell>
          <cell r="H24">
            <v>3062.1345199866023</v>
          </cell>
          <cell r="I24">
            <v>904.2332259478311</v>
          </cell>
          <cell r="J24">
            <v>1047.3646601176447</v>
          </cell>
          <cell r="K24">
            <v>457.48754480279729</v>
          </cell>
          <cell r="L24">
            <v>676.36773248256509</v>
          </cell>
          <cell r="M24">
            <v>999.80787900958103</v>
          </cell>
          <cell r="N24">
            <v>1057.7753318484565</v>
          </cell>
          <cell r="O24">
            <v>950.29760654053814</v>
          </cell>
          <cell r="P24">
            <v>663.68045616139364</v>
          </cell>
          <cell r="Q24">
            <v>13908.1801820816</v>
          </cell>
          <cell r="R24">
            <v>11412.536090495189</v>
          </cell>
          <cell r="S24">
            <v>10585.550652798027</v>
          </cell>
          <cell r="T24">
            <v>11104.577965449485</v>
          </cell>
          <cell r="U24">
            <v>11069.351909840507</v>
          </cell>
          <cell r="V24">
            <v>8679.2414070154355</v>
          </cell>
          <cell r="W24">
            <v>3985.3932718547426</v>
          </cell>
          <cell r="X24">
            <v>3268.4582340484976</v>
          </cell>
          <cell r="Y24">
            <v>2198.4546963276757</v>
          </cell>
          <cell r="Z24">
            <v>2698.1042329259917</v>
          </cell>
          <cell r="AA24">
            <v>3822.0745678207832</v>
          </cell>
          <cell r="AB24">
            <v>3415.5276470221092</v>
          </cell>
          <cell r="AC24">
            <v>4536.4051533443326</v>
          </cell>
          <cell r="AD24">
            <v>5143.835327480625</v>
          </cell>
          <cell r="AE24">
            <v>54223.361659733593</v>
          </cell>
          <cell r="AF24">
            <v>41087.630651050968</v>
          </cell>
          <cell r="AG24">
            <v>22143.665583863956</v>
          </cell>
          <cell r="AH24">
            <v>18590.483651232636</v>
          </cell>
          <cell r="AI24">
            <v>15507.521423794924</v>
          </cell>
          <cell r="AJ24">
            <v>11490.204727717452</v>
          </cell>
          <cell r="AK24">
            <v>4178.912711523054</v>
          </cell>
          <cell r="AL24">
            <v>3294.9586692588891</v>
          </cell>
          <cell r="AM24">
            <v>748.85082821309572</v>
          </cell>
          <cell r="AN24">
            <v>900.26384561605653</v>
          </cell>
          <cell r="AO24">
            <v>1588.6630184539363</v>
          </cell>
          <cell r="AP24">
            <v>1606.2572821864369</v>
          </cell>
          <cell r="AQ24">
            <v>1584.5376397140026</v>
          </cell>
          <cell r="AR24">
            <v>3035.5183240684896</v>
          </cell>
        </row>
        <row r="25">
          <cell r="B25">
            <v>1023</v>
          </cell>
          <cell r="C25">
            <v>193.66106950112422</v>
          </cell>
          <cell r="D25">
            <v>177.31248041953208</v>
          </cell>
          <cell r="E25">
            <v>202.47317842769198</v>
          </cell>
          <cell r="F25">
            <v>217.4191112698426</v>
          </cell>
          <cell r="G25">
            <v>259.40387845282396</v>
          </cell>
          <cell r="H25">
            <v>271.03919238457735</v>
          </cell>
          <cell r="I25">
            <v>154.57115364444945</v>
          </cell>
          <cell r="J25">
            <v>194.41483010101535</v>
          </cell>
          <cell r="K25">
            <v>154.34877617257766</v>
          </cell>
          <cell r="L25">
            <v>186.34310099178333</v>
          </cell>
          <cell r="M25">
            <v>256.27754034240735</v>
          </cell>
          <cell r="N25">
            <v>182.20823410724216</v>
          </cell>
          <cell r="O25">
            <v>102.84216265038256</v>
          </cell>
          <cell r="P25">
            <v>76.668112811106596</v>
          </cell>
          <cell r="Q25">
            <v>480.36228279859881</v>
          </cell>
          <cell r="R25">
            <v>503.00163479838113</v>
          </cell>
          <cell r="S25">
            <v>592.38318686789455</v>
          </cell>
          <cell r="T25">
            <v>615.4129208730908</v>
          </cell>
          <cell r="U25">
            <v>688.0707730733053</v>
          </cell>
          <cell r="V25">
            <v>768.2270540742079</v>
          </cell>
          <cell r="W25">
            <v>681.26985171517651</v>
          </cell>
          <cell r="X25">
            <v>606.70058525120396</v>
          </cell>
          <cell r="Y25">
            <v>741.72247027031597</v>
          </cell>
          <cell r="Z25">
            <v>743.3428376559142</v>
          </cell>
          <cell r="AA25">
            <v>979.70009019802217</v>
          </cell>
          <cell r="AB25">
            <v>588.34540981479643</v>
          </cell>
          <cell r="AC25">
            <v>490.93432774879875</v>
          </cell>
          <cell r="AD25">
            <v>594.21389240537997</v>
          </cell>
          <cell r="AE25">
            <v>1872.7725300424809</v>
          </cell>
          <cell r="AF25">
            <v>1810.9161034490073</v>
          </cell>
          <cell r="AG25">
            <v>1239.1925198562014</v>
          </cell>
          <cell r="AH25">
            <v>1030.2799331811818</v>
          </cell>
          <cell r="AI25">
            <v>963.9473332703144</v>
          </cell>
          <cell r="AJ25">
            <v>1017.0342907559843</v>
          </cell>
          <cell r="AK25">
            <v>714.35039131910833</v>
          </cell>
          <cell r="AL25">
            <v>611.61967198881882</v>
          </cell>
          <cell r="AM25">
            <v>252.64995776078621</v>
          </cell>
          <cell r="AN25">
            <v>248.02773498247632</v>
          </cell>
          <cell r="AO25">
            <v>407.21688571371783</v>
          </cell>
          <cell r="AP25">
            <v>276.6875858199906</v>
          </cell>
          <cell r="AQ25">
            <v>171.48025686642546</v>
          </cell>
          <cell r="AR25">
            <v>350.66191741718177</v>
          </cell>
        </row>
        <row r="26">
          <cell r="B26">
            <v>1024</v>
          </cell>
          <cell r="C26">
            <v>534.37612179051303</v>
          </cell>
          <cell r="D26">
            <v>341.36144093614956</v>
          </cell>
          <cell r="E26">
            <v>247.37519022593696</v>
          </cell>
          <cell r="F26">
            <v>139.91387965685885</v>
          </cell>
          <cell r="G26">
            <v>258.11634030226708</v>
          </cell>
          <cell r="H26">
            <v>160.16904545984235</v>
          </cell>
          <cell r="I26">
            <v>36.342764622499836</v>
          </cell>
          <cell r="J26">
            <v>86.113506229928063</v>
          </cell>
          <cell r="K26">
            <v>69.069741693504099</v>
          </cell>
          <cell r="L26">
            <v>84.288758685150654</v>
          </cell>
          <cell r="M26">
            <v>124.50459546822525</v>
          </cell>
          <cell r="N26">
            <v>208.90593627029781</v>
          </cell>
          <cell r="O26">
            <v>37.977171774034915</v>
          </cell>
          <cell r="P26">
            <v>25.040069428881999</v>
          </cell>
          <cell r="Q26">
            <v>1325.4813391127263</v>
          </cell>
          <cell r="R26">
            <v>968.37719737352347</v>
          </cell>
          <cell r="S26">
            <v>723.75464580571804</v>
          </cell>
          <cell r="T26">
            <v>396.03146589743659</v>
          </cell>
          <cell r="U26">
            <v>684.6555682741365</v>
          </cell>
          <cell r="V26">
            <v>453.97934101317117</v>
          </cell>
          <cell r="W26">
            <v>160.18014539920014</v>
          </cell>
          <cell r="X26">
            <v>268.73008916338682</v>
          </cell>
          <cell r="Y26">
            <v>331.91438701501255</v>
          </cell>
          <cell r="Z26">
            <v>336.23699900903347</v>
          </cell>
          <cell r="AA26">
            <v>475.95728930173624</v>
          </cell>
          <cell r="AB26">
            <v>674.55156069045563</v>
          </cell>
          <cell r="AC26">
            <v>181.2904047736605</v>
          </cell>
          <cell r="AD26">
            <v>194.07230171552433</v>
          </cell>
          <cell r="AE26">
            <v>5167.6102180882481</v>
          </cell>
          <cell r="AF26">
            <v>3486.3701022352525</v>
          </cell>
          <cell r="AG26">
            <v>1514.0053991667874</v>
          </cell>
          <cell r="AH26">
            <v>663.00732139908746</v>
          </cell>
          <cell r="AI26">
            <v>959.16282899028749</v>
          </cell>
          <cell r="AJ26">
            <v>601.01054064232426</v>
          </cell>
          <cell r="AK26">
            <v>167.95804079601146</v>
          </cell>
          <cell r="AL26">
            <v>270.9089342967805</v>
          </cell>
          <cell r="AM26">
            <v>113.05866981349318</v>
          </cell>
          <cell r="AN26">
            <v>112.19063002544043</v>
          </cell>
          <cell r="AO26">
            <v>197.83385448399886</v>
          </cell>
          <cell r="AP26">
            <v>317.22868866657916</v>
          </cell>
          <cell r="AQ26">
            <v>63.323592221712602</v>
          </cell>
          <cell r="AR26">
            <v>114.52738871797442</v>
          </cell>
        </row>
        <row r="27">
          <cell r="B27">
            <v>1025</v>
          </cell>
          <cell r="C27">
            <v>766.0302770871333</v>
          </cell>
          <cell r="D27">
            <v>698.73999565584211</v>
          </cell>
          <cell r="E27">
            <v>832.81976082907681</v>
          </cell>
          <cell r="F27">
            <v>906.80283565455647</v>
          </cell>
          <cell r="G27">
            <v>1007.7785150403633</v>
          </cell>
          <cell r="H27">
            <v>1016.1243852141325</v>
          </cell>
          <cell r="I27">
            <v>748.9693261552801</v>
          </cell>
          <cell r="J27">
            <v>839.91785369173977</v>
          </cell>
          <cell r="K27">
            <v>794.79021689280239</v>
          </cell>
          <cell r="L27">
            <v>868.76034977188397</v>
          </cell>
          <cell r="M27">
            <v>1177.5824940868704</v>
          </cell>
          <cell r="N27">
            <v>799.63468852029655</v>
          </cell>
          <cell r="O27">
            <v>546.37410711197924</v>
          </cell>
          <cell r="P27">
            <v>390.7844130563397</v>
          </cell>
          <cell r="Q27">
            <v>1900.0827246401343</v>
          </cell>
          <cell r="R27">
            <v>1982.1918867882803</v>
          </cell>
          <cell r="S27">
            <v>2436.6112481543955</v>
          </cell>
          <cell r="T27">
            <v>2566.7393196799353</v>
          </cell>
          <cell r="U27">
            <v>2673.1402246809453</v>
          </cell>
          <cell r="V27">
            <v>2880.0788408430817</v>
          </cell>
          <cell r="W27">
            <v>3301.0701527318647</v>
          </cell>
          <cell r="X27">
            <v>2621.0894155190908</v>
          </cell>
          <cell r="Y27">
            <v>3819.3614334931503</v>
          </cell>
          <cell r="Z27">
            <v>3465.5792471267955</v>
          </cell>
          <cell r="AA27">
            <v>4501.6729680295557</v>
          </cell>
          <cell r="AB27">
            <v>2581.9985623849575</v>
          </cell>
          <cell r="AC27">
            <v>2608.2085213070136</v>
          </cell>
          <cell r="AD27">
            <v>3028.7627888490319</v>
          </cell>
          <cell r="AE27">
            <v>7407.7896182499662</v>
          </cell>
          <cell r="AF27">
            <v>7136.3251321234493</v>
          </cell>
          <cell r="AG27">
            <v>5097.0900245751964</v>
          </cell>
          <cell r="AH27">
            <v>4297.0498751011619</v>
          </cell>
          <cell r="AI27">
            <v>3744.9147556864527</v>
          </cell>
          <cell r="AJ27">
            <v>3812.8557510228188</v>
          </cell>
          <cell r="AK27">
            <v>3461.3607947555461</v>
          </cell>
          <cell r="AL27">
            <v>2642.3410287454799</v>
          </cell>
          <cell r="AM27">
            <v>1300.973805598132</v>
          </cell>
          <cell r="AN27">
            <v>1156.3436513059078</v>
          </cell>
          <cell r="AO27">
            <v>1871.1412450437736</v>
          </cell>
          <cell r="AP27">
            <v>1214.2645066983121</v>
          </cell>
          <cell r="AQ27">
            <v>911.03074671074614</v>
          </cell>
          <cell r="AR27">
            <v>1787.3560017931291</v>
          </cell>
        </row>
        <row r="28">
          <cell r="B28">
            <v>1026</v>
          </cell>
          <cell r="C28">
            <v>422.38149222879673</v>
          </cell>
          <cell r="D28">
            <v>385.26680855338151</v>
          </cell>
          <cell r="E28">
            <v>459.80119196658006</v>
          </cell>
          <cell r="F28">
            <v>499.61058286774966</v>
          </cell>
          <cell r="G28">
            <v>574.61059044179251</v>
          </cell>
          <cell r="H28">
            <v>574.95408572359042</v>
          </cell>
          <cell r="I28">
            <v>324.22590623022359</v>
          </cell>
          <cell r="J28">
            <v>391.13247439784163</v>
          </cell>
          <cell r="K28">
            <v>318.08395772004076</v>
          </cell>
          <cell r="L28">
            <v>380.32216586925847</v>
          </cell>
          <cell r="M28">
            <v>471.27390140209008</v>
          </cell>
          <cell r="N28">
            <v>340.32632685569263</v>
          </cell>
          <cell r="O28">
            <v>229.5765757381406</v>
          </cell>
          <cell r="P28">
            <v>142.52426094841908</v>
          </cell>
          <cell r="Q28">
            <v>1047.6867567734134</v>
          </cell>
          <cell r="R28">
            <v>1092.9283380244151</v>
          </cell>
          <cell r="S28">
            <v>1345.257172026329</v>
          </cell>
          <cell r="T28">
            <v>1414.1664286362889</v>
          </cell>
          <cell r="U28">
            <v>1524.1589892161014</v>
          </cell>
          <cell r="V28">
            <v>1629.6362146646388</v>
          </cell>
          <cell r="W28">
            <v>1429.0204210274067</v>
          </cell>
          <cell r="X28">
            <v>1220.5874469793484</v>
          </cell>
          <cell r="Y28">
            <v>1528.55127668569</v>
          </cell>
          <cell r="Z28">
            <v>1517.1463633266671</v>
          </cell>
          <cell r="AA28">
            <v>1801.5901163040808</v>
          </cell>
          <cell r="AB28">
            <v>1098.9044113496427</v>
          </cell>
          <cell r="AC28">
            <v>1095.9223238043796</v>
          </cell>
          <cell r="AD28">
            <v>1104.6299792068382</v>
          </cell>
          <cell r="AE28">
            <v>4084.5816760288531</v>
          </cell>
          <cell r="AF28">
            <v>3934.7815003374681</v>
          </cell>
          <cell r="AG28">
            <v>2814.1119832789818</v>
          </cell>
          <cell r="AH28">
            <v>2367.4954557915808</v>
          </cell>
          <cell r="AI28">
            <v>2135.2585382642219</v>
          </cell>
          <cell r="AJ28">
            <v>2157.4297637422437</v>
          </cell>
          <cell r="AK28">
            <v>1498.4096160924896</v>
          </cell>
          <cell r="AL28">
            <v>1230.4838862914173</v>
          </cell>
          <cell r="AM28">
            <v>520.66430635314521</v>
          </cell>
          <cell r="AN28">
            <v>506.21914555528025</v>
          </cell>
          <cell r="AO28">
            <v>748.83928646538732</v>
          </cell>
          <cell r="AP28">
            <v>516.79371258965466</v>
          </cell>
          <cell r="AQ28">
            <v>382.79873899505435</v>
          </cell>
          <cell r="AR28">
            <v>651.87245114241705</v>
          </cell>
        </row>
        <row r="29">
          <cell r="B29">
            <v>1027</v>
          </cell>
          <cell r="C29">
            <v>667.18087474699871</v>
          </cell>
          <cell r="D29">
            <v>581.50814761707102</v>
          </cell>
          <cell r="E29">
            <v>743.62966654740762</v>
          </cell>
          <cell r="F29">
            <v>770.82685865468181</v>
          </cell>
          <cell r="G29">
            <v>922.25631022150139</v>
          </cell>
          <cell r="H29">
            <v>873.27807161437863</v>
          </cell>
          <cell r="I29">
            <v>501.68546494657608</v>
          </cell>
          <cell r="J29">
            <v>635.00589486023273</v>
          </cell>
          <cell r="K29">
            <v>509.09571044295387</v>
          </cell>
          <cell r="L29">
            <v>603.33222695326913</v>
          </cell>
          <cell r="M29">
            <v>824.9016490184091</v>
          </cell>
          <cell r="N29">
            <v>669.9140065254627</v>
          </cell>
          <cell r="O29">
            <v>394.40257387712933</v>
          </cell>
          <cell r="P29">
            <v>280.9393882612062</v>
          </cell>
          <cell r="Q29">
            <v>1654.8939281323856</v>
          </cell>
          <cell r="R29">
            <v>1649.6275288005299</v>
          </cell>
          <cell r="S29">
            <v>2175.6645257395467</v>
          </cell>
          <cell r="T29">
            <v>2181.8542344391685</v>
          </cell>
          <cell r="U29">
            <v>2446.2919218119901</v>
          </cell>
          <cell r="V29">
            <v>2475.1986398779327</v>
          </cell>
          <cell r="W29">
            <v>2211.170546724366</v>
          </cell>
          <cell r="X29">
            <v>1981.6309684271132</v>
          </cell>
          <cell r="Y29">
            <v>2446.4575445131181</v>
          </cell>
          <cell r="Z29">
            <v>2406.757681103958</v>
          </cell>
          <cell r="AA29">
            <v>3153.4414559624347</v>
          </cell>
          <cell r="AB29">
            <v>2163.1340243268942</v>
          </cell>
          <cell r="AC29">
            <v>1882.7468956191201</v>
          </cell>
          <cell r="AD29">
            <v>2177.4122422965656</v>
          </cell>
          <cell r="AE29">
            <v>6451.8801740307381</v>
          </cell>
          <cell r="AF29">
            <v>5939.0205715635275</v>
          </cell>
          <cell r="AG29">
            <v>4551.2216851863113</v>
          </cell>
          <cell r="AH29">
            <v>3652.7030204044531</v>
          </cell>
          <cell r="AI29">
            <v>3427.1134114573915</v>
          </cell>
          <cell r="AJ29">
            <v>3276.8461873841566</v>
          </cell>
          <cell r="AK29">
            <v>2318.5387425395884</v>
          </cell>
          <cell r="AL29">
            <v>1997.697896418621</v>
          </cell>
          <cell r="AM29">
            <v>833.32704624619839</v>
          </cell>
          <cell r="AN29">
            <v>803.05160157097032</v>
          </cell>
          <cell r="AO29">
            <v>1310.7425648169522</v>
          </cell>
          <cell r="AP29">
            <v>1017.2805311500485</v>
          </cell>
          <cell r="AQ29">
            <v>657.63158741759378</v>
          </cell>
          <cell r="AR29">
            <v>1284.9506914093918</v>
          </cell>
        </row>
        <row r="30">
          <cell r="B30">
            <v>1028</v>
          </cell>
          <cell r="C30">
            <v>814.85084621623844</v>
          </cell>
          <cell r="D30">
            <v>612.28399416305933</v>
          </cell>
          <cell r="E30">
            <v>535.17759055390422</v>
          </cell>
          <cell r="F30">
            <v>378.81465651969449</v>
          </cell>
          <cell r="G30">
            <v>481.49647454677284</v>
          </cell>
          <cell r="H30">
            <v>393.26616838037251</v>
          </cell>
          <cell r="I30">
            <v>326.92937568724091</v>
          </cell>
          <cell r="J30">
            <v>542.56395724085019</v>
          </cell>
          <cell r="K30">
            <v>293.09200273672451</v>
          </cell>
          <cell r="L30">
            <v>341.95268940775156</v>
          </cell>
          <cell r="M30">
            <v>411.42296436418962</v>
          </cell>
          <cell r="N30">
            <v>256.04727105729313</v>
          </cell>
          <cell r="O30">
            <v>83.205482231039156</v>
          </cell>
          <cell r="P30">
            <v>50.370452760187483</v>
          </cell>
          <cell r="Q30">
            <v>2021.178617040169</v>
          </cell>
          <cell r="R30">
            <v>1736.932726315724</v>
          </cell>
          <cell r="S30">
            <v>1565.7886594881604</v>
          </cell>
          <cell r="T30">
            <v>1072.2490441467373</v>
          </cell>
          <cell r="U30">
            <v>1277.1730841091533</v>
          </cell>
          <cell r="V30">
            <v>1114.664293912263</v>
          </cell>
          <cell r="W30">
            <v>1440.9359187944431</v>
          </cell>
          <cell r="X30">
            <v>1693.1520616158689</v>
          </cell>
          <cell r="Y30">
            <v>1408.4525298943092</v>
          </cell>
          <cell r="Z30">
            <v>1364.0863607804713</v>
          </cell>
          <cell r="AA30">
            <v>1572.7914149581698</v>
          </cell>
          <cell r="AB30">
            <v>826.76964276761953</v>
          </cell>
          <cell r="AC30">
            <v>397.19533731487394</v>
          </cell>
          <cell r="AD30">
            <v>390.39467256218114</v>
          </cell>
          <cell r="AE30">
            <v>7879.9021651937255</v>
          </cell>
          <cell r="AF30">
            <v>6253.3384130123595</v>
          </cell>
          <cell r="AG30">
            <v>3275.4366388627782</v>
          </cell>
          <cell r="AH30">
            <v>1795.0820271856121</v>
          </cell>
          <cell r="AI30">
            <v>1789.2455786964229</v>
          </cell>
          <cell r="AJ30">
            <v>1475.6728542400072</v>
          </cell>
          <cell r="AK30">
            <v>1510.9036967731697</v>
          </cell>
          <cell r="AL30">
            <v>1706.8800224148706</v>
          </cell>
          <cell r="AM30">
            <v>479.75555069294876</v>
          </cell>
          <cell r="AN30">
            <v>455.14832893497163</v>
          </cell>
          <cell r="AO30">
            <v>653.73804522880368</v>
          </cell>
          <cell r="AP30">
            <v>388.81393934668142</v>
          </cell>
          <cell r="AQ30">
            <v>138.73782015046254</v>
          </cell>
          <cell r="AR30">
            <v>230.38260495046586</v>
          </cell>
        </row>
        <row r="31">
          <cell r="B31">
            <v>1029</v>
          </cell>
          <cell r="C31">
            <v>262.91411123270933</v>
          </cell>
          <cell r="D31">
            <v>244.36904443785212</v>
          </cell>
          <cell r="E31">
            <v>306.37508250175381</v>
          </cell>
          <cell r="F31">
            <v>337.98867019952866</v>
          </cell>
          <cell r="G31">
            <v>388.60437726176764</v>
          </cell>
          <cell r="H31">
            <v>392.87165247143582</v>
          </cell>
          <cell r="I31">
            <v>244.39626075956599</v>
          </cell>
          <cell r="J31">
            <v>307.17035479103669</v>
          </cell>
          <cell r="K31">
            <v>282.18735118991646</v>
          </cell>
          <cell r="L31">
            <v>345.87014725628683</v>
          </cell>
          <cell r="M31">
            <v>406.21106276038017</v>
          </cell>
          <cell r="N31">
            <v>335.34273810744884</v>
          </cell>
          <cell r="O31">
            <v>235.87628923033446</v>
          </cell>
          <cell r="P31">
            <v>147.03034746400792</v>
          </cell>
          <cell r="Q31">
            <v>652.13944638974453</v>
          </cell>
          <cell r="R31">
            <v>693.22829704669607</v>
          </cell>
          <cell r="S31">
            <v>896.37278951551582</v>
          </cell>
          <cell r="T31">
            <v>956.68956392406608</v>
          </cell>
          <cell r="U31">
            <v>1030.7760850645986</v>
          </cell>
          <cell r="V31">
            <v>1113.5460873833792</v>
          </cell>
          <cell r="W31">
            <v>1077.1725538802823</v>
          </cell>
          <cell r="X31">
            <v>958.57108188048994</v>
          </cell>
          <cell r="Y31">
            <v>1356.0502674125389</v>
          </cell>
          <cell r="Z31">
            <v>1379.7135249632549</v>
          </cell>
          <cell r="AA31">
            <v>1552.867310549593</v>
          </cell>
          <cell r="AB31">
            <v>1082.8125394383646</v>
          </cell>
          <cell r="AC31">
            <v>1125.9950637059526</v>
          </cell>
          <cell r="AD31">
            <v>1139.5542666291776</v>
          </cell>
          <cell r="AE31">
            <v>2542.4744712271299</v>
          </cell>
          <cell r="AF31">
            <v>2495.7737701818578</v>
          </cell>
          <cell r="AG31">
            <v>1875.1012526930067</v>
          </cell>
          <cell r="AH31">
            <v>1601.6206786761327</v>
          </cell>
          <cell r="AI31">
            <v>1444.0576424410597</v>
          </cell>
          <cell r="AJ31">
            <v>1474.1924919200515</v>
          </cell>
          <cell r="AK31">
            <v>1129.4770103877788</v>
          </cell>
          <cell r="AL31">
            <v>966.34311047345227</v>
          </cell>
          <cell r="AM31">
            <v>461.90597766091702</v>
          </cell>
          <cell r="AN31">
            <v>460.36257186583475</v>
          </cell>
          <cell r="AO31">
            <v>645.45649883611566</v>
          </cell>
          <cell r="AP31">
            <v>509.22601321411673</v>
          </cell>
          <cell r="AQ31">
            <v>393.30295691488499</v>
          </cell>
          <cell r="AR31">
            <v>672.48223113657355</v>
          </cell>
        </row>
        <row r="32">
          <cell r="B32">
            <v>1030</v>
          </cell>
          <cell r="C32">
            <v>1192.2403296298262</v>
          </cell>
          <cell r="D32">
            <v>1095.6338586319728</v>
          </cell>
          <cell r="E32">
            <v>1303.8964473706517</v>
          </cell>
          <cell r="F32">
            <v>1406.873520704783</v>
          </cell>
          <cell r="G32">
            <v>1665.397272179971</v>
          </cell>
          <cell r="H32">
            <v>1630.826892829293</v>
          </cell>
          <cell r="I32">
            <v>971.92212494115029</v>
          </cell>
          <cell r="J32">
            <v>1269.7262417113402</v>
          </cell>
          <cell r="K32">
            <v>949.70710878926991</v>
          </cell>
          <cell r="L32">
            <v>1159.9368038863131</v>
          </cell>
          <cell r="M32">
            <v>1393.651232365914</v>
          </cell>
          <cell r="N32">
            <v>1086.0296730480636</v>
          </cell>
          <cell r="O32">
            <v>846.9636129986111</v>
          </cell>
          <cell r="P32">
            <v>570.60959345126264</v>
          </cell>
          <cell r="Q32">
            <v>2957.2659484988162</v>
          </cell>
          <cell r="R32">
            <v>3108.103957084078</v>
          </cell>
          <cell r="S32">
            <v>3814.8575472429661</v>
          </cell>
          <cell r="T32">
            <v>3982.2080847408579</v>
          </cell>
          <cell r="U32">
            <v>4417.4790114074785</v>
          </cell>
          <cell r="V32">
            <v>4622.3770391315957</v>
          </cell>
          <cell r="W32">
            <v>4283.7309958909891</v>
          </cell>
          <cell r="X32">
            <v>3962.370841539308</v>
          </cell>
          <cell r="Y32">
            <v>4563.8139817632546</v>
          </cell>
          <cell r="Z32">
            <v>4627.1136989418419</v>
          </cell>
          <cell r="AA32">
            <v>5327.6624874315557</v>
          </cell>
          <cell r="AB32">
            <v>3506.7601428178041</v>
          </cell>
          <cell r="AC32">
            <v>4043.1229882700263</v>
          </cell>
          <cell r="AD32">
            <v>4422.4924174657317</v>
          </cell>
          <cell r="AE32">
            <v>11529.394856133278</v>
          </cell>
          <cell r="AF32">
            <v>11189.85529606325</v>
          </cell>
          <cell r="AG32">
            <v>7980.211190421056</v>
          </cell>
          <cell r="AH32">
            <v>6666.7256086201705</v>
          </cell>
          <cell r="AI32">
            <v>6188.632448089993</v>
          </cell>
          <cell r="AJ32">
            <v>6119.4355609687236</v>
          </cell>
          <cell r="AK32">
            <v>4491.7368727184985</v>
          </cell>
          <cell r="AL32">
            <v>3994.497472582621</v>
          </cell>
          <cell r="AM32">
            <v>1554.5536989062107</v>
          </cell>
          <cell r="AN32">
            <v>1543.9074302161628</v>
          </cell>
          <cell r="AO32">
            <v>2214.4676191947315</v>
          </cell>
          <cell r="AP32">
            <v>1649.1621788490781</v>
          </cell>
          <cell r="AQ32">
            <v>1412.2372981134242</v>
          </cell>
          <cell r="AR32">
            <v>2609.8340861635502</v>
          </cell>
        </row>
        <row r="33">
          <cell r="B33">
            <v>1031</v>
          </cell>
          <cell r="C33">
            <v>356.35776189182178</v>
          </cell>
          <cell r="D33">
            <v>323.32325124004768</v>
          </cell>
          <cell r="E33">
            <v>362.96033996949569</v>
          </cell>
          <cell r="F33">
            <v>392.38291003082475</v>
          </cell>
          <cell r="G33">
            <v>426.69696215970663</v>
          </cell>
          <cell r="H33">
            <v>422.98433037275851</v>
          </cell>
          <cell r="I33">
            <v>245.79913756361663</v>
          </cell>
          <cell r="J33">
            <v>278.3071427730668</v>
          </cell>
          <cell r="K33">
            <v>211.2762544655204</v>
          </cell>
          <cell r="L33">
            <v>254.03852566933557</v>
          </cell>
          <cell r="M33">
            <v>343.69533347297659</v>
          </cell>
          <cell r="N33">
            <v>222.263749728569</v>
          </cell>
          <cell r="O33">
            <v>138.43681285678446</v>
          </cell>
          <cell r="P33">
            <v>92.80327698676868</v>
          </cell>
          <cell r="Q33">
            <v>883.91966664400411</v>
          </cell>
          <cell r="R33">
            <v>917.20629905618728</v>
          </cell>
          <cell r="S33">
            <v>1061.9263478128787</v>
          </cell>
          <cell r="T33">
            <v>1110.6544928474625</v>
          </cell>
          <cell r="U33">
            <v>1131.8169580670124</v>
          </cell>
          <cell r="V33">
            <v>1198.8967469352078</v>
          </cell>
          <cell r="W33">
            <v>1083.3557106319531</v>
          </cell>
          <cell r="X33">
            <v>868.49910735862238</v>
          </cell>
          <cell r="Y33">
            <v>1015.2872556398489</v>
          </cell>
          <cell r="Z33">
            <v>1013.3872278603723</v>
          </cell>
          <cell r="AA33">
            <v>1313.8816173833718</v>
          </cell>
          <cell r="AB33">
            <v>717.68357539792805</v>
          </cell>
          <cell r="AC33">
            <v>660.85136586029307</v>
          </cell>
          <cell r="AD33">
            <v>719.26899494901647</v>
          </cell>
          <cell r="AE33">
            <v>3446.1083430841468</v>
          </cell>
          <cell r="AF33">
            <v>3302.1436556791509</v>
          </cell>
          <cell r="AG33">
            <v>2221.4188653895671</v>
          </cell>
          <cell r="AH33">
            <v>1859.377659888677</v>
          </cell>
          <cell r="AI33">
            <v>1585.6100581132839</v>
          </cell>
          <cell r="AJ33">
            <v>1587.1858407516124</v>
          </cell>
          <cell r="AK33">
            <v>1135.9604037656352</v>
          </cell>
          <cell r="AL33">
            <v>875.54083855930867</v>
          </cell>
          <cell r="AM33">
            <v>345.83323619545746</v>
          </cell>
          <cell r="AN33">
            <v>338.13218619148813</v>
          </cell>
          <cell r="AO33">
            <v>546.1209872086622</v>
          </cell>
          <cell r="AP33">
            <v>337.51284967451437</v>
          </cell>
          <cell r="AQ33">
            <v>230.83120401846543</v>
          </cell>
          <cell r="AR33">
            <v>424.46036373630182</v>
          </cell>
        </row>
        <row r="34">
          <cell r="B34">
            <v>1032</v>
          </cell>
          <cell r="C34">
            <v>696.52486038890777</v>
          </cell>
          <cell r="D34">
            <v>653.24619527346249</v>
          </cell>
          <cell r="E34">
            <v>681.95653375776044</v>
          </cell>
          <cell r="F34">
            <v>685.85047642604104</v>
          </cell>
          <cell r="G34">
            <v>652.53509431298994</v>
          </cell>
          <cell r="H34">
            <v>772.17914582238961</v>
          </cell>
          <cell r="I34">
            <v>438.91541986771159</v>
          </cell>
          <cell r="J34">
            <v>546.50840298313642</v>
          </cell>
          <cell r="K34">
            <v>479.74552157200549</v>
          </cell>
          <cell r="L34">
            <v>609.78805907275023</v>
          </cell>
          <cell r="M34">
            <v>639.02421457974378</v>
          </cell>
          <cell r="N34">
            <v>521.7556386311345</v>
          </cell>
          <cell r="O34">
            <v>369.66983053553429</v>
          </cell>
          <cell r="P34">
            <v>202.05453059756826</v>
          </cell>
          <cell r="Q34">
            <v>1727.6795631888667</v>
          </cell>
          <cell r="R34">
            <v>1853.1346658223081</v>
          </cell>
          <cell r="S34">
            <v>1995.2251844412856</v>
          </cell>
          <cell r="T34">
            <v>1941.3254083984295</v>
          </cell>
          <cell r="U34">
            <v>1730.8543321685761</v>
          </cell>
          <cell r="V34">
            <v>2188.6462440862379</v>
          </cell>
          <cell r="W34">
            <v>1934.5125915058982</v>
          </cell>
          <cell r="X34">
            <v>1705.4612951197803</v>
          </cell>
          <cell r="Y34">
            <v>2305.4153209718093</v>
          </cell>
          <cell r="Z34">
            <v>2432.5106955251194</v>
          </cell>
          <cell r="AA34">
            <v>2442.8675248952345</v>
          </cell>
          <cell r="AB34">
            <v>1684.73470223602</v>
          </cell>
          <cell r="AC34">
            <v>1764.6809933386767</v>
          </cell>
          <cell r="AD34">
            <v>1566.0175358735305</v>
          </cell>
          <cell r="AE34">
            <v>6735.6471199310827</v>
          </cell>
          <cell r="AF34">
            <v>6671.6908575105354</v>
          </cell>
          <cell r="AG34">
            <v>4173.7648515330466</v>
          </cell>
          <cell r="AH34">
            <v>3250.0270049743121</v>
          </cell>
          <cell r="AI34">
            <v>2424.8267519357596</v>
          </cell>
          <cell r="AJ34">
            <v>2897.4874924867977</v>
          </cell>
          <cell r="AK34">
            <v>2028.4470584964768</v>
          </cell>
          <cell r="AL34">
            <v>1719.2890583398628</v>
          </cell>
          <cell r="AM34">
            <v>785.28439788580511</v>
          </cell>
          <cell r="AN34">
            <v>811.64448968703016</v>
          </cell>
          <cell r="AO34">
            <v>1015.3892151810928</v>
          </cell>
          <cell r="AP34">
            <v>792.29848611478337</v>
          </cell>
          <cell r="AQ34">
            <v>616.39191419479118</v>
          </cell>
          <cell r="AR34">
            <v>924.14990436425296</v>
          </cell>
        </row>
        <row r="35">
          <cell r="B35">
            <v>1033</v>
          </cell>
          <cell r="C35">
            <v>1143.5041474009356</v>
          </cell>
          <cell r="D35">
            <v>564.99084576276402</v>
          </cell>
          <cell r="E35">
            <v>1129.0706926580331</v>
          </cell>
          <cell r="F35">
            <v>1107.2099263544812</v>
          </cell>
          <cell r="G35">
            <v>948.62196188527412</v>
          </cell>
          <cell r="H35">
            <v>1118.6068539674127</v>
          </cell>
          <cell r="I35">
            <v>509.72180078361379</v>
          </cell>
          <cell r="J35">
            <v>581.53866263441319</v>
          </cell>
          <cell r="K35">
            <v>464.76430478077793</v>
          </cell>
          <cell r="L35">
            <v>641.87488657594827</v>
          </cell>
          <cell r="M35">
            <v>514.7091108290258</v>
          </cell>
          <cell r="N35">
            <v>390.3756214072236</v>
          </cell>
          <cell r="O35">
            <v>233.98582991074528</v>
          </cell>
          <cell r="P35">
            <v>168.34292871013906</v>
          </cell>
          <cell r="Q35">
            <v>2836.3793717042863</v>
          </cell>
          <cell r="R35">
            <v>1602.771098753886</v>
          </cell>
          <cell r="S35">
            <v>3303.3634395914141</v>
          </cell>
          <cell r="T35">
            <v>3133.9990804755184</v>
          </cell>
          <cell r="U35">
            <v>2516.2270146528354</v>
          </cell>
          <cell r="V35">
            <v>3170.5527179673713</v>
          </cell>
          <cell r="W35">
            <v>2246.5905665336609</v>
          </cell>
          <cell r="X35">
            <v>1814.7784651159609</v>
          </cell>
          <cell r="Y35">
            <v>2233.4231393582654</v>
          </cell>
          <cell r="Z35">
            <v>2560.5085300607525</v>
          </cell>
          <cell r="AA35">
            <v>1967.6346262384438</v>
          </cell>
          <cell r="AB35">
            <v>1260.5122160580224</v>
          </cell>
          <cell r="AC35">
            <v>1116.9706387883818</v>
          </cell>
          <cell r="AD35">
            <v>1304.7367837816657</v>
          </cell>
          <cell r="AE35">
            <v>11058.098361011522</v>
          </cell>
          <cell r="AF35">
            <v>5770.3271561721212</v>
          </cell>
          <cell r="AG35">
            <v>6910.2286416191173</v>
          </cell>
          <cell r="AH35">
            <v>5246.7152601237931</v>
          </cell>
          <cell r="AI35">
            <v>3525.0884292667338</v>
          </cell>
          <cell r="AJ35">
            <v>4197.4059852764876</v>
          </cell>
          <cell r="AK35">
            <v>2355.6786584592483</v>
          </cell>
          <cell r="AL35">
            <v>1829.4925644533873</v>
          </cell>
          <cell r="AM35">
            <v>760.76198907009268</v>
          </cell>
          <cell r="AN35">
            <v>854.35292968847966</v>
          </cell>
          <cell r="AO35">
            <v>817.85645702792647</v>
          </cell>
          <cell r="AP35">
            <v>592.79477011214942</v>
          </cell>
          <cell r="AQ35">
            <v>390.15078234597075</v>
          </cell>
          <cell r="AR35">
            <v>769.96096552633117</v>
          </cell>
        </row>
        <row r="36">
          <cell r="B36">
            <v>1034</v>
          </cell>
          <cell r="C36">
            <v>170.8254020530465</v>
          </cell>
          <cell r="D36">
            <v>125.20772288097484</v>
          </cell>
          <cell r="E36">
            <v>110.09068982066367</v>
          </cell>
          <cell r="F36">
            <v>30.809954895539814</v>
          </cell>
          <cell r="G36">
            <v>76.19738143071757</v>
          </cell>
          <cell r="H36">
            <v>42.058010996611586</v>
          </cell>
          <cell r="I36">
            <v>56.77876851961615</v>
          </cell>
          <cell r="J36">
            <v>41.932886100545893</v>
          </cell>
          <cell r="K36">
            <v>6.6374691570455981</v>
          </cell>
          <cell r="L36">
            <v>8.9901047416006499</v>
          </cell>
          <cell r="M36">
            <v>14.117079287747783</v>
          </cell>
          <cell r="N36">
            <v>76.854780646035209</v>
          </cell>
          <cell r="O36">
            <v>16.57103072442554</v>
          </cell>
          <cell r="P36">
            <v>15.206395443808464</v>
          </cell>
          <cell r="Q36">
            <v>423.72006052415975</v>
          </cell>
          <cell r="R36">
            <v>355.19039127702268</v>
          </cell>
          <cell r="S36">
            <v>322.09635956171729</v>
          </cell>
          <cell r="T36">
            <v>87.20872890837876</v>
          </cell>
          <cell r="U36">
            <v>202.11413745970765</v>
          </cell>
          <cell r="V36">
            <v>119.20822816761782</v>
          </cell>
          <cell r="W36">
            <v>250.25150099420412</v>
          </cell>
          <cell r="X36">
            <v>130.85784929706557</v>
          </cell>
          <cell r="Y36">
            <v>31.896333366468017</v>
          </cell>
          <cell r="Z36">
            <v>35.862502737571084</v>
          </cell>
          <cell r="AA36">
            <v>53.966897891483086</v>
          </cell>
          <cell r="AB36">
            <v>248.16198695391799</v>
          </cell>
          <cell r="AC36">
            <v>79.104596977962117</v>
          </cell>
          <cell r="AD36">
            <v>117.8567085430056</v>
          </cell>
          <cell r="AE36">
            <v>1651.943373144238</v>
          </cell>
          <cell r="AF36">
            <v>1278.7632382382551</v>
          </cell>
          <cell r="AG36">
            <v>673.78583371375191</v>
          </cell>
          <cell r="AH36">
            <v>145.99856510173734</v>
          </cell>
          <cell r="AI36">
            <v>283.15020989818805</v>
          </cell>
          <cell r="AJ36">
            <v>157.81643609627358</v>
          </cell>
          <cell r="AK36">
            <v>262.40300699251037</v>
          </cell>
          <cell r="AL36">
            <v>131.91883576491853</v>
          </cell>
          <cell r="AM36">
            <v>10.864720432192371</v>
          </cell>
          <cell r="AN36">
            <v>11.966073895125049</v>
          </cell>
          <cell r="AO36">
            <v>22.431591372578112</v>
          </cell>
          <cell r="AP36">
            <v>116.70583286132189</v>
          </cell>
          <cell r="AQ36">
            <v>27.630735604288155</v>
          </cell>
          <cell r="AR36">
            <v>69.550476564714714</v>
          </cell>
        </row>
        <row r="37">
          <cell r="B37">
            <v>1035</v>
          </cell>
          <cell r="C37">
            <v>1072.5381432232341</v>
          </cell>
          <cell r="D37">
            <v>977.01910957620339</v>
          </cell>
          <cell r="E37">
            <v>1191.789515127374</v>
          </cell>
          <cell r="F37">
            <v>1164.7959480323502</v>
          </cell>
          <cell r="G37">
            <v>1644.7300174841569</v>
          </cell>
          <cell r="H37">
            <v>1594.6217953072139</v>
          </cell>
          <cell r="I37">
            <v>659.11378769744374</v>
          </cell>
          <cell r="J37">
            <v>821.37874595864105</v>
          </cell>
          <cell r="K37">
            <v>633.44760537275749</v>
          </cell>
          <cell r="L37">
            <v>882.95788349321606</v>
          </cell>
          <cell r="M37">
            <v>1113.8512221705912</v>
          </cell>
          <cell r="N37">
            <v>855.46818638510297</v>
          </cell>
          <cell r="O37">
            <v>737.01341055219973</v>
          </cell>
          <cell r="P37">
            <v>426.90595276082439</v>
          </cell>
          <cell r="Q37">
            <v>2660.3533285986136</v>
          </cell>
          <cell r="R37">
            <v>2771.6165730878447</v>
          </cell>
          <cell r="S37">
            <v>3486.8621934486232</v>
          </cell>
          <cell r="T37">
            <v>3296.9984672141309</v>
          </cell>
          <cell r="U37">
            <v>4362.6589601396727</v>
          </cell>
          <cell r="V37">
            <v>4519.7581700036535</v>
          </cell>
          <cell r="W37">
            <v>2905.033324917481</v>
          </cell>
          <cell r="X37">
            <v>2563.2353541500993</v>
          </cell>
          <cell r="Y37">
            <v>3044.0301134527067</v>
          </cell>
          <cell r="Z37">
            <v>3522.2147487791794</v>
          </cell>
          <cell r="AA37">
            <v>4258.0404875500262</v>
          </cell>
          <cell r="AB37">
            <v>2762.2834015614835</v>
          </cell>
          <cell r="AC37">
            <v>3518.2572393128062</v>
          </cell>
          <cell r="AD37">
            <v>3308.7216911942583</v>
          </cell>
          <cell r="AE37">
            <v>10371.831453918416</v>
          </cell>
          <cell r="AF37">
            <v>9978.4269822557708</v>
          </cell>
          <cell r="AG37">
            <v>7294.0853887781104</v>
          </cell>
          <cell r="AH37">
            <v>5519.5970791135233</v>
          </cell>
          <cell r="AI37">
            <v>6111.8327287917664</v>
          </cell>
          <cell r="AJ37">
            <v>5983.5813128942518</v>
          </cell>
          <cell r="AK37">
            <v>3046.093537274935</v>
          </cell>
          <cell r="AL37">
            <v>2584.0178906145475</v>
          </cell>
          <cell r="AM37">
            <v>1036.8757997935581</v>
          </cell>
          <cell r="AN37">
            <v>1175.2409547880184</v>
          </cell>
          <cell r="AO37">
            <v>1769.8742747207136</v>
          </cell>
          <cell r="AP37">
            <v>1299.0490160690929</v>
          </cell>
          <cell r="AQ37">
            <v>1228.9050103422862</v>
          </cell>
          <cell r="AR37">
            <v>1952.5674294441894</v>
          </cell>
        </row>
        <row r="38">
          <cell r="B38">
            <v>1036</v>
          </cell>
          <cell r="C38">
            <v>302.62642736350489</v>
          </cell>
          <cell r="D38">
            <v>277.33175635535986</v>
          </cell>
          <cell r="E38">
            <v>338.62507341682976</v>
          </cell>
          <cell r="F38">
            <v>363.63336479474128</v>
          </cell>
          <cell r="G38">
            <v>409.25835228982498</v>
          </cell>
          <cell r="H38">
            <v>370.04768481457648</v>
          </cell>
          <cell r="I38">
            <v>216.6838459987483</v>
          </cell>
          <cell r="J38">
            <v>255.98492985843214</v>
          </cell>
          <cell r="K38">
            <v>200.41584224842151</v>
          </cell>
          <cell r="L38">
            <v>239.89385154460879</v>
          </cell>
          <cell r="M38">
            <v>287.82232784074313</v>
          </cell>
          <cell r="N38">
            <v>199.08488782210776</v>
          </cell>
          <cell r="O38">
            <v>123.01125808632311</v>
          </cell>
          <cell r="P38">
            <v>76.88465516267631</v>
          </cell>
          <cell r="Q38">
            <v>750.64297567908284</v>
          </cell>
          <cell r="R38">
            <v>786.73721386216494</v>
          </cell>
          <cell r="S38">
            <v>990.72776800248607</v>
          </cell>
          <cell r="T38">
            <v>1029.2778304916301</v>
          </cell>
          <cell r="U38">
            <v>1085.5609119120379</v>
          </cell>
          <cell r="V38">
            <v>1048.854375158842</v>
          </cell>
          <cell r="W38">
            <v>955.03053546590604</v>
          </cell>
          <cell r="X38">
            <v>798.83929986155965</v>
          </cell>
          <cell r="Y38">
            <v>963.09758509258302</v>
          </cell>
          <cell r="Z38">
            <v>956.96258887115528</v>
          </cell>
          <cell r="AA38">
            <v>1100.289788054909</v>
          </cell>
          <cell r="AB38">
            <v>642.83966357245549</v>
          </cell>
          <cell r="AC38">
            <v>587.21489064211517</v>
          </cell>
          <cell r="AD38">
            <v>595.89219736006021</v>
          </cell>
          <cell r="AE38">
            <v>2926.5069200084022</v>
          </cell>
          <cell r="AF38">
            <v>2832.4263604762841</v>
          </cell>
          <cell r="AG38">
            <v>2072.4802231706431</v>
          </cell>
          <cell r="AH38">
            <v>1723.1427200444998</v>
          </cell>
          <cell r="AI38">
            <v>1520.8080143648483</v>
          </cell>
          <cell r="AJ38">
            <v>1388.5489451181745</v>
          </cell>
          <cell r="AK38">
            <v>1001.4041205759843</v>
          </cell>
          <cell r="AL38">
            <v>805.31623412033832</v>
          </cell>
          <cell r="AM38">
            <v>328.05607750359445</v>
          </cell>
          <cell r="AN38">
            <v>319.30524026996505</v>
          </cell>
          <cell r="AO38">
            <v>457.34055284588487</v>
          </cell>
          <cell r="AP38">
            <v>302.31519038992332</v>
          </cell>
          <cell r="AQ38">
            <v>205.11044877396276</v>
          </cell>
          <cell r="AR38">
            <v>351.65233120746962</v>
          </cell>
        </row>
        <row r="39">
          <cell r="B39">
            <v>1037</v>
          </cell>
          <cell r="C39">
            <v>304.50156239897211</v>
          </cell>
          <cell r="D39">
            <v>276.94049608020339</v>
          </cell>
          <cell r="E39">
            <v>341.54730158578349</v>
          </cell>
          <cell r="F39">
            <v>383.9118876142071</v>
          </cell>
          <cell r="G39">
            <v>446.36023238558636</v>
          </cell>
          <cell r="H39">
            <v>453.28992518179297</v>
          </cell>
          <cell r="I39">
            <v>262.75940669867492</v>
          </cell>
          <cell r="J39">
            <v>326.35952056372076</v>
          </cell>
          <cell r="K39">
            <v>273.09647521171746</v>
          </cell>
          <cell r="L39">
            <v>321.48162415584824</v>
          </cell>
          <cell r="M39">
            <v>396.47632752665646</v>
          </cell>
          <cell r="N39">
            <v>291.16305184933088</v>
          </cell>
          <cell r="O39">
            <v>193.56639272295047</v>
          </cell>
          <cell r="P39">
            <v>122.33083285377637</v>
          </cell>
          <cell r="Q39">
            <v>755.29411257775325</v>
          </cell>
          <cell r="R39">
            <v>785.62728320432427</v>
          </cell>
          <cell r="S39">
            <v>999.27743788430757</v>
          </cell>
          <cell r="T39">
            <v>1086.6769472777821</v>
          </cell>
          <cell r="U39">
            <v>1183.9739328438216</v>
          </cell>
          <cell r="V39">
            <v>1284.7942055915814</v>
          </cell>
          <cell r="W39">
            <v>1158.1078216582371</v>
          </cell>
          <cell r="X39">
            <v>1018.4537466891402</v>
          </cell>
          <cell r="Y39">
            <v>1312.3640966849421</v>
          </cell>
          <cell r="Z39">
            <v>1282.4250615255005</v>
          </cell>
          <cell r="AA39">
            <v>1515.653276991324</v>
          </cell>
          <cell r="AB39">
            <v>940.15753954564343</v>
          </cell>
          <cell r="AC39">
            <v>924.02167007373953</v>
          </cell>
          <cell r="AD39">
            <v>948.12142474836037</v>
          </cell>
          <cell r="AE39">
            <v>2944.6401534640959</v>
          </cell>
          <cell r="AF39">
            <v>2828.4303668990447</v>
          </cell>
          <cell r="AG39">
            <v>2090.3650774333214</v>
          </cell>
          <cell r="AH39">
            <v>1819.2361821759048</v>
          </cell>
          <cell r="AI39">
            <v>1658.6789613643102</v>
          </cell>
          <cell r="AJ39">
            <v>1700.9030816103127</v>
          </cell>
          <cell r="AK39">
            <v>1214.3422661497061</v>
          </cell>
          <cell r="AL39">
            <v>1026.7112998216105</v>
          </cell>
          <cell r="AM39">
            <v>447.0253320940713</v>
          </cell>
          <cell r="AN39">
            <v>427.9007843782673</v>
          </cell>
          <cell r="AO39">
            <v>629.98831321271632</v>
          </cell>
          <cell r="AP39">
            <v>442.13809705633969</v>
          </cell>
          <cell r="AQ39">
            <v>322.75492744818757</v>
          </cell>
          <cell r="AR39">
            <v>559.51246006842791</v>
          </cell>
        </row>
        <row r="40">
          <cell r="B40">
            <v>1038</v>
          </cell>
          <cell r="C40">
            <v>34.01057733320367</v>
          </cell>
          <cell r="D40">
            <v>63.045195075918841</v>
          </cell>
          <cell r="E40">
            <v>34.268682190566402</v>
          </cell>
          <cell r="F40">
            <v>46.694178683294325</v>
          </cell>
          <cell r="G40">
            <v>96.791781869260291</v>
          </cell>
          <cell r="H40">
            <v>60.158522016863124</v>
          </cell>
          <cell r="I40">
            <v>70.562098969447376</v>
          </cell>
          <cell r="J40">
            <v>147.7204610915397</v>
          </cell>
          <cell r="K40">
            <v>31.441864483514301</v>
          </cell>
          <cell r="L40">
            <v>54.491846465850003</v>
          </cell>
          <cell r="M40">
            <v>63.623308427546604</v>
          </cell>
          <cell r="N40">
            <v>122.29241991242182</v>
          </cell>
          <cell r="O40">
            <v>30.840047433364422</v>
          </cell>
          <cell r="P40">
            <v>17.806247828352497</v>
          </cell>
          <cell r="Q40">
            <v>84.360778390626194</v>
          </cell>
          <cell r="R40">
            <v>178.84717485389578</v>
          </cell>
          <cell r="S40">
            <v>100.26113741806284</v>
          </cell>
          <cell r="T40">
            <v>132.16961804057408</v>
          </cell>
          <cell r="U40">
            <v>256.74094225247558</v>
          </cell>
          <cell r="V40">
            <v>170.51188700746317</v>
          </cell>
          <cell r="W40">
            <v>311.00130631232588</v>
          </cell>
          <cell r="X40">
            <v>460.98381564435391</v>
          </cell>
          <cell r="Y40">
            <v>151.09376292392062</v>
          </cell>
          <cell r="Z40">
            <v>217.37388486854383</v>
          </cell>
          <cell r="AA40">
            <v>243.2197566820868</v>
          </cell>
          <cell r="AB40">
            <v>394.87888274176083</v>
          </cell>
          <cell r="AC40">
            <v>147.22014360890637</v>
          </cell>
          <cell r="AD40">
            <v>138.00678591487906</v>
          </cell>
          <cell r="AE40">
            <v>328.89457403383562</v>
          </cell>
          <cell r="AF40">
            <v>643.8890186293338</v>
          </cell>
          <cell r="AG40">
            <v>209.73392607181674</v>
          </cell>
          <cell r="AH40">
            <v>221.26884344618114</v>
          </cell>
          <cell r="AI40">
            <v>359.67920206838261</v>
          </cell>
          <cell r="AJ40">
            <v>225.73591381402784</v>
          </cell>
          <cell r="AK40">
            <v>326.10265125579872</v>
          </cell>
          <cell r="AL40">
            <v>464.72144080727065</v>
          </cell>
          <cell r="AM40">
            <v>51.466464008747892</v>
          </cell>
          <cell r="AN40">
            <v>72.530129540634761</v>
          </cell>
          <cell r="AO40">
            <v>101.09541976270357</v>
          </cell>
          <cell r="AP40">
            <v>185.70398091744434</v>
          </cell>
          <cell r="AQ40">
            <v>51.423065398035973</v>
          </cell>
          <cell r="AR40">
            <v>81.441589945997436</v>
          </cell>
        </row>
        <row r="41">
          <cell r="B41">
            <v>1039</v>
          </cell>
          <cell r="C41">
            <v>495.77132842230384</v>
          </cell>
          <cell r="D41">
            <v>463.39985335359069</v>
          </cell>
          <cell r="E41">
            <v>562.51112296304291</v>
          </cell>
          <cell r="F41">
            <v>558.80204359003517</v>
          </cell>
          <cell r="G41">
            <v>685.69026257411667</v>
          </cell>
          <cell r="H41">
            <v>676.20264852546507</v>
          </cell>
          <cell r="I41">
            <v>356.85759610247976</v>
          </cell>
          <cell r="J41">
            <v>436.32409660936304</v>
          </cell>
          <cell r="K41">
            <v>355.00534143008315</v>
          </cell>
          <cell r="L41">
            <v>418.8457838671668</v>
          </cell>
          <cell r="M41">
            <v>600.54940768902691</v>
          </cell>
          <cell r="N41">
            <v>394.40581712737594</v>
          </cell>
          <cell r="O41">
            <v>256.02623009136812</v>
          </cell>
          <cell r="P41">
            <v>169.37798770550151</v>
          </cell>
          <cell r="Q41">
            <v>1229.7249399712175</v>
          </cell>
          <cell r="R41">
            <v>1314.5768603015367</v>
          </cell>
          <cell r="S41">
            <v>1645.7593754250613</v>
          </cell>
          <cell r="T41">
            <v>1581.7100705962459</v>
          </cell>
          <cell r="U41">
            <v>1818.7986697508607</v>
          </cell>
          <cell r="V41">
            <v>1916.6127380456812</v>
          </cell>
          <cell r="W41">
            <v>1572.8440646784347</v>
          </cell>
          <cell r="X41">
            <v>1361.6146702109065</v>
          </cell>
          <cell r="Y41">
            <v>1705.9768488884208</v>
          </cell>
          <cell r="Z41">
            <v>1670.8212531772995</v>
          </cell>
          <cell r="AA41">
            <v>2295.7856864679384</v>
          </cell>
          <cell r="AB41">
            <v>1273.5256079292772</v>
          </cell>
          <cell r="AC41">
            <v>1222.1841890204309</v>
          </cell>
          <cell r="AD41">
            <v>1312.758977258879</v>
          </cell>
          <cell r="AE41">
            <v>4794.2879146733712</v>
          </cell>
          <cell r="AF41">
            <v>4732.764748360516</v>
          </cell>
          <cell r="AG41">
            <v>3442.7255072733069</v>
          </cell>
          <cell r="AH41">
            <v>2647.9849391754265</v>
          </cell>
          <cell r="AI41">
            <v>2548.0316794027717</v>
          </cell>
          <cell r="AJ41">
            <v>2537.3499492819005</v>
          </cell>
          <cell r="AK41">
            <v>1649.2169296179461</v>
          </cell>
          <cell r="AL41">
            <v>1372.6545485772724</v>
          </cell>
          <cell r="AM41">
            <v>581.10006921518516</v>
          </cell>
          <cell r="AN41">
            <v>557.49512875238634</v>
          </cell>
          <cell r="AO41">
            <v>954.25396696721805</v>
          </cell>
          <cell r="AP41">
            <v>598.91471924427651</v>
          </cell>
          <cell r="AQ41">
            <v>426.90121025422667</v>
          </cell>
          <cell r="AR41">
            <v>774.69508194899481</v>
          </cell>
        </row>
        <row r="42">
          <cell r="B42">
            <v>1040</v>
          </cell>
          <cell r="C42">
            <v>328.99792459782395</v>
          </cell>
          <cell r="D42">
            <v>271.10183838525592</v>
          </cell>
          <cell r="E42">
            <v>261.15477208388256</v>
          </cell>
          <cell r="F42">
            <v>262.28010134013431</v>
          </cell>
          <cell r="G42">
            <v>237.72857008181421</v>
          </cell>
          <cell r="H42">
            <v>228.71528072944216</v>
          </cell>
          <cell r="I42">
            <v>165.63264829872941</v>
          </cell>
          <cell r="J42">
            <v>220.47625035877303</v>
          </cell>
          <cell r="K42">
            <v>154.43455032671685</v>
          </cell>
          <cell r="L42">
            <v>213.2673033853743</v>
          </cell>
          <cell r="M42">
            <v>219.39402774979769</v>
          </cell>
          <cell r="N42">
            <v>160.26048308560163</v>
          </cell>
          <cell r="O42">
            <v>113.53386997036451</v>
          </cell>
          <cell r="P42">
            <v>83.810655663746132</v>
          </cell>
          <cell r="Q42">
            <v>816.05556812694658</v>
          </cell>
          <cell r="R42">
            <v>769.06412668743451</v>
          </cell>
          <cell r="S42">
            <v>764.07007265931475</v>
          </cell>
          <cell r="T42">
            <v>742.39363002589448</v>
          </cell>
          <cell r="U42">
            <v>630.57685171639957</v>
          </cell>
          <cell r="V42">
            <v>648.26516339093382</v>
          </cell>
          <cell r="W42">
            <v>730.02320992717375</v>
          </cell>
          <cell r="X42">
            <v>688.02914909915603</v>
          </cell>
          <cell r="Y42">
            <v>742.13465764925775</v>
          </cell>
          <cell r="Z42">
            <v>850.74640077337347</v>
          </cell>
          <cell r="AA42">
            <v>838.70146595057304</v>
          </cell>
          <cell r="AB42">
            <v>517.47672140118664</v>
          </cell>
          <cell r="AC42">
            <v>541.97298748086052</v>
          </cell>
          <cell r="AD42">
            <v>649.57195502778927</v>
          </cell>
          <cell r="AE42">
            <v>3181.528828767598</v>
          </cell>
          <cell r="AF42">
            <v>2768.7993741043492</v>
          </cell>
          <cell r="AG42">
            <v>1598.3402967453849</v>
          </cell>
          <cell r="AH42">
            <v>1242.8618795524837</v>
          </cell>
          <cell r="AI42">
            <v>883.40167671858933</v>
          </cell>
          <cell r="AJ42">
            <v>858.22010195363953</v>
          </cell>
          <cell r="AK42">
            <v>765.47107489138125</v>
          </cell>
          <cell r="AL42">
            <v>693.60764225492699</v>
          </cell>
          <cell r="AM42">
            <v>252.79035949870473</v>
          </cell>
          <cell r="AN42">
            <v>283.86458056650787</v>
          </cell>
          <cell r="AO42">
            <v>348.61015368375604</v>
          </cell>
          <cell r="AP42">
            <v>243.35939802370382</v>
          </cell>
          <cell r="AQ42">
            <v>189.30773803097404</v>
          </cell>
          <cell r="AR42">
            <v>383.33022866297699</v>
          </cell>
        </row>
        <row r="43">
          <cell r="B43">
            <v>1041</v>
          </cell>
          <cell r="C43">
            <v>327.37094601954385</v>
          </cell>
          <cell r="D43">
            <v>312.55302505118783</v>
          </cell>
          <cell r="E43">
            <v>380.74887078234639</v>
          </cell>
          <cell r="F43">
            <v>416.70835358661708</v>
          </cell>
          <cell r="G43">
            <v>476.96683858475927</v>
          </cell>
          <cell r="H43">
            <v>480.56233957803482</v>
          </cell>
          <cell r="I43">
            <v>296.31934690719379</v>
          </cell>
          <cell r="J43">
            <v>381.96786817528397</v>
          </cell>
          <cell r="K43">
            <v>284.03218227840046</v>
          </cell>
          <cell r="L43">
            <v>315.62939666691113</v>
          </cell>
          <cell r="M43">
            <v>439.4909428396831</v>
          </cell>
          <cell r="N43">
            <v>320.2830896948563</v>
          </cell>
          <cell r="O43">
            <v>255.21696132930367</v>
          </cell>
          <cell r="P43">
            <v>158.55668282065579</v>
          </cell>
          <cell r="Q43">
            <v>812.01996538066237</v>
          </cell>
          <cell r="R43">
            <v>886.65322480373277</v>
          </cell>
          <cell r="S43">
            <v>1113.9709033162017</v>
          </cell>
          <cell r="T43">
            <v>1179.5085700386064</v>
          </cell>
          <cell r="U43">
            <v>1265.1581900500801</v>
          </cell>
          <cell r="V43">
            <v>1362.0944896751762</v>
          </cell>
          <cell r="W43">
            <v>1306.0227136051462</v>
          </cell>
          <cell r="X43">
            <v>1191.9879211307616</v>
          </cell>
          <cell r="Y43">
            <v>1364.9155963520561</v>
          </cell>
          <cell r="Z43">
            <v>1259.0798914329075</v>
          </cell>
          <cell r="AA43">
            <v>1680.0899359576194</v>
          </cell>
          <cell r="AB43">
            <v>1034.1853461592802</v>
          </cell>
          <cell r="AC43">
            <v>1218.3210087310115</v>
          </cell>
          <cell r="AD43">
            <v>1228.8887806313446</v>
          </cell>
          <cell r="AE43">
            <v>3165.7953579351811</v>
          </cell>
          <cell r="AF43">
            <v>3192.1458935529486</v>
          </cell>
          <cell r="AG43">
            <v>2330.2896525905908</v>
          </cell>
          <cell r="AH43">
            <v>1974.6481906846539</v>
          </cell>
          <cell r="AI43">
            <v>1772.413407441657</v>
          </cell>
          <cell r="AJ43">
            <v>1803.2387637257211</v>
          </cell>
          <cell r="AK43">
            <v>1369.4394874316681</v>
          </cell>
          <cell r="AL43">
            <v>1201.6524774486095</v>
          </cell>
          <cell r="AM43">
            <v>464.92573919151783</v>
          </cell>
          <cell r="AN43">
            <v>420.1113104403658</v>
          </cell>
          <cell r="AO43">
            <v>698.33717306419271</v>
          </cell>
          <cell r="AP43">
            <v>486.35757489685813</v>
          </cell>
          <cell r="AQ43">
            <v>425.5518258031766</v>
          </cell>
          <cell r="AR43">
            <v>725.20097832830163</v>
          </cell>
        </row>
        <row r="44">
          <cell r="B44">
            <v>1042</v>
          </cell>
          <cell r="C44">
            <v>605.72795628803703</v>
          </cell>
          <cell r="D44">
            <v>323.49688951688108</v>
          </cell>
          <cell r="E44">
            <v>580.87610682872253</v>
          </cell>
          <cell r="F44">
            <v>550.72751163420321</v>
          </cell>
          <cell r="G44">
            <v>475.09075297227218</v>
          </cell>
          <cell r="H44">
            <v>525.5170576736308</v>
          </cell>
          <cell r="I44">
            <v>216.79780800515141</v>
          </cell>
          <cell r="J44">
            <v>259.15537290555017</v>
          </cell>
          <cell r="K44">
            <v>178.59749085657964</v>
          </cell>
          <cell r="L44">
            <v>208.44116567126895</v>
          </cell>
          <cell r="M44">
            <v>232.4826041676169</v>
          </cell>
          <cell r="N44">
            <v>186.43629170971909</v>
          </cell>
          <cell r="O44">
            <v>114.17971378107994</v>
          </cell>
          <cell r="P44">
            <v>67.373761740960205</v>
          </cell>
          <cell r="Q44">
            <v>1502.4644064343674</v>
          </cell>
          <cell r="R44">
            <v>917.69887767729813</v>
          </cell>
          <cell r="S44">
            <v>1699.4904807181708</v>
          </cell>
          <cell r="T44">
            <v>1558.8548060953515</v>
          </cell>
          <cell r="U44">
            <v>1260.1818586033996</v>
          </cell>
          <cell r="V44">
            <v>1489.5130756939604</v>
          </cell>
          <cell r="W44">
            <v>955.532821160053</v>
          </cell>
          <cell r="X44">
            <v>808.73314207098747</v>
          </cell>
          <cell r="Y44">
            <v>858.24957856554488</v>
          </cell>
          <cell r="Z44">
            <v>831.49441406591006</v>
          </cell>
          <cell r="AA44">
            <v>888.73659380441779</v>
          </cell>
          <cell r="AB44">
            <v>601.99769229828598</v>
          </cell>
          <cell r="AC44">
            <v>545.05603133051386</v>
          </cell>
          <cell r="AD44">
            <v>522.17830519351219</v>
          </cell>
          <cell r="AE44">
            <v>5857.6082438108351</v>
          </cell>
          <cell r="AF44">
            <v>3303.9170466494243</v>
          </cell>
          <cell r="AG44">
            <v>3555.1243484944293</v>
          </cell>
          <cell r="AH44">
            <v>2609.7223034975577</v>
          </cell>
          <cell r="AI44">
            <v>1765.441855073474</v>
          </cell>
          <cell r="AJ44">
            <v>1971.924662736285</v>
          </cell>
          <cell r="AK44">
            <v>1001.9307958446235</v>
          </cell>
          <cell r="AL44">
            <v>815.29029492387906</v>
          </cell>
          <cell r="AM44">
            <v>292.34212048850662</v>
          </cell>
          <cell r="AN44">
            <v>277.4408600232083</v>
          </cell>
          <cell r="AO44">
            <v>369.40748660715303</v>
          </cell>
          <cell r="AP44">
            <v>283.10799297924473</v>
          </cell>
          <cell r="AQ44">
            <v>190.38462575584205</v>
          </cell>
          <cell r="AR44">
            <v>308.15174144042521</v>
          </cell>
        </row>
        <row r="45">
          <cell r="B45">
            <v>1043</v>
          </cell>
          <cell r="C45">
            <v>379.68152685485131</v>
          </cell>
          <cell r="D45">
            <v>340.8162464709186</v>
          </cell>
          <cell r="E45">
            <v>396.1489254935932</v>
          </cell>
          <cell r="F45">
            <v>350.03993124120433</v>
          </cell>
          <cell r="G45">
            <v>319.3458868004206</v>
          </cell>
          <cell r="H45">
            <v>325.79641095561857</v>
          </cell>
          <cell r="I45">
            <v>143.36789545969128</v>
          </cell>
          <cell r="J45">
            <v>164.84874150817328</v>
          </cell>
          <cell r="K45">
            <v>112.58599084124054</v>
          </cell>
          <cell r="L45">
            <v>175.5451027919878</v>
          </cell>
          <cell r="M45">
            <v>132.45588067164863</v>
          </cell>
          <cell r="N45">
            <v>94.465202219758368</v>
          </cell>
          <cell r="O45">
            <v>52.109189468102159</v>
          </cell>
          <cell r="P45">
            <v>29.392465718142535</v>
          </cell>
          <cell r="Q45">
            <v>941.77257951885429</v>
          </cell>
          <cell r="R45">
            <v>966.83058482461945</v>
          </cell>
          <cell r="S45">
            <v>1159.0274068917913</v>
          </cell>
          <cell r="T45">
            <v>990.80110873972376</v>
          </cell>
          <cell r="U45">
            <v>847.06740901141529</v>
          </cell>
          <cell r="V45">
            <v>923.42961478890004</v>
          </cell>
          <cell r="W45">
            <v>631.89167304276089</v>
          </cell>
          <cell r="X45">
            <v>514.43517914228732</v>
          </cell>
          <cell r="Y45">
            <v>541.0315605692017</v>
          </cell>
          <cell r="Z45">
            <v>700.26845185832371</v>
          </cell>
          <cell r="AA45">
            <v>506.35353401586991</v>
          </cell>
          <cell r="AB45">
            <v>305.02555708053103</v>
          </cell>
          <cell r="AC45">
            <v>248.75196360879278</v>
          </cell>
          <cell r="AD45">
            <v>227.80541768127401</v>
          </cell>
          <cell r="AE45">
            <v>3671.6575793475322</v>
          </cell>
          <cell r="AF45">
            <v>3480.8019581640519</v>
          </cell>
          <cell r="AG45">
            <v>2424.5422975668166</v>
          </cell>
          <cell r="AH45">
            <v>1658.7277671388238</v>
          </cell>
          <cell r="AI45">
            <v>1186.6924188186053</v>
          </cell>
          <cell r="AJ45">
            <v>1222.5026160679593</v>
          </cell>
          <cell r="AK45">
            <v>662.57454776980069</v>
          </cell>
          <cell r="AL45">
            <v>518.60618429474403</v>
          </cell>
          <cell r="AM45">
            <v>184.28941606049048</v>
          </cell>
          <cell r="AN45">
            <v>233.65530572920207</v>
          </cell>
          <cell r="AO45">
            <v>210.46819455778581</v>
          </cell>
          <cell r="AP45">
            <v>143.44768157293328</v>
          </cell>
          <cell r="AQ45">
            <v>86.887488213066547</v>
          </cell>
          <cell r="AR45">
            <v>134.43422576131988</v>
          </cell>
        </row>
        <row r="46">
          <cell r="B46">
            <v>1044</v>
          </cell>
          <cell r="C46">
            <v>1659.8060285434472</v>
          </cell>
          <cell r="D46">
            <v>1487.4582597170972</v>
          </cell>
          <cell r="E46">
            <v>1752.6248174189666</v>
          </cell>
          <cell r="F46">
            <v>2874.0891920337044</v>
          </cell>
          <cell r="G46">
            <v>2520.2823289966263</v>
          </cell>
          <cell r="H46">
            <v>2557.7016327643746</v>
          </cell>
          <cell r="I46">
            <v>1381.4848549499975</v>
          </cell>
          <cell r="J46">
            <v>1622.9709507390746</v>
          </cell>
          <cell r="K46">
            <v>1305.7680121313513</v>
          </cell>
          <cell r="L46">
            <v>1762.0091204175633</v>
          </cell>
          <cell r="M46">
            <v>1899.638544866433</v>
          </cell>
          <cell r="N46">
            <v>1495.7300316802975</v>
          </cell>
          <cell r="O46">
            <v>1033.2346880186478</v>
          </cell>
          <cell r="P46">
            <v>585.18139941779918</v>
          </cell>
          <cell r="Q46">
            <v>4117.0288635082552</v>
          </cell>
          <cell r="R46">
            <v>4219.6349324186467</v>
          </cell>
          <cell r="S46">
            <v>5127.7185590148893</v>
          </cell>
          <cell r="T46">
            <v>8135.2168822179374</v>
          </cell>
          <cell r="U46">
            <v>6685.0681679035661</v>
          </cell>
          <cell r="V46">
            <v>7249.4888036390612</v>
          </cell>
          <cell r="W46">
            <v>6088.8720831019255</v>
          </cell>
          <cell r="X46">
            <v>5064.7238440991596</v>
          </cell>
          <cell r="Y46">
            <v>6274.8633294968567</v>
          </cell>
          <cell r="Z46">
            <v>7028.8454607425829</v>
          </cell>
          <cell r="AA46">
            <v>7261.9553444392241</v>
          </cell>
          <cell r="AB46">
            <v>4829.6714074035672</v>
          </cell>
          <cell r="AC46">
            <v>4932.3192346080796</v>
          </cell>
          <cell r="AD46">
            <v>4535.4307594343791</v>
          </cell>
          <cell r="AE46">
            <v>16050.924140109784</v>
          </cell>
          <cell r="AF46">
            <v>15191.610366944045</v>
          </cell>
          <cell r="AG46">
            <v>10726.554404516053</v>
          </cell>
          <cell r="AH46">
            <v>13619.393453642397</v>
          </cell>
          <cell r="AI46">
            <v>9365.3936271674411</v>
          </cell>
          <cell r="AJ46">
            <v>9597.395281317833</v>
          </cell>
          <cell r="AK46">
            <v>6384.5305121094943</v>
          </cell>
          <cell r="AL46">
            <v>5105.7882776877213</v>
          </cell>
          <cell r="AM46">
            <v>2137.3815931103159</v>
          </cell>
          <cell r="AN46">
            <v>2345.2820567524204</v>
          </cell>
          <cell r="AO46">
            <v>3018.4654152240687</v>
          </cell>
          <cell r="AP46">
            <v>2271.3020272206809</v>
          </cell>
          <cell r="AQ46">
            <v>1722.8279252262453</v>
          </cell>
          <cell r="AR46">
            <v>2676.4820997001061</v>
          </cell>
        </row>
        <row r="47">
          <cell r="B47">
            <v>1045</v>
          </cell>
          <cell r="C47">
            <v>1710.3757350716066</v>
          </cell>
          <cell r="D47">
            <v>1545.8095180265268</v>
          </cell>
          <cell r="E47">
            <v>1573.7083814895072</v>
          </cell>
          <cell r="F47">
            <v>1471.4041971898764</v>
          </cell>
          <cell r="G47">
            <v>1194.9343621548664</v>
          </cell>
          <cell r="H47">
            <v>1309.3215959082129</v>
          </cell>
          <cell r="I47">
            <v>639.41177746968606</v>
          </cell>
          <cell r="J47">
            <v>835.61424791840193</v>
          </cell>
          <cell r="K47">
            <v>613.58868037696323</v>
          </cell>
          <cell r="L47">
            <v>822.20366511425777</v>
          </cell>
          <cell r="M47">
            <v>1174.6152382476264</v>
          </cell>
          <cell r="N47">
            <v>945.09908561902546</v>
          </cell>
          <cell r="O47">
            <v>672.79127761059181</v>
          </cell>
          <cell r="P47">
            <v>334.32824954375224</v>
          </cell>
          <cell r="Q47">
            <v>4242.4633647784276</v>
          </cell>
          <cell r="R47">
            <v>4385.16630535269</v>
          </cell>
          <cell r="S47">
            <v>4604.2561956441805</v>
          </cell>
          <cell r="T47">
            <v>4164.864576480074</v>
          </cell>
          <cell r="U47">
            <v>3169.5725416429495</v>
          </cell>
          <cell r="V47">
            <v>3711.1100561172634</v>
          </cell>
          <cell r="W47">
            <v>2818.197034510863</v>
          </cell>
          <cell r="X47">
            <v>2607.6593693645978</v>
          </cell>
          <cell r="Y47">
            <v>2948.5981231897963</v>
          </cell>
          <cell r="Z47">
            <v>3279.8595832323031</v>
          </cell>
          <cell r="AA47">
            <v>4490.329715673286</v>
          </cell>
          <cell r="AB47">
            <v>3051.6991263789105</v>
          </cell>
          <cell r="AC47">
            <v>3211.6821066071061</v>
          </cell>
          <cell r="AD47">
            <v>2591.2009989332987</v>
          </cell>
          <cell r="AE47">
            <v>16539.951477830324</v>
          </cell>
          <cell r="AF47">
            <v>15787.559580891304</v>
          </cell>
          <cell r="AG47">
            <v>9631.5357417735413</v>
          </cell>
          <cell r="AH47">
            <v>6972.5159352795572</v>
          </cell>
          <cell r="AI47">
            <v>4440.3877023825135</v>
          </cell>
          <cell r="AJ47">
            <v>4913.0347126203087</v>
          </cell>
          <cell r="AK47">
            <v>2955.0407218942232</v>
          </cell>
          <cell r="AL47">
            <v>2628.8020926978002</v>
          </cell>
          <cell r="AM47">
            <v>1004.369182729409</v>
          </cell>
          <cell r="AN47">
            <v>1094.3754379271168</v>
          </cell>
          <cell r="AO47">
            <v>1866.4263695991351</v>
          </cell>
          <cell r="AP47">
            <v>1435.1556922872076</v>
          </cell>
          <cell r="AQ47">
            <v>1121.820254736987</v>
          </cell>
          <cell r="AR47">
            <v>1529.138787080705</v>
          </cell>
        </row>
        <row r="48">
          <cell r="B48">
            <v>1046</v>
          </cell>
          <cell r="C48">
            <v>954.3627025364051</v>
          </cell>
          <cell r="D48">
            <v>926.62362072238966</v>
          </cell>
          <cell r="E48">
            <v>981.44673663846436</v>
          </cell>
          <cell r="F48">
            <v>955.44775624785314</v>
          </cell>
          <cell r="G48">
            <v>910.5603117731597</v>
          </cell>
          <cell r="H48">
            <v>1113.6875099442964</v>
          </cell>
          <cell r="I48">
            <v>567.40430403563175</v>
          </cell>
          <cell r="J48">
            <v>726.48796980252916</v>
          </cell>
          <cell r="K48">
            <v>511.05037816639106</v>
          </cell>
          <cell r="L48">
            <v>646.65787848844798</v>
          </cell>
          <cell r="M48">
            <v>773.39739744950577</v>
          </cell>
          <cell r="N48">
            <v>458.24178786223609</v>
          </cell>
          <cell r="O48">
            <v>345.4532357572262</v>
          </cell>
          <cell r="P48">
            <v>189.61643301523705</v>
          </cell>
          <cell r="Q48">
            <v>2367.2276910851533</v>
          </cell>
          <cell r="R48">
            <v>2628.6541983020729</v>
          </cell>
          <cell r="S48">
            <v>2871.4546297233032</v>
          </cell>
          <cell r="T48">
            <v>2704.4305856092001</v>
          </cell>
          <cell r="U48">
            <v>2415.2681964065955</v>
          </cell>
          <cell r="V48">
            <v>3156.6094460235345</v>
          </cell>
          <cell r="W48">
            <v>2500.8252636975039</v>
          </cell>
          <cell r="X48">
            <v>2267.1144800432157</v>
          </cell>
          <cell r="Y48">
            <v>2455.8506929937025</v>
          </cell>
          <cell r="Z48">
            <v>2579.5884034867054</v>
          </cell>
          <cell r="AA48">
            <v>2956.5505390283201</v>
          </cell>
          <cell r="AB48">
            <v>1479.6502133673685</v>
          </cell>
          <cell r="AC48">
            <v>1649.0790128720635</v>
          </cell>
          <cell r="AD48">
            <v>1469.6164362830855</v>
          </cell>
          <cell r="AE48">
            <v>9229.0322345705499</v>
          </cell>
          <cell r="AF48">
            <v>9463.7311069816496</v>
          </cell>
          <cell r="AG48">
            <v>6006.7287140158114</v>
          </cell>
          <cell r="AH48">
            <v>4527.5626632629319</v>
          </cell>
          <cell r="AI48">
            <v>3383.6509675592629</v>
          </cell>
          <cell r="AJ48">
            <v>4178.9468778849796</v>
          </cell>
          <cell r="AK48">
            <v>2622.2582743759885</v>
          </cell>
          <cell r="AL48">
            <v>2285.4960887684115</v>
          </cell>
          <cell r="AM48">
            <v>836.52659683551178</v>
          </cell>
          <cell r="AN48">
            <v>860.71922199650089</v>
          </cell>
          <cell r="AO48">
            <v>1228.9039421390439</v>
          </cell>
          <cell r="AP48">
            <v>695.8511761373735</v>
          </cell>
          <cell r="AQ48">
            <v>576.01287328399644</v>
          </cell>
          <cell r="AR48">
            <v>867.26097117780273</v>
          </cell>
        </row>
        <row r="49">
          <cell r="B49">
            <v>1047</v>
          </cell>
          <cell r="C49">
            <v>3170.6762531020131</v>
          </cell>
          <cell r="D49">
            <v>1619.0264904470705</v>
          </cell>
          <cell r="E49">
            <v>3120.8986685075806</v>
          </cell>
          <cell r="F49">
            <v>3120.7209754118994</v>
          </cell>
          <cell r="G49">
            <v>2057.2919461204183</v>
          </cell>
          <cell r="H49">
            <v>2342.0805443258419</v>
          </cell>
          <cell r="I49">
            <v>1389.1933438191738</v>
          </cell>
          <cell r="J49">
            <v>1586.4377010758112</v>
          </cell>
          <cell r="K49">
            <v>1444.2754081611311</v>
          </cell>
          <cell r="L49">
            <v>1873.9973057771667</v>
          </cell>
          <cell r="M49">
            <v>1791.6175809093659</v>
          </cell>
          <cell r="N49">
            <v>1424.8107846592864</v>
          </cell>
          <cell r="O49">
            <v>949.91906142772712</v>
          </cell>
          <cell r="P49">
            <v>551.03872982753376</v>
          </cell>
          <cell r="Q49">
            <v>7864.6332320629335</v>
          </cell>
          <cell r="R49">
            <v>4592.8688694101302</v>
          </cell>
          <cell r="S49">
            <v>9130.927431963677</v>
          </cell>
          <cell r="T49">
            <v>8833.3173633690039</v>
          </cell>
          <cell r="U49">
            <v>5456.9826335962052</v>
          </cell>
          <cell r="V49">
            <v>6638.3375081010581</v>
          </cell>
          <cell r="W49">
            <v>6122.8471227198079</v>
          </cell>
          <cell r="X49">
            <v>4950.7163687418852</v>
          </cell>
          <cell r="Y49">
            <v>6940.4601063643977</v>
          </cell>
          <cell r="Z49">
            <v>7475.5784765938906</v>
          </cell>
          <cell r="AA49">
            <v>6849.0118301904886</v>
          </cell>
          <cell r="AB49">
            <v>4600.6750963599325</v>
          </cell>
          <cell r="AC49">
            <v>4534.5981047011392</v>
          </cell>
          <cell r="AD49">
            <v>4270.8090301330767</v>
          </cell>
          <cell r="AE49">
            <v>30661.58523116594</v>
          </cell>
          <cell r="AF49">
            <v>16535.334323472478</v>
          </cell>
          <cell r="AG49">
            <v>19100.773323538811</v>
          </cell>
          <cell r="AH49">
            <v>14788.102937436923</v>
          </cell>
          <cell r="AI49">
            <v>7644.9168649647982</v>
          </cell>
          <cell r="AJ49">
            <v>8788.3091900304862</v>
          </cell>
          <cell r="AK49">
            <v>6420.1552836813071</v>
          </cell>
          <cell r="AL49">
            <v>4990.8564375388969</v>
          </cell>
          <cell r="AM49">
            <v>2364.1011604708865</v>
          </cell>
          <cell r="AN49">
            <v>2494.3413769617846</v>
          </cell>
          <cell r="AO49">
            <v>2846.8235285584674</v>
          </cell>
          <cell r="AP49">
            <v>2163.6094449257116</v>
          </cell>
          <cell r="AQ49">
            <v>1583.9064490475732</v>
          </cell>
          <cell r="AR49">
            <v>2520.3215585666435</v>
          </cell>
        </row>
        <row r="50">
          <cell r="B50">
            <v>1048</v>
          </cell>
          <cell r="C50">
            <v>1282.0816612405295</v>
          </cell>
          <cell r="D50">
            <v>1209.557271973554</v>
          </cell>
          <cell r="E50">
            <v>1495.5606777916589</v>
          </cell>
          <cell r="F50">
            <v>1602.7068118062959</v>
          </cell>
          <cell r="G50">
            <v>92.992059315971559</v>
          </cell>
          <cell r="H50">
            <v>73.125186779848505</v>
          </cell>
          <cell r="I50">
            <v>97.367702612458089</v>
          </cell>
          <cell r="J50">
            <v>141.06914919101774</v>
          </cell>
          <cell r="K50">
            <v>119.96446113219832</v>
          </cell>
          <cell r="L50">
            <v>76.021800625096404</v>
          </cell>
          <cell r="M50">
            <v>194.09677047273976</v>
          </cell>
          <cell r="N50">
            <v>158.95825125654781</v>
          </cell>
          <cell r="O50">
            <v>34.524280201850488</v>
          </cell>
          <cell r="P50">
            <v>45.552670998215895</v>
          </cell>
          <cell r="Q50">
            <v>3180.1108767714695</v>
          </cell>
          <cell r="R50">
            <v>3431.2829178489551</v>
          </cell>
          <cell r="S50">
            <v>4375.6165994150351</v>
          </cell>
          <cell r="T50">
            <v>4536.5215348192869</v>
          </cell>
          <cell r="U50">
            <v>246.66214909680221</v>
          </cell>
          <cell r="V50">
            <v>207.26429386197429</v>
          </cell>
          <cell r="W50">
            <v>429.14656943830551</v>
          </cell>
          <cell r="X50">
            <v>440.22740101982009</v>
          </cell>
          <cell r="Y50">
            <v>576.48877213080311</v>
          </cell>
          <cell r="Z50">
            <v>303.25920680510245</v>
          </cell>
          <cell r="AA50">
            <v>741.99488291179728</v>
          </cell>
          <cell r="AB50">
            <v>513.27185040349286</v>
          </cell>
          <cell r="AC50">
            <v>164.80744720943088</v>
          </cell>
          <cell r="AD50">
            <v>353.05460054822561</v>
          </cell>
          <cell r="AE50">
            <v>12398.193000935351</v>
          </cell>
          <cell r="AF50">
            <v>12353.370370084072</v>
          </cell>
          <cell r="AG50">
            <v>9153.2499232847658</v>
          </cell>
          <cell r="AH50">
            <v>7594.7172138305605</v>
          </cell>
          <cell r="AI50">
            <v>345.55939613388557</v>
          </cell>
          <cell r="AJ50">
            <v>274.391396383433</v>
          </cell>
          <cell r="AK50">
            <v>449.98471463209944</v>
          </cell>
          <cell r="AL50">
            <v>443.79673459643863</v>
          </cell>
          <cell r="AM50">
            <v>196.36706418686995</v>
          </cell>
          <cell r="AN50">
            <v>101.18708402927932</v>
          </cell>
          <cell r="AO50">
            <v>308.4136139803602</v>
          </cell>
          <cell r="AP50">
            <v>241.38192767103698</v>
          </cell>
          <cell r="AQ50">
            <v>57.566199354129822</v>
          </cell>
          <cell r="AR50">
            <v>208.34720420292396</v>
          </cell>
        </row>
        <row r="51">
          <cell r="B51">
            <v>1049</v>
          </cell>
          <cell r="C51">
            <v>378.35515191277216</v>
          </cell>
          <cell r="D51">
            <v>341.59403476263975</v>
          </cell>
          <cell r="E51">
            <v>408.06846028936127</v>
          </cell>
          <cell r="F51">
            <v>429.4846405774349</v>
          </cell>
          <cell r="G51">
            <v>485.00319642951928</v>
          </cell>
          <cell r="H51">
            <v>501.24993899820049</v>
          </cell>
          <cell r="I51">
            <v>297.88549120991803</v>
          </cell>
          <cell r="J51">
            <v>374.86116979025013</v>
          </cell>
          <cell r="K51">
            <v>295.06181273463</v>
          </cell>
          <cell r="L51">
            <v>366.47452352229215</v>
          </cell>
          <cell r="M51">
            <v>463.23530313663184</v>
          </cell>
          <cell r="N51">
            <v>347.35720437818628</v>
          </cell>
          <cell r="O51">
            <v>225.02879201226594</v>
          </cell>
          <cell r="P51">
            <v>139.71693760587152</v>
          </cell>
          <cell r="Q51">
            <v>938.48260236100168</v>
          </cell>
          <cell r="R51">
            <v>969.03702162668264</v>
          </cell>
          <cell r="S51">
            <v>1193.9008259941713</v>
          </cell>
          <cell r="T51">
            <v>1215.6723279024382</v>
          </cell>
          <cell r="U51">
            <v>1286.4746907435858</v>
          </cell>
          <cell r="V51">
            <v>1420.7309304740068</v>
          </cell>
          <cell r="W51">
            <v>1312.925469208147</v>
          </cell>
          <cell r="X51">
            <v>1169.8104048005334</v>
          </cell>
          <cell r="Y51">
            <v>1417.9184445185758</v>
          </cell>
          <cell r="Z51">
            <v>1461.9066163102639</v>
          </cell>
          <cell r="AA51">
            <v>1770.8600904297384</v>
          </cell>
          <cell r="AB51">
            <v>1121.6069227789258</v>
          </cell>
          <cell r="AC51">
            <v>1074.2127147425858</v>
          </cell>
          <cell r="AD51">
            <v>1082.871904442097</v>
          </cell>
          <cell r="AE51">
            <v>3658.8310543135576</v>
          </cell>
          <cell r="AF51">
            <v>3488.7456141279145</v>
          </cell>
          <cell r="AG51">
            <v>2497.4931865378044</v>
          </cell>
          <cell r="AH51">
            <v>2035.1909462424501</v>
          </cell>
          <cell r="AI51">
            <v>1802.2765912917444</v>
          </cell>
          <cell r="AJ51">
            <v>1880.8659062014058</v>
          </cell>
          <cell r="AK51">
            <v>1376.6774213484111</v>
          </cell>
          <cell r="AL51">
            <v>1179.2951473369124</v>
          </cell>
          <cell r="AM51">
            <v>482.97988732268101</v>
          </cell>
          <cell r="AN51">
            <v>487.78755700767442</v>
          </cell>
          <cell r="AO51">
            <v>736.06620870449603</v>
          </cell>
          <cell r="AP51">
            <v>527.47026920865915</v>
          </cell>
          <cell r="AQ51">
            <v>375.21570980364095</v>
          </cell>
          <cell r="AR51">
            <v>639.03241439163457</v>
          </cell>
        </row>
        <row r="52">
          <cell r="B52">
            <v>1050</v>
          </cell>
          <cell r="C52">
            <v>420.01951677195279</v>
          </cell>
          <cell r="D52">
            <v>375.76380199617074</v>
          </cell>
          <cell r="E52">
            <v>445.27362304162205</v>
          </cell>
          <cell r="F52">
            <v>468.3543647883692</v>
          </cell>
          <cell r="G52">
            <v>692.42886678356831</v>
          </cell>
          <cell r="H52">
            <v>553.11256749047868</v>
          </cell>
          <cell r="I52">
            <v>358.44291999615365</v>
          </cell>
          <cell r="J52">
            <v>408.45233014223533</v>
          </cell>
          <cell r="K52">
            <v>333.34921873489355</v>
          </cell>
          <cell r="L52">
            <v>458.4329239150419</v>
          </cell>
          <cell r="M52">
            <v>490.9011735882732</v>
          </cell>
          <cell r="N52">
            <v>353.11528005787233</v>
          </cell>
          <cell r="O52">
            <v>258.32709004368212</v>
          </cell>
          <cell r="P52">
            <v>157.24312901048009</v>
          </cell>
          <cell r="Q52">
            <v>1041.8280474040673</v>
          </cell>
          <cell r="R52">
            <v>1065.9701237889199</v>
          </cell>
          <cell r="S52">
            <v>1302.7533320410098</v>
          </cell>
          <cell r="T52">
            <v>1325.6945351061734</v>
          </cell>
          <cell r="U52">
            <v>1836.6728689937054</v>
          </cell>
          <cell r="V52">
            <v>1567.7291337694026</v>
          </cell>
          <cell r="W52">
            <v>1579.8313540173499</v>
          </cell>
          <cell r="X52">
            <v>1274.6366499703458</v>
          </cell>
          <cell r="Y52">
            <v>1601.9084317602333</v>
          </cell>
          <cell r="Z52">
            <v>1828.738647817883</v>
          </cell>
          <cell r="AA52">
            <v>1876.6214292527441</v>
          </cell>
          <cell r="AB52">
            <v>1140.1995918320467</v>
          </cell>
          <cell r="AC52">
            <v>1233.1677302531591</v>
          </cell>
          <cell r="AD52">
            <v>1218.7081215044989</v>
          </cell>
          <cell r="AE52">
            <v>4061.7405197571934</v>
          </cell>
          <cell r="AF52">
            <v>3837.7260219813097</v>
          </cell>
          <cell r="AG52">
            <v>2725.1991955048097</v>
          </cell>
          <cell r="AH52">
            <v>2219.3821915700501</v>
          </cell>
          <cell r="AI52">
            <v>2573.0723981322194</v>
          </cell>
          <cell r="AJ52">
            <v>2075.4727124028641</v>
          </cell>
          <cell r="AK52">
            <v>1656.5435019900356</v>
          </cell>
          <cell r="AL52">
            <v>1284.9713165135647</v>
          </cell>
          <cell r="AM52">
            <v>545.65166061825232</v>
          </cell>
          <cell r="AN52">
            <v>610.1866887202624</v>
          </cell>
          <cell r="AO52">
            <v>780.02639963977754</v>
          </cell>
          <cell r="AP52">
            <v>536.21404561693851</v>
          </cell>
          <cell r="AQ52">
            <v>430.73769176597568</v>
          </cell>
          <cell r="AR52">
            <v>719.19309211827181</v>
          </cell>
        </row>
        <row r="53">
          <cell r="B53">
            <v>1051</v>
          </cell>
          <cell r="C53">
            <v>162.6477518763397</v>
          </cell>
          <cell r="D53">
            <v>99.898493570853759</v>
          </cell>
          <cell r="E53">
            <v>64.681618756011062</v>
          </cell>
          <cell r="F53">
            <v>26.495801200810959</v>
          </cell>
          <cell r="G53">
            <v>57.572431763360647</v>
          </cell>
          <cell r="H53">
            <v>33.71747333318212</v>
          </cell>
          <cell r="I53">
            <v>41.707529437380572</v>
          </cell>
          <cell r="J53">
            <v>91.694964836634455</v>
          </cell>
          <cell r="K53">
            <v>29.293701446522391</v>
          </cell>
          <cell r="L53">
            <v>31.893255386081997</v>
          </cell>
          <cell r="M53">
            <v>36.706872568076932</v>
          </cell>
          <cell r="N53">
            <v>12.991286458537971</v>
          </cell>
          <cell r="O53">
            <v>9.6546079193464802</v>
          </cell>
          <cell r="P53">
            <v>5.7246194678165123</v>
          </cell>
          <cell r="Q53">
            <v>403.43599043753642</v>
          </cell>
          <cell r="R53">
            <v>283.39294256750895</v>
          </cell>
          <cell r="S53">
            <v>189.24137877424431</v>
          </cell>
          <cell r="T53">
            <v>74.997355626324591</v>
          </cell>
          <cell r="U53">
            <v>152.71131591168555</v>
          </cell>
          <cell r="V53">
            <v>95.56800616798941</v>
          </cell>
          <cell r="W53">
            <v>183.82525927554241</v>
          </cell>
          <cell r="X53">
            <v>286.14786640540422</v>
          </cell>
          <cell r="Y53">
            <v>140.77077343316168</v>
          </cell>
          <cell r="Z53">
            <v>127.22565436871383</v>
          </cell>
          <cell r="AA53">
            <v>140.32336317019639</v>
          </cell>
          <cell r="AB53">
            <v>41.948509039230842</v>
          </cell>
          <cell r="AC53">
            <v>46.087891642999793</v>
          </cell>
          <cell r="AD53">
            <v>44.368490259983055</v>
          </cell>
          <cell r="AE53">
            <v>1572.862540581013</v>
          </cell>
          <cell r="AF53">
            <v>1020.2766905618677</v>
          </cell>
          <cell r="AG53">
            <v>395.86960977779108</v>
          </cell>
          <cell r="AH53">
            <v>125.55516454518694</v>
          </cell>
          <cell r="AI53">
            <v>213.93971593324295</v>
          </cell>
          <cell r="AJ53">
            <v>126.51980798717861</v>
          </cell>
          <cell r="AK53">
            <v>192.75129461140509</v>
          </cell>
          <cell r="AL53">
            <v>288.46793368216277</v>
          </cell>
          <cell r="AM53">
            <v>47.950185396001025</v>
          </cell>
          <cell r="AN53">
            <v>42.450790249414084</v>
          </cell>
          <cell r="AO53">
            <v>58.326056631772424</v>
          </cell>
          <cell r="AP53">
            <v>19.727580943423103</v>
          </cell>
          <cell r="AQ53">
            <v>16.098209171100127</v>
          </cell>
          <cell r="AR53">
            <v>26.183063146657499</v>
          </cell>
        </row>
        <row r="54">
          <cell r="B54">
            <v>1052</v>
          </cell>
          <cell r="C54">
            <v>174.66457622014352</v>
          </cell>
          <cell r="D54">
            <v>159.30952414214346</v>
          </cell>
          <cell r="E54">
            <v>192.95025249619329</v>
          </cell>
          <cell r="F54">
            <v>204.58224667998309</v>
          </cell>
          <cell r="G54">
            <v>229.41826192010507</v>
          </cell>
          <cell r="H54">
            <v>239.90975152585577</v>
          </cell>
          <cell r="I54">
            <v>129.05731145238133</v>
          </cell>
          <cell r="J54">
            <v>156.92543241532212</v>
          </cell>
          <cell r="K54">
            <v>122.11075017316935</v>
          </cell>
          <cell r="L54">
            <v>151.86207067862421</v>
          </cell>
          <cell r="M54">
            <v>204.04960412933434</v>
          </cell>
          <cell r="N54">
            <v>119.19017280073095</v>
          </cell>
          <cell r="O54">
            <v>70.064357291383345</v>
          </cell>
          <cell r="P54">
            <v>43.582146021425842</v>
          </cell>
          <cell r="Q54">
            <v>433.24285450499866</v>
          </cell>
          <cell r="R54">
            <v>451.93068695926485</v>
          </cell>
          <cell r="S54">
            <v>564.52161401456601</v>
          </cell>
          <cell r="T54">
            <v>579.07769585097674</v>
          </cell>
          <cell r="U54">
            <v>608.53369571037058</v>
          </cell>
          <cell r="V54">
            <v>679.99450572769149</v>
          </cell>
          <cell r="W54">
            <v>568.81800622493074</v>
          </cell>
          <cell r="X54">
            <v>489.70930683480287</v>
          </cell>
          <cell r="Y54">
            <v>586.80275614064828</v>
          </cell>
          <cell r="Z54">
            <v>605.7942684743083</v>
          </cell>
          <cell r="AA54">
            <v>780.04266508601279</v>
          </cell>
          <cell r="AB54">
            <v>384.86181157471202</v>
          </cell>
          <cell r="AC54">
            <v>334.4639713862432</v>
          </cell>
          <cell r="AD54">
            <v>337.78210623986422</v>
          </cell>
          <cell r="AE54">
            <v>1689.069574794933</v>
          </cell>
          <cell r="AF54">
            <v>1627.0495005157363</v>
          </cell>
          <cell r="AG54">
            <v>1180.9095478937095</v>
          </cell>
          <cell r="AH54">
            <v>969.45011967190919</v>
          </cell>
          <cell r="AI54">
            <v>852.52049082841427</v>
          </cell>
          <cell r="AJ54">
            <v>900.22569002617433</v>
          </cell>
          <cell r="AK54">
            <v>596.43820185663208</v>
          </cell>
          <cell r="AL54">
            <v>493.67983631029398</v>
          </cell>
          <cell r="AM54">
            <v>199.88027529867995</v>
          </cell>
          <cell r="AN54">
            <v>202.13254593111418</v>
          </cell>
          <cell r="AO54">
            <v>324.22835108237092</v>
          </cell>
          <cell r="AP54">
            <v>180.99314406555112</v>
          </cell>
          <cell r="AQ54">
            <v>116.8261506358232</v>
          </cell>
          <cell r="AR54">
            <v>199.33448638134291</v>
          </cell>
        </row>
        <row r="55">
          <cell r="B55">
            <v>1053</v>
          </cell>
          <cell r="C55">
            <v>564.39438392619275</v>
          </cell>
          <cell r="D55">
            <v>551.02574201863672</v>
          </cell>
          <cell r="E55">
            <v>660.86883715945589</v>
          </cell>
          <cell r="F55">
            <v>705.68685861006679</v>
          </cell>
          <cell r="G55">
            <v>587.40600402650932</v>
          </cell>
          <cell r="H55">
            <v>538.6907224560581</v>
          </cell>
          <cell r="I55">
            <v>262.40446425513699</v>
          </cell>
          <cell r="J55">
            <v>348.3961085508268</v>
          </cell>
          <cell r="K55">
            <v>230.62188691942322</v>
          </cell>
          <cell r="L55">
            <v>227.17064086048615</v>
          </cell>
          <cell r="M55">
            <v>418.02019598282885</v>
          </cell>
          <cell r="N55">
            <v>294.56370544191532</v>
          </cell>
          <cell r="O55">
            <v>223.66760365061637</v>
          </cell>
          <cell r="P55">
            <v>134.31749669148911</v>
          </cell>
          <cell r="Q55">
            <v>1399.939468267374</v>
          </cell>
          <cell r="R55">
            <v>1563.1547671972764</v>
          </cell>
          <cell r="S55">
            <v>1933.5281388789365</v>
          </cell>
          <cell r="T55">
            <v>1997.4730295901807</v>
          </cell>
          <cell r="U55">
            <v>1558.0989216856535</v>
          </cell>
          <cell r="V55">
            <v>1526.8521984906577</v>
          </cell>
          <cell r="W55">
            <v>1156.5434185974125</v>
          </cell>
          <cell r="X55">
            <v>1087.2222188358908</v>
          </cell>
          <cell r="Y55">
            <v>1108.2526205003169</v>
          </cell>
          <cell r="Z55">
            <v>906.20832169575385</v>
          </cell>
          <cell r="AA55">
            <v>1598.0113714288093</v>
          </cell>
          <cell r="AB55">
            <v>951.13815708672394</v>
          </cell>
          <cell r="AC55">
            <v>1067.7148535926051</v>
          </cell>
          <cell r="AD55">
            <v>1041.023700737737</v>
          </cell>
          <cell r="AE55">
            <v>5457.8976613628965</v>
          </cell>
          <cell r="AF55">
            <v>5627.6996818017933</v>
          </cell>
          <cell r="AG55">
            <v>4044.7022463596495</v>
          </cell>
          <cell r="AH55">
            <v>3344.0253034300067</v>
          </cell>
          <cell r="AI55">
            <v>2182.8064194934595</v>
          </cell>
          <cell r="AJ55">
            <v>2021.35688211673</v>
          </cell>
          <cell r="AK55">
            <v>1212.7019000952459</v>
          </cell>
          <cell r="AL55">
            <v>1096.0373420243764</v>
          </cell>
          <cell r="AM55">
            <v>377.49965651659642</v>
          </cell>
          <cell r="AN55">
            <v>302.37030084429279</v>
          </cell>
          <cell r="AO55">
            <v>664.22083708986554</v>
          </cell>
          <cell r="AP55">
            <v>447.30207132650617</v>
          </cell>
          <cell r="AQ55">
            <v>372.94604798514365</v>
          </cell>
          <cell r="AR55">
            <v>614.33664147385082</v>
          </cell>
        </row>
        <row r="56">
          <cell r="B56">
            <v>1054</v>
          </cell>
          <cell r="C56">
            <v>625.07467845060228</v>
          </cell>
          <cell r="D56">
            <v>581.67049989821317</v>
          </cell>
          <cell r="E56">
            <v>711.35794409356652</v>
          </cell>
          <cell r="F56">
            <v>789.44678354108373</v>
          </cell>
          <cell r="G56">
            <v>910.33224325242429</v>
          </cell>
          <cell r="H56">
            <v>898.53454836011065</v>
          </cell>
          <cell r="I56">
            <v>569.97558763924962</v>
          </cell>
          <cell r="J56">
            <v>716.94340247237562</v>
          </cell>
          <cell r="K56">
            <v>641.04196805695972</v>
          </cell>
          <cell r="L56">
            <v>762.73683957003857</v>
          </cell>
          <cell r="M56">
            <v>895.37095873141777</v>
          </cell>
          <cell r="N56">
            <v>752.07896926086221</v>
          </cell>
          <cell r="O56">
            <v>544.53127785422623</v>
          </cell>
          <cell r="P56">
            <v>325.94565693263138</v>
          </cell>
          <cell r="Q56">
            <v>1550.4525521500768</v>
          </cell>
          <cell r="R56">
            <v>1650.088091207838</v>
          </cell>
          <cell r="S56">
            <v>2081.2459664944272</v>
          </cell>
          <cell r="T56">
            <v>2234.558627782752</v>
          </cell>
          <cell r="U56">
            <v>2414.663242909709</v>
          </cell>
          <cell r="V56">
            <v>2546.784998131011</v>
          </cell>
          <cell r="W56">
            <v>2512.1581544604455</v>
          </cell>
          <cell r="X56">
            <v>2237.3292286703395</v>
          </cell>
          <cell r="Y56">
            <v>3080.5247951076944</v>
          </cell>
          <cell r="Z56">
            <v>3042.6399673132878</v>
          </cell>
          <cell r="AA56">
            <v>3422.8321680388253</v>
          </cell>
          <cell r="AB56">
            <v>2428.4424441677002</v>
          </cell>
          <cell r="AC56">
            <v>2599.4114664853796</v>
          </cell>
          <cell r="AD56">
            <v>2526.2319681163422</v>
          </cell>
          <cell r="AE56">
            <v>6044.6980389139553</v>
          </cell>
          <cell r="AF56">
            <v>5940.678697148689</v>
          </cell>
          <cell r="AG56">
            <v>4353.7097116092427</v>
          </cell>
          <cell r="AH56">
            <v>3740.9369150964035</v>
          </cell>
          <cell r="AI56">
            <v>3382.8034627197949</v>
          </cell>
          <cell r="AJ56">
            <v>3371.6173630510461</v>
          </cell>
          <cell r="AK56">
            <v>2634.1414583021551</v>
          </cell>
          <cell r="AL56">
            <v>2255.4693406200804</v>
          </cell>
          <cell r="AM56">
            <v>1049.3068372074115</v>
          </cell>
          <cell r="AN56">
            <v>1015.2234759396368</v>
          </cell>
          <cell r="AO56">
            <v>1422.7160635534638</v>
          </cell>
          <cell r="AP56">
            <v>1142.0500032303642</v>
          </cell>
          <cell r="AQ56">
            <v>907.95799107884886</v>
          </cell>
          <cell r="AR56">
            <v>1490.7987798708641</v>
          </cell>
        </row>
        <row r="57">
          <cell r="B57">
            <v>1055</v>
          </cell>
          <cell r="C57">
            <v>451.52854048176943</v>
          </cell>
          <cell r="D57">
            <v>416.04416628505584</v>
          </cell>
          <cell r="E57">
            <v>521.30212627056528</v>
          </cell>
          <cell r="F57">
            <v>544.94499064358354</v>
          </cell>
          <cell r="G57">
            <v>791.31095919469522</v>
          </cell>
          <cell r="H57">
            <v>665.82761447215432</v>
          </cell>
          <cell r="I57">
            <v>399.23892711899595</v>
          </cell>
          <cell r="J57">
            <v>509.0644141482004</v>
          </cell>
          <cell r="K57">
            <v>411.57095585937731</v>
          </cell>
          <cell r="L57">
            <v>548.61926760919971</v>
          </cell>
          <cell r="M57">
            <v>588.81809135177684</v>
          </cell>
          <cell r="N57">
            <v>428.66017529840468</v>
          </cell>
          <cell r="O57">
            <v>286.30732528528682</v>
          </cell>
          <cell r="P57">
            <v>167.2181511171629</v>
          </cell>
          <cell r="Q57">
            <v>1119.9839028735882</v>
          </cell>
          <cell r="R57">
            <v>1180.2378224847173</v>
          </cell>
          <cell r="S57">
            <v>1525.1927059141353</v>
          </cell>
          <cell r="T57">
            <v>1542.4871642994538</v>
          </cell>
          <cell r="U57">
            <v>2098.9583759577181</v>
          </cell>
          <cell r="V57">
            <v>1887.2059877651338</v>
          </cell>
          <cell r="W57">
            <v>1759.6390934813433</v>
          </cell>
          <cell r="X57">
            <v>1588.6117218208112</v>
          </cell>
          <cell r="Y57">
            <v>1977.8026988060337</v>
          </cell>
          <cell r="Z57">
            <v>2188.5017529858223</v>
          </cell>
          <cell r="AA57">
            <v>2250.9391046785645</v>
          </cell>
          <cell r="AB57">
            <v>1384.1319945990206</v>
          </cell>
          <cell r="AC57">
            <v>1366.7360802818168</v>
          </cell>
          <cell r="AD57">
            <v>1296.0192290238044</v>
          </cell>
          <cell r="AE57">
            <v>4366.4441662061727</v>
          </cell>
          <cell r="AF57">
            <v>4249.1147757280478</v>
          </cell>
          <cell r="AG57">
            <v>3190.5149140053504</v>
          </cell>
          <cell r="AH57">
            <v>2582.3207779139111</v>
          </cell>
          <cell r="AI57">
            <v>2940.5192144882408</v>
          </cell>
          <cell r="AJ57">
            <v>2498.4191758127768</v>
          </cell>
          <cell r="AK57">
            <v>1845.0821973762042</v>
          </cell>
          <cell r="AL57">
            <v>1601.4920767141439</v>
          </cell>
          <cell r="AM57">
            <v>673.69102102354259</v>
          </cell>
          <cell r="AN57">
            <v>730.22716477630615</v>
          </cell>
          <cell r="AO57">
            <v>935.6132772766789</v>
          </cell>
          <cell r="AP57">
            <v>650.93078598567797</v>
          </cell>
          <cell r="AQ57">
            <v>477.39227197666844</v>
          </cell>
          <cell r="AR57">
            <v>764.81649733793768</v>
          </cell>
        </row>
        <row r="58">
          <cell r="B58">
            <v>1056</v>
          </cell>
          <cell r="C58">
            <v>303.14767403545</v>
          </cell>
          <cell r="D58">
            <v>276.24210792047063</v>
          </cell>
          <cell r="E58">
            <v>341.35486335015679</v>
          </cell>
          <cell r="F58">
            <v>358.65919120062875</v>
          </cell>
          <cell r="G58">
            <v>418.6378659301908</v>
          </cell>
          <cell r="H58">
            <v>469.40173671956745</v>
          </cell>
          <cell r="I58">
            <v>251.99490227416663</v>
          </cell>
          <cell r="J58">
            <v>288.82488502347115</v>
          </cell>
          <cell r="K58">
            <v>205.60527941978449</v>
          </cell>
          <cell r="L58">
            <v>253.12936774182785</v>
          </cell>
          <cell r="M58">
            <v>345.83807983489129</v>
          </cell>
          <cell r="N58">
            <v>182.01300910352771</v>
          </cell>
          <cell r="O58">
            <v>115.88937173235945</v>
          </cell>
          <cell r="P58">
            <v>76.743393931136779</v>
          </cell>
          <cell r="Q58">
            <v>751.93589036700496</v>
          </cell>
          <cell r="R58">
            <v>783.64608940883863</v>
          </cell>
          <cell r="S58">
            <v>998.71441429678339</v>
          </cell>
          <cell r="T58">
            <v>1015.1982462149592</v>
          </cell>
          <cell r="U58">
            <v>1110.4401436339022</v>
          </cell>
          <cell r="V58">
            <v>1330.4611418179145</v>
          </cell>
          <cell r="W58">
            <v>1110.6634430651845</v>
          </cell>
          <cell r="X58">
            <v>901.3212967745535</v>
          </cell>
          <cell r="Y58">
            <v>988.03540613336816</v>
          </cell>
          <cell r="Z58">
            <v>1009.7604982947805</v>
          </cell>
          <cell r="AA58">
            <v>1322.0729274811451</v>
          </cell>
          <cell r="AB58">
            <v>587.71503361155158</v>
          </cell>
          <cell r="AC58">
            <v>553.2173705649401</v>
          </cell>
          <cell r="AD58">
            <v>594.7973564521343</v>
          </cell>
          <cell r="AE58">
            <v>2931.5475637015793</v>
          </cell>
          <cell r="AF58">
            <v>2821.2976351143129</v>
          </cell>
          <cell r="AG58">
            <v>2089.1873015719711</v>
          </cell>
          <cell r="AH58">
            <v>1699.5716953620681</v>
          </cell>
          <cell r="AI58">
            <v>1555.6623782044678</v>
          </cell>
          <cell r="AJ58">
            <v>1761.3602600572738</v>
          </cell>
          <cell r="AK58">
            <v>1164.5941225491752</v>
          </cell>
          <cell r="AL58">
            <v>908.62914803607441</v>
          </cell>
          <cell r="AM58">
            <v>336.55054772006804</v>
          </cell>
          <cell r="AN58">
            <v>336.92207226561203</v>
          </cell>
          <cell r="AO58">
            <v>549.52574323686315</v>
          </cell>
          <cell r="AP58">
            <v>276.39113195645302</v>
          </cell>
          <cell r="AQ58">
            <v>193.23532995228916</v>
          </cell>
          <cell r="AR58">
            <v>351.00623555580796</v>
          </cell>
        </row>
        <row r="59">
          <cell r="B59">
            <v>1057</v>
          </cell>
          <cell r="C59">
            <v>252.38598072917881</v>
          </cell>
          <cell r="D59">
            <v>233.45272105009954</v>
          </cell>
          <cell r="E59">
            <v>267.74124696703797</v>
          </cell>
          <cell r="F59">
            <v>283.29230428644706</v>
          </cell>
          <cell r="G59">
            <v>301.08852409387498</v>
          </cell>
          <cell r="H59">
            <v>309.19546920473709</v>
          </cell>
          <cell r="I59">
            <v>171.65100854663152</v>
          </cell>
          <cell r="J59">
            <v>213.94671818767941</v>
          </cell>
          <cell r="K59">
            <v>192.0237618641053</v>
          </cell>
          <cell r="L59">
            <v>203.32797863679281</v>
          </cell>
          <cell r="M59">
            <v>278.7778944241312</v>
          </cell>
          <cell r="N59">
            <v>219.27092893052549</v>
          </cell>
          <cell r="O59">
            <v>128.41676921157386</v>
          </cell>
          <cell r="P59">
            <v>92.157317442277218</v>
          </cell>
          <cell r="Q59">
            <v>626.02517977278706</v>
          </cell>
          <cell r="R59">
            <v>662.26077295005325</v>
          </cell>
          <cell r="S59">
            <v>783.34036323215878</v>
          </cell>
          <cell r="T59">
            <v>801.86945583367901</v>
          </cell>
          <cell r="U59">
            <v>798.63961469045557</v>
          </cell>
          <cell r="V59">
            <v>876.37629949551035</v>
          </cell>
          <cell r="W59">
            <v>756.54903506973596</v>
          </cell>
          <cell r="X59">
            <v>667.65276635324744</v>
          </cell>
          <cell r="Y59">
            <v>922.76947399436256</v>
          </cell>
          <cell r="Z59">
            <v>811.0973564906983</v>
          </cell>
          <cell r="AA59">
            <v>1065.7146465024891</v>
          </cell>
          <cell r="AB59">
            <v>708.01983880800663</v>
          </cell>
          <cell r="AC59">
            <v>613.01900543339184</v>
          </cell>
          <cell r="AD59">
            <v>714.26250501213258</v>
          </cell>
          <cell r="AE59">
            <v>2440.663644453813</v>
          </cell>
          <cell r="AF59">
            <v>2384.2838978019522</v>
          </cell>
          <cell r="AG59">
            <v>1638.6513664426566</v>
          </cell>
          <cell r="AH59">
            <v>1342.4320181712928</v>
          </cell>
          <cell r="AI59">
            <v>1118.8478815723197</v>
          </cell>
          <cell r="AJ59">
            <v>1160.2100491851122</v>
          </cell>
          <cell r="AK59">
            <v>793.28491917488498</v>
          </cell>
          <cell r="AL59">
            <v>673.06604919512938</v>
          </cell>
          <cell r="AM59">
            <v>314.31927435426491</v>
          </cell>
          <cell r="AN59">
            <v>270.63506902824787</v>
          </cell>
          <cell r="AO59">
            <v>442.96923492221134</v>
          </cell>
          <cell r="AP59">
            <v>332.96817931172967</v>
          </cell>
          <cell r="AQ59">
            <v>214.12366293014009</v>
          </cell>
          <cell r="AR59">
            <v>421.50589669465978</v>
          </cell>
        </row>
        <row r="60">
          <cell r="B60">
            <v>1058</v>
          </cell>
          <cell r="C60">
            <v>1837.8085583306702</v>
          </cell>
          <cell r="D60">
            <v>2391.9030362352978</v>
          </cell>
          <cell r="E60">
            <v>2516.5303496043507</v>
          </cell>
          <cell r="F60">
            <v>2108.280885828543</v>
          </cell>
          <cell r="G60">
            <v>1142.3631748255546</v>
          </cell>
          <cell r="H60">
            <v>1411.3913577208223</v>
          </cell>
          <cell r="I60">
            <v>674.92581551536239</v>
          </cell>
          <cell r="J60">
            <v>673.84112278395298</v>
          </cell>
          <cell r="K60">
            <v>666.80961008497729</v>
          </cell>
          <cell r="L60">
            <v>620.76693620609444</v>
          </cell>
          <cell r="M60">
            <v>795.18038267327233</v>
          </cell>
          <cell r="N60">
            <v>806.69040964288877</v>
          </cell>
          <cell r="O60">
            <v>477.98296981207505</v>
          </cell>
          <cell r="P60">
            <v>367.3521600849657</v>
          </cell>
          <cell r="Q60">
            <v>4558.551270529867</v>
          </cell>
          <cell r="R60">
            <v>6785.3719865566436</v>
          </cell>
          <cell r="S60">
            <v>7362.7049267702605</v>
          </cell>
          <cell r="T60">
            <v>5967.5678480644092</v>
          </cell>
          <cell r="U60">
            <v>3030.1270648721011</v>
          </cell>
          <cell r="V60">
            <v>4000.4141664840668</v>
          </cell>
          <cell r="W60">
            <v>2974.7245809691012</v>
          </cell>
          <cell r="X60">
            <v>2102.8221115998986</v>
          </cell>
          <cell r="Y60">
            <v>3204.3511031095968</v>
          </cell>
          <cell r="Z60">
            <v>2476.3066270038785</v>
          </cell>
          <cell r="AA60">
            <v>3039.8227311993282</v>
          </cell>
          <cell r="AB60">
            <v>2604.7812931202056</v>
          </cell>
          <cell r="AC60">
            <v>2281.7319464371699</v>
          </cell>
          <cell r="AD60">
            <v>2847.151820019621</v>
          </cell>
          <cell r="AE60">
            <v>17772.272932215081</v>
          </cell>
          <cell r="AF60">
            <v>24428.825968473277</v>
          </cell>
          <cell r="AG60">
            <v>15401.870062184567</v>
          </cell>
          <cell r="AH60">
            <v>9990.4717551841131</v>
          </cell>
          <cell r="AI60">
            <v>4245.0326593693053</v>
          </cell>
          <cell r="AJ60">
            <v>5296.0363254107788</v>
          </cell>
          <cell r="AK60">
            <v>3119.1688038622628</v>
          </cell>
          <cell r="AL60">
            <v>2119.8716490689476</v>
          </cell>
          <cell r="AM60">
            <v>1091.4852971305054</v>
          </cell>
          <cell r="AN60">
            <v>826.25767371982306</v>
          </cell>
          <cell r="AO60">
            <v>1263.5164149781331</v>
          </cell>
          <cell r="AP60">
            <v>1224.978788921585</v>
          </cell>
          <cell r="AQ60">
            <v>796.99454317967513</v>
          </cell>
          <cell r="AR60">
            <v>1680.18238743026</v>
          </cell>
        </row>
        <row r="61">
          <cell r="B61">
            <v>1059</v>
          </cell>
          <cell r="C61">
            <v>427.34370700878299</v>
          </cell>
          <cell r="D61">
            <v>345.31252229678631</v>
          </cell>
          <cell r="E61">
            <v>411.85593013286547</v>
          </cell>
          <cell r="F61">
            <v>186.5018638093814</v>
          </cell>
          <cell r="G61">
            <v>360.29063511361784</v>
          </cell>
          <cell r="H61">
            <v>225.13786431812272</v>
          </cell>
          <cell r="I61">
            <v>256.87878791495945</v>
          </cell>
          <cell r="J61">
            <v>561.43747722794024</v>
          </cell>
          <cell r="K61">
            <v>374.47024178734529</v>
          </cell>
          <cell r="L61">
            <v>522.88125584164175</v>
          </cell>
          <cell r="M61">
            <v>642.65192838861515</v>
          </cell>
          <cell r="N61">
            <v>1140.8907550699059</v>
          </cell>
          <cell r="O61">
            <v>483.57073820337098</v>
          </cell>
          <cell r="P61">
            <v>295.95154753371145</v>
          </cell>
          <cell r="Q61">
            <v>1059.9951718079453</v>
          </cell>
          <cell r="R61">
            <v>979.58566041526421</v>
          </cell>
          <cell r="S61">
            <v>1204.9819651034795</v>
          </cell>
          <cell r="T61">
            <v>527.90049634945274</v>
          </cell>
          <cell r="U61">
            <v>955.67366730325932</v>
          </cell>
          <cell r="V61">
            <v>638.12541922078026</v>
          </cell>
          <cell r="W61">
            <v>1132.1890897841724</v>
          </cell>
          <cell r="X61">
            <v>1752.0497064918711</v>
          </cell>
          <cell r="Y61">
            <v>1799.5153552152308</v>
          </cell>
          <cell r="Z61">
            <v>2085.8300329109184</v>
          </cell>
          <cell r="AA61">
            <v>2456.7355819283071</v>
          </cell>
          <cell r="AB61">
            <v>3683.9050778048063</v>
          </cell>
          <cell r="AC61">
            <v>2308.4060968838362</v>
          </cell>
          <cell r="AD61">
            <v>2293.7635292612372</v>
          </cell>
          <cell r="AE61">
            <v>4132.5680862664303</v>
          </cell>
          <cell r="AF61">
            <v>3526.7230251941155</v>
          </cell>
          <cell r="AG61">
            <v>2520.6735620112281</v>
          </cell>
          <cell r="AH61">
            <v>883.77294278061765</v>
          </cell>
          <cell r="AI61">
            <v>1338.8435014598335</v>
          </cell>
          <cell r="AJ61">
            <v>844.79637850384916</v>
          </cell>
          <cell r="AK61">
            <v>1187.1649938689509</v>
          </cell>
          <cell r="AL61">
            <v>1766.255205356319</v>
          </cell>
          <cell r="AM61">
            <v>612.96171642113109</v>
          </cell>
          <cell r="AN61">
            <v>695.96917117373528</v>
          </cell>
          <cell r="AO61">
            <v>1021.1535373980751</v>
          </cell>
          <cell r="AP61">
            <v>1732.4700513745422</v>
          </cell>
          <cell r="AQ61">
            <v>806.31165528968529</v>
          </cell>
          <cell r="AR61">
            <v>1353.6127774064557</v>
          </cell>
        </row>
        <row r="62">
          <cell r="B62">
            <v>1060</v>
          </cell>
          <cell r="C62">
            <v>692.49721011128156</v>
          </cell>
          <cell r="D62">
            <v>617.94773055564849</v>
          </cell>
          <cell r="E62">
            <v>743.55595145539814</v>
          </cell>
          <cell r="F62">
            <v>804.32096999361261</v>
          </cell>
          <cell r="G62">
            <v>918.99719809898045</v>
          </cell>
          <cell r="H62">
            <v>902.48395250244857</v>
          </cell>
          <cell r="I62">
            <v>490.04899116396473</v>
          </cell>
          <cell r="J62">
            <v>598.39052866714167</v>
          </cell>
          <cell r="K62">
            <v>493.39880564783442</v>
          </cell>
          <cell r="L62">
            <v>615.1746954608484</v>
          </cell>
          <cell r="M62">
            <v>769.44757665538907</v>
          </cell>
          <cell r="N62">
            <v>570.9911280040551</v>
          </cell>
          <cell r="O62">
            <v>364.32263957405377</v>
          </cell>
          <cell r="P62">
            <v>236.76000735636742</v>
          </cell>
          <cell r="Q62">
            <v>1717.6892678411295</v>
          </cell>
          <cell r="R62">
            <v>1752.9996645131869</v>
          </cell>
          <cell r="S62">
            <v>2175.4488547975288</v>
          </cell>
          <cell r="T62">
            <v>2276.6605684856595</v>
          </cell>
          <cell r="U62">
            <v>2437.6471019617602</v>
          </cell>
          <cell r="V62">
            <v>2557.9790954972391</v>
          </cell>
          <cell r="W62">
            <v>2159.8829773334915</v>
          </cell>
          <cell r="X62">
            <v>1867.3672361439685</v>
          </cell>
          <cell r="Y62">
            <v>2371.0261268566787</v>
          </cell>
          <cell r="Z62">
            <v>2453.9985722258834</v>
          </cell>
          <cell r="AA62">
            <v>2941.4511285099734</v>
          </cell>
          <cell r="AB62">
            <v>1843.7147522566663</v>
          </cell>
          <cell r="AC62">
            <v>1739.1552796394897</v>
          </cell>
          <cell r="AD62">
            <v>1835.0012851336662</v>
          </cell>
          <cell r="AE62">
            <v>6696.6982861774168</v>
          </cell>
          <cell r="AF62">
            <v>6311.1829111253091</v>
          </cell>
          <cell r="AG62">
            <v>4550.7705281919471</v>
          </cell>
          <cell r="AH62">
            <v>3811.4209481463604</v>
          </cell>
          <cell r="AI62">
            <v>3415.0025191373898</v>
          </cell>
          <cell r="AJ62">
            <v>3386.4369151810279</v>
          </cell>
          <cell r="AK62">
            <v>2264.7607936520249</v>
          </cell>
          <cell r="AL62">
            <v>1882.5077216303455</v>
          </cell>
          <cell r="AM62">
            <v>807.63314421598193</v>
          </cell>
          <cell r="AN62">
            <v>818.81424920806057</v>
          </cell>
          <cell r="AO62">
            <v>1222.627802135677</v>
          </cell>
          <cell r="AP62">
            <v>867.06376090056062</v>
          </cell>
          <cell r="AQ62">
            <v>607.47594377995574</v>
          </cell>
          <cell r="AR62">
            <v>1082.8845931272579</v>
          </cell>
        </row>
        <row r="63">
          <cell r="B63">
            <v>1061</v>
          </cell>
          <cell r="C63">
            <v>464.4840568562322</v>
          </cell>
          <cell r="D63">
            <v>504.6380813674258</v>
          </cell>
          <cell r="E63">
            <v>394.2040532097775</v>
          </cell>
          <cell r="F63">
            <v>463.98110001894054</v>
          </cell>
          <cell r="G63">
            <v>456.19394273614444</v>
          </cell>
          <cell r="H63">
            <v>481.73935172005616</v>
          </cell>
          <cell r="I63">
            <v>116.70767127382751</v>
          </cell>
          <cell r="J63">
            <v>126.85639120540488</v>
          </cell>
          <cell r="K63">
            <v>112.42250202216455</v>
          </cell>
          <cell r="L63">
            <v>139.10067854003481</v>
          </cell>
          <cell r="M63">
            <v>256.0838740148177</v>
          </cell>
          <cell r="N63">
            <v>157.27896976531099</v>
          </cell>
          <cell r="O63">
            <v>95.68454317091107</v>
          </cell>
          <cell r="P63">
            <v>67.647724365600411</v>
          </cell>
          <cell r="Q63">
            <v>1152.1191246634039</v>
          </cell>
          <cell r="R63">
            <v>1431.5618354035066</v>
          </cell>
          <cell r="S63">
            <v>1153.3372228857688</v>
          </cell>
          <cell r="T63">
            <v>1313.3158457178004</v>
          </cell>
          <cell r="U63">
            <v>1210.0579248158922</v>
          </cell>
          <cell r="V63">
            <v>1365.4305849554175</v>
          </cell>
          <cell r="W63">
            <v>514.38716751532218</v>
          </cell>
          <cell r="X63">
            <v>395.87436178189409</v>
          </cell>
          <cell r="Y63">
            <v>540.24591565672733</v>
          </cell>
          <cell r="Z63">
            <v>554.88769133648771</v>
          </cell>
          <cell r="AA63">
            <v>978.95974081604209</v>
          </cell>
          <cell r="AB63">
            <v>507.84949634799699</v>
          </cell>
          <cell r="AC63">
            <v>456.76622959841455</v>
          </cell>
          <cell r="AD63">
            <v>524.30164424011343</v>
          </cell>
          <cell r="AE63">
            <v>4491.7286915943205</v>
          </cell>
          <cell r="AF63">
            <v>5153.9362925815485</v>
          </cell>
          <cell r="AG63">
            <v>2412.6391348620305</v>
          </cell>
          <cell r="AH63">
            <v>2198.6586824538786</v>
          </cell>
          <cell r="AI63">
            <v>1695.22112459298</v>
          </cell>
          <cell r="AJ63">
            <v>1807.655326874911</v>
          </cell>
          <cell r="AK63">
            <v>539.36435537106627</v>
          </cell>
          <cell r="AL63">
            <v>399.08408395810847</v>
          </cell>
          <cell r="AM63">
            <v>184.02180497695505</v>
          </cell>
          <cell r="AN63">
            <v>185.14678595120984</v>
          </cell>
          <cell r="AO63">
            <v>406.90915605983059</v>
          </cell>
          <cell r="AP63">
            <v>238.83189833784536</v>
          </cell>
          <cell r="AQ63">
            <v>159.54555620221942</v>
          </cell>
          <cell r="AR63">
            <v>309.40478205580689</v>
          </cell>
        </row>
        <row r="64">
          <cell r="B64">
            <v>1062</v>
          </cell>
          <cell r="C64">
            <v>547.71797365437249</v>
          </cell>
          <cell r="D64">
            <v>508.76980686163586</v>
          </cell>
          <cell r="E64">
            <v>498.15166893819452</v>
          </cell>
          <cell r="F64">
            <v>552.64295010425292</v>
          </cell>
          <cell r="G64">
            <v>385.78965088087978</v>
          </cell>
          <cell r="H64">
            <v>520.64291304369578</v>
          </cell>
          <cell r="I64">
            <v>194.91120755444928</v>
          </cell>
          <cell r="J64">
            <v>300.61173378197367</v>
          </cell>
          <cell r="K64">
            <v>277.61903128048306</v>
          </cell>
          <cell r="L64">
            <v>385.14409151633885</v>
          </cell>
          <cell r="M64">
            <v>292.31008635578542</v>
          </cell>
          <cell r="N64">
            <v>247.63896195301388</v>
          </cell>
          <cell r="O64">
            <v>240.79841699604307</v>
          </cell>
          <cell r="P64">
            <v>119.46868544500576</v>
          </cell>
          <cell r="Q64">
            <v>1358.5748381551196</v>
          </cell>
          <cell r="R64">
            <v>1443.2827513435946</v>
          </cell>
          <cell r="S64">
            <v>1457.4605657931827</v>
          </cell>
          <cell r="T64">
            <v>1564.2765262777273</v>
          </cell>
          <cell r="U64">
            <v>1023.3100017953788</v>
          </cell>
          <cell r="V64">
            <v>1475.6979158373981</v>
          </cell>
          <cell r="W64">
            <v>859.0679847915718</v>
          </cell>
          <cell r="X64">
            <v>938.10392306049744</v>
          </cell>
          <cell r="Y64">
            <v>1334.0972230656148</v>
          </cell>
          <cell r="Z64">
            <v>1536.3815476419938</v>
          </cell>
          <cell r="AA64">
            <v>1117.4456317394533</v>
          </cell>
          <cell r="AB64">
            <v>799.61944239360673</v>
          </cell>
          <cell r="AC64">
            <v>1149.4916668838407</v>
          </cell>
          <cell r="AD64">
            <v>925.93843771444472</v>
          </cell>
          <cell r="AE64">
            <v>5296.6307472782255</v>
          </cell>
          <cell r="AF64">
            <v>5196.1341582636069</v>
          </cell>
          <cell r="AG64">
            <v>3048.8276358171966</v>
          </cell>
          <cell r="AH64">
            <v>2618.7989564532686</v>
          </cell>
          <cell r="AI64">
            <v>1433.598091855597</v>
          </cell>
          <cell r="AJ64">
            <v>1953.6351593506852</v>
          </cell>
          <cell r="AK64">
            <v>900.78189950806882</v>
          </cell>
          <cell r="AL64">
            <v>945.7100053333877</v>
          </cell>
          <cell r="AM64">
            <v>454.42819998896698</v>
          </cell>
          <cell r="AN64">
            <v>512.63725972282316</v>
          </cell>
          <cell r="AO64">
            <v>464.47145883120487</v>
          </cell>
          <cell r="AP64">
            <v>376.04571974184194</v>
          </cell>
          <cell r="AQ64">
            <v>401.51017185320234</v>
          </cell>
          <cell r="AR64">
            <v>546.42167093210355</v>
          </cell>
        </row>
        <row r="65">
          <cell r="B65">
            <v>1063</v>
          </cell>
          <cell r="C65">
            <v>456.37248375142877</v>
          </cell>
          <cell r="D65">
            <v>383.5700331546347</v>
          </cell>
          <cell r="E65">
            <v>357.38071032003</v>
          </cell>
          <cell r="F65">
            <v>382.07304265538806</v>
          </cell>
          <cell r="G65">
            <v>534.26227010645346</v>
          </cell>
          <cell r="H65">
            <v>409.56399731750156</v>
          </cell>
          <cell r="I65">
            <v>450.98671240433362</v>
          </cell>
          <cell r="J65">
            <v>662.96754092064748</v>
          </cell>
          <cell r="K65">
            <v>472.07004211218492</v>
          </cell>
          <cell r="L65">
            <v>923.83886567115098</v>
          </cell>
          <cell r="M65">
            <v>738.36525626538219</v>
          </cell>
          <cell r="N65">
            <v>503.70706633487356</v>
          </cell>
          <cell r="O65">
            <v>117.75524841010737</v>
          </cell>
          <cell r="P65">
            <v>89.138236896276155</v>
          </cell>
          <cell r="Q65">
            <v>1131.9989539768092</v>
          </cell>
          <cell r="R65">
            <v>1088.1149103545979</v>
          </cell>
          <cell r="S65">
            <v>1045.601821181943</v>
          </cell>
          <cell r="T65">
            <v>1081.4720278917625</v>
          </cell>
          <cell r="U65">
            <v>1417.1347607005855</v>
          </cell>
          <cell r="V65">
            <v>1160.8584734404058</v>
          </cell>
          <cell r="W65">
            <v>1987.7166174999832</v>
          </cell>
          <cell r="X65">
            <v>2068.8894713953596</v>
          </cell>
          <cell r="Y65">
            <v>2268.5308329530526</v>
          </cell>
          <cell r="Z65">
            <v>3685.293419986046</v>
          </cell>
          <cell r="AA65">
            <v>2822.6293540814841</v>
          </cell>
          <cell r="AB65">
            <v>1626.4563553970636</v>
          </cell>
          <cell r="AC65">
            <v>562.12444611493993</v>
          </cell>
          <cell r="AD65">
            <v>690.86321243863961</v>
          </cell>
          <cell r="AE65">
            <v>4413.2868481962641</v>
          </cell>
          <cell r="AF65">
            <v>3917.4521060034845</v>
          </cell>
          <cell r="AG65">
            <v>2187.2699703167564</v>
          </cell>
          <cell r="AH65">
            <v>1810.5224814794133</v>
          </cell>
          <cell r="AI65">
            <v>1985.3237877849231</v>
          </cell>
          <cell r="AJ65">
            <v>1536.8280353343212</v>
          </cell>
          <cell r="AK65">
            <v>2084.2345217064535</v>
          </cell>
          <cell r="AL65">
            <v>2085.6638853447353</v>
          </cell>
          <cell r="AM65">
            <v>772.72058228969547</v>
          </cell>
          <cell r="AN65">
            <v>1229.6546538167754</v>
          </cell>
          <cell r="AO65">
            <v>1173.2389805750224</v>
          </cell>
          <cell r="AP65">
            <v>764.89129499294427</v>
          </cell>
          <cell r="AQ65">
            <v>196.34651512902457</v>
          </cell>
          <cell r="AR65">
            <v>407.69733229571614</v>
          </cell>
        </row>
        <row r="66">
          <cell r="B66">
            <v>1064</v>
          </cell>
          <cell r="C66">
            <v>490.76686146262898</v>
          </cell>
          <cell r="D66">
            <v>451.50866814947966</v>
          </cell>
          <cell r="E66">
            <v>536.23261349943959</v>
          </cell>
          <cell r="F66">
            <v>561.79731265522048</v>
          </cell>
          <cell r="G66">
            <v>701.6346912231927</v>
          </cell>
          <cell r="H66">
            <v>726.57307238680914</v>
          </cell>
          <cell r="I66">
            <v>468.68746183632936</v>
          </cell>
          <cell r="J66">
            <v>597.03183134478354</v>
          </cell>
          <cell r="K66">
            <v>489.16808385115115</v>
          </cell>
          <cell r="L66">
            <v>562.65984195397527</v>
          </cell>
          <cell r="M66">
            <v>802.44195908303516</v>
          </cell>
          <cell r="N66">
            <v>544.12101095608466</v>
          </cell>
          <cell r="O66">
            <v>347.853881425167</v>
          </cell>
          <cell r="P66">
            <v>216.48855221973423</v>
          </cell>
          <cell r="Q66">
            <v>1217.3117214594522</v>
          </cell>
          <cell r="R66">
            <v>1280.8438394605555</v>
          </cell>
          <cell r="S66">
            <v>1568.8753787244973</v>
          </cell>
          <cell r="T66">
            <v>1590.1882916387312</v>
          </cell>
          <cell r="U66">
            <v>1861.091388781186</v>
          </cell>
          <cell r="V66">
            <v>2059.3814719510124</v>
          </cell>
          <cell r="W66">
            <v>2065.732383420459</v>
          </cell>
          <cell r="X66">
            <v>1863.12721772446</v>
          </cell>
          <cell r="Y66">
            <v>2350.695408985915</v>
          </cell>
          <cell r="Z66">
            <v>2244.5111266638123</v>
          </cell>
          <cell r="AA66">
            <v>3067.5823509230049</v>
          </cell>
          <cell r="AB66">
            <v>1756.9518784281704</v>
          </cell>
          <cell r="AC66">
            <v>1660.5388979695811</v>
          </cell>
          <cell r="AD66">
            <v>1677.8879844432277</v>
          </cell>
          <cell r="AE66">
            <v>4745.8929105885154</v>
          </cell>
          <cell r="AF66">
            <v>4611.3184817228348</v>
          </cell>
          <cell r="AG66">
            <v>3281.8936745676383</v>
          </cell>
          <cell r="AH66">
            <v>2662.1785654593118</v>
          </cell>
          <cell r="AI66">
            <v>2607.2813312139369</v>
          </cell>
          <cell r="AJ66">
            <v>2726.3574793597363</v>
          </cell>
          <cell r="AK66">
            <v>2166.0385128474727</v>
          </cell>
          <cell r="AL66">
            <v>1878.2333254322723</v>
          </cell>
          <cell r="AM66">
            <v>800.70797312143077</v>
          </cell>
          <cell r="AN66">
            <v>748.91555105974192</v>
          </cell>
          <cell r="AO66">
            <v>1275.054829647655</v>
          </cell>
          <cell r="AP66">
            <v>826.26084190444271</v>
          </cell>
          <cell r="AQ66">
            <v>580.01573869614492</v>
          </cell>
          <cell r="AR66">
            <v>990.16772471337401</v>
          </cell>
        </row>
        <row r="67">
          <cell r="B67">
            <v>1065</v>
          </cell>
          <cell r="C67">
            <v>321.75108931700765</v>
          </cell>
          <cell r="D67">
            <v>338.36202542606776</v>
          </cell>
          <cell r="E67">
            <v>356.0487667439441</v>
          </cell>
          <cell r="F67">
            <v>332.43833668178314</v>
          </cell>
          <cell r="G67">
            <v>227.99642302528034</v>
          </cell>
          <cell r="H67">
            <v>276.70380430482754</v>
          </cell>
          <cell r="I67">
            <v>221.5362316635148</v>
          </cell>
          <cell r="J67">
            <v>226.1086929843982</v>
          </cell>
          <cell r="K67">
            <v>214.51374863613296</v>
          </cell>
          <cell r="L67">
            <v>271.5562968030863</v>
          </cell>
          <cell r="M67">
            <v>299.24608257714237</v>
          </cell>
          <cell r="N67">
            <v>280.34558145373421</v>
          </cell>
          <cell r="O67">
            <v>185.41563079057659</v>
          </cell>
          <cell r="P67">
            <v>105.31543682722847</v>
          </cell>
          <cell r="Q67">
            <v>798.0803170993355</v>
          </cell>
          <cell r="R67">
            <v>959.86842855228178</v>
          </cell>
          <cell r="S67">
            <v>1041.7049051239389</v>
          </cell>
          <cell r="T67">
            <v>940.97913744855612</v>
          </cell>
          <cell r="U67">
            <v>604.76225715909356</v>
          </cell>
          <cell r="V67">
            <v>784.28269565755795</v>
          </cell>
          <cell r="W67">
            <v>976.41734655165624</v>
          </cell>
          <cell r="X67">
            <v>705.60602960557151</v>
          </cell>
          <cell r="Y67">
            <v>1030.8450218447947</v>
          </cell>
          <cell r="Z67">
            <v>1083.2675166108709</v>
          </cell>
          <cell r="AA67">
            <v>1143.9606205855212</v>
          </cell>
          <cell r="AB67">
            <v>905.22822318274609</v>
          </cell>
          <cell r="AC67">
            <v>885.11263970344521</v>
          </cell>
          <cell r="AD67">
            <v>816.24411183386599</v>
          </cell>
          <cell r="AE67">
            <v>3111.4493126386387</v>
          </cell>
          <cell r="AF67">
            <v>3455.7366700296343</v>
          </cell>
          <cell r="AG67">
            <v>2179.1181028488113</v>
          </cell>
          <cell r="AH67">
            <v>1575.3194155884598</v>
          </cell>
          <cell r="AI67">
            <v>847.23692367752608</v>
          </cell>
          <cell r="AJ67">
            <v>1038.2899051785107</v>
          </cell>
          <cell r="AK67">
            <v>1023.8294147963437</v>
          </cell>
          <cell r="AL67">
            <v>711.32703490306369</v>
          </cell>
          <cell r="AM67">
            <v>351.13261585844549</v>
          </cell>
          <cell r="AN67">
            <v>361.44881596270352</v>
          </cell>
          <cell r="AO67">
            <v>475.49253690464582</v>
          </cell>
          <cell r="AP67">
            <v>425.71150808739537</v>
          </cell>
          <cell r="AQ67">
            <v>309.16424913299016</v>
          </cell>
          <cell r="AR67">
            <v>481.68804027368867</v>
          </cell>
        </row>
        <row r="68">
          <cell r="B68">
            <v>1066</v>
          </cell>
          <cell r="C68">
            <v>2431.5517237290251</v>
          </cell>
          <cell r="D68">
            <v>2137.6597652098512</v>
          </cell>
          <cell r="E68">
            <v>2435.5902342413287</v>
          </cell>
          <cell r="F68">
            <v>2581.3551731582143</v>
          </cell>
          <cell r="G68">
            <v>2909.7258991595918</v>
          </cell>
          <cell r="H68">
            <v>3157.3053595432375</v>
          </cell>
          <cell r="I68">
            <v>1620.1537918121671</v>
          </cell>
          <cell r="J68">
            <v>1976.5550385361807</v>
          </cell>
          <cell r="K68">
            <v>1865.221539593105</v>
          </cell>
          <cell r="L68">
            <v>2399.8297074968027</v>
          </cell>
          <cell r="M68">
            <v>2537.8669879817944</v>
          </cell>
          <cell r="N68">
            <v>1799.0331007795044</v>
          </cell>
          <cell r="O68">
            <v>831.72426559277721</v>
          </cell>
          <cell r="P68">
            <v>436.45919164382315</v>
          </cell>
          <cell r="Q68">
            <v>6031.2882695639655</v>
          </cell>
          <cell r="R68">
            <v>6064.1323949627267</v>
          </cell>
          <cell r="S68">
            <v>7125.895469554549</v>
          </cell>
          <cell r="T68">
            <v>7306.6223003391906</v>
          </cell>
          <cell r="U68">
            <v>7718.0702185617729</v>
          </cell>
          <cell r="V68">
            <v>8948.9913758783241</v>
          </cell>
          <cell r="W68">
            <v>7140.8015498323293</v>
          </cell>
          <cell r="X68">
            <v>6168.1359289208567</v>
          </cell>
          <cell r="Y68">
            <v>8963.3151765423245</v>
          </cell>
          <cell r="Z68">
            <v>9573.1809504463254</v>
          </cell>
          <cell r="AA68">
            <v>9701.7807870107772</v>
          </cell>
          <cell r="AB68">
            <v>5809.0287309712276</v>
          </cell>
          <cell r="AC68">
            <v>3970.3754051659325</v>
          </cell>
          <cell r="AD68">
            <v>3382.7637805793352</v>
          </cell>
          <cell r="AE68">
            <v>23513.983916890051</v>
          </cell>
          <cell r="AF68">
            <v>21832.205400061135</v>
          </cell>
          <cell r="AG68">
            <v>14906.493902769091</v>
          </cell>
          <cell r="AH68">
            <v>12232.220156661246</v>
          </cell>
          <cell r="AI68">
            <v>10812.569718584798</v>
          </cell>
          <cell r="AJ68">
            <v>11847.319159979321</v>
          </cell>
          <cell r="AK68">
            <v>7487.5387023400044</v>
          </cell>
          <cell r="AL68">
            <v>6218.1467520210144</v>
          </cell>
          <cell r="AM68">
            <v>3053.138190521207</v>
          </cell>
          <cell r="AN68">
            <v>3194.2386035549366</v>
          </cell>
          <cell r="AO68">
            <v>4032.5901747800895</v>
          </cell>
          <cell r="AP68">
            <v>2731.8750324530374</v>
          </cell>
          <cell r="AQ68">
            <v>1386.8270272645607</v>
          </cell>
          <cell r="AR68">
            <v>1996.2616973924598</v>
          </cell>
        </row>
        <row r="69">
          <cell r="B69">
            <v>1067</v>
          </cell>
          <cell r="C69">
            <v>397.57343580825966</v>
          </cell>
          <cell r="D69">
            <v>367.80855736962656</v>
          </cell>
          <cell r="E69">
            <v>441.32026659939754</v>
          </cell>
          <cell r="F69">
            <v>464.84023292111794</v>
          </cell>
          <cell r="G69">
            <v>512.95369690056486</v>
          </cell>
          <cell r="H69">
            <v>511.06560842568695</v>
          </cell>
          <cell r="I69">
            <v>292.71007603911966</v>
          </cell>
          <cell r="J69">
            <v>359.36177308751724</v>
          </cell>
          <cell r="K69">
            <v>269.06322328928798</v>
          </cell>
          <cell r="L69">
            <v>331.59091024062474</v>
          </cell>
          <cell r="M69">
            <v>423.16059889260924</v>
          </cell>
          <cell r="N69">
            <v>286.79800654321025</v>
          </cell>
          <cell r="O69">
            <v>185.42416802148617</v>
          </cell>
          <cell r="P69">
            <v>116.82657435962163</v>
          </cell>
          <cell r="Q69">
            <v>986.15216624025277</v>
          </cell>
          <cell r="R69">
            <v>1043.4026144804666</v>
          </cell>
          <cell r="S69">
            <v>1291.1868524398312</v>
          </cell>
          <cell r="T69">
            <v>1315.7476535090254</v>
          </cell>
          <cell r="U69">
            <v>1360.6136071761546</v>
          </cell>
          <cell r="V69">
            <v>1448.5522309350295</v>
          </cell>
          <cell r="W69">
            <v>1290.1149108158313</v>
          </cell>
          <cell r="X69">
            <v>1121.4422168094081</v>
          </cell>
          <cell r="Y69">
            <v>1292.9823195610209</v>
          </cell>
          <cell r="Z69">
            <v>1322.7521000095526</v>
          </cell>
          <cell r="AA69">
            <v>1617.6621499856715</v>
          </cell>
          <cell r="AB69">
            <v>926.06292750973432</v>
          </cell>
          <cell r="AC69">
            <v>885.15339360835549</v>
          </cell>
          <cell r="AD69">
            <v>905.46083555823179</v>
          </cell>
          <cell r="AE69">
            <v>3844.6788049572037</v>
          </cell>
          <cell r="AF69">
            <v>3756.4780434577515</v>
          </cell>
          <cell r="AG69">
            <v>2701.0035476191347</v>
          </cell>
          <cell r="AH69">
            <v>2202.7298396942856</v>
          </cell>
          <cell r="AI69">
            <v>1906.1409226707947</v>
          </cell>
          <cell r="AJ69">
            <v>1917.6977470383363</v>
          </cell>
          <cell r="AK69">
            <v>1352.7592466739645</v>
          </cell>
          <cell r="AL69">
            <v>1130.5347933946514</v>
          </cell>
          <cell r="AM69">
            <v>440.42339488984584</v>
          </cell>
          <cell r="AN69">
            <v>441.35651907706654</v>
          </cell>
          <cell r="AO69">
            <v>672.38877432477773</v>
          </cell>
          <cell r="AP69">
            <v>435.50967077438276</v>
          </cell>
          <cell r="AQ69">
            <v>309.17848421431842</v>
          </cell>
          <cell r="AR69">
            <v>534.33727619145498</v>
          </cell>
        </row>
        <row r="70">
          <cell r="B70">
            <v>1068</v>
          </cell>
          <cell r="C70">
            <v>132.95680588977098</v>
          </cell>
          <cell r="D70">
            <v>137.3740229029487</v>
          </cell>
          <cell r="E70">
            <v>116.22940450020327</v>
          </cell>
          <cell r="F70">
            <v>83.064413120172375</v>
          </cell>
          <cell r="G70">
            <v>279.85512670254991</v>
          </cell>
          <cell r="H70">
            <v>419.22395628099616</v>
          </cell>
          <cell r="I70">
            <v>147.84478338087513</v>
          </cell>
          <cell r="J70">
            <v>289.92525558953605</v>
          </cell>
          <cell r="K70">
            <v>162.19225499644574</v>
          </cell>
          <cell r="L70">
            <v>258.05664641090635</v>
          </cell>
          <cell r="M70">
            <v>541.33291672251755</v>
          </cell>
          <cell r="N70">
            <v>404.73475381040248</v>
          </cell>
          <cell r="O70">
            <v>237.60176731299586</v>
          </cell>
          <cell r="P70">
            <v>155.64195438431048</v>
          </cell>
          <cell r="Q70">
            <v>329.78974532849941</v>
          </cell>
          <cell r="R70">
            <v>389.70386030086644</v>
          </cell>
          <cell r="S70">
            <v>340.05662172274748</v>
          </cell>
          <cell r="T70">
            <v>235.11692601599225</v>
          </cell>
          <cell r="U70">
            <v>742.31786558955002</v>
          </cell>
          <cell r="V70">
            <v>1188.2384318579086</v>
          </cell>
          <cell r="W70">
            <v>651.62348391625687</v>
          </cell>
          <cell r="X70">
            <v>904.75516787419099</v>
          </cell>
          <cell r="Y70">
            <v>779.41427860864428</v>
          </cell>
          <cell r="Z70">
            <v>1029.415947239766</v>
          </cell>
          <cell r="AA70">
            <v>2069.4123512798933</v>
          </cell>
          <cell r="AB70">
            <v>1306.8774622815322</v>
          </cell>
          <cell r="AC70">
            <v>1134.23192299329</v>
          </cell>
          <cell r="AD70">
            <v>1206.2982659315423</v>
          </cell>
          <cell r="AE70">
            <v>1285.7403627583908</v>
          </cell>
          <cell r="AF70">
            <v>1403.0192893467561</v>
          </cell>
          <cell r="AG70">
            <v>711.35648564646499</v>
          </cell>
          <cell r="AH70">
            <v>393.6158026741769</v>
          </cell>
          <cell r="AI70">
            <v>1039.9443705156837</v>
          </cell>
          <cell r="AJ70">
            <v>1573.0755957949855</v>
          </cell>
          <cell r="AK70">
            <v>683.26447964250815</v>
          </cell>
          <cell r="AL70">
            <v>912.09086072709226</v>
          </cell>
          <cell r="AM70">
            <v>265.48876764763753</v>
          </cell>
          <cell r="AN70">
            <v>343.4804141704883</v>
          </cell>
          <cell r="AO70">
            <v>860.16084042144928</v>
          </cell>
          <cell r="AP70">
            <v>614.59945802085701</v>
          </cell>
          <cell r="AQ70">
            <v>396.18003978835628</v>
          </cell>
          <cell r="AR70">
            <v>711.86969593770164</v>
          </cell>
        </row>
        <row r="71">
          <cell r="B71">
            <v>1069</v>
          </cell>
          <cell r="C71">
            <v>840.16907235371389</v>
          </cell>
          <cell r="D71">
            <v>698.7320278692722</v>
          </cell>
          <cell r="E71">
            <v>774.06094021404601</v>
          </cell>
          <cell r="F71">
            <v>748.24870511509107</v>
          </cell>
          <cell r="G71">
            <v>688.18281655853457</v>
          </cell>
          <cell r="H71">
            <v>832.31176206091652</v>
          </cell>
          <cell r="I71">
            <v>329.14897416772959</v>
          </cell>
          <cell r="J71">
            <v>362.08037740209471</v>
          </cell>
          <cell r="K71">
            <v>310.8751698731333</v>
          </cell>
          <cell r="L71">
            <v>360.21566603463566</v>
          </cell>
          <cell r="M71">
            <v>393.74285355997614</v>
          </cell>
          <cell r="N71">
            <v>341.04172611740046</v>
          </cell>
          <cell r="O71">
            <v>290.87614520213054</v>
          </cell>
          <cell r="P71">
            <v>189.66114274452059</v>
          </cell>
          <cell r="Q71">
            <v>2083.9786466751302</v>
          </cell>
          <cell r="R71">
            <v>1982.1692836998743</v>
          </cell>
          <cell r="S71">
            <v>2264.6984166236675</v>
          </cell>
          <cell r="T71">
            <v>2117.945926946938</v>
          </cell>
          <cell r="U71">
            <v>1825.4101882725361</v>
          </cell>
          <cell r="V71">
            <v>2359.0847043704302</v>
          </cell>
          <cell r="W71">
            <v>1450.718763083411</v>
          </cell>
          <cell r="X71">
            <v>1129.9260286043395</v>
          </cell>
          <cell r="Y71">
            <v>1493.9094734783589</v>
          </cell>
          <cell r="Z71">
            <v>1436.939355056177</v>
          </cell>
          <cell r="AA71">
            <v>1505.2037280837894</v>
          </cell>
          <cell r="AB71">
            <v>1101.2144160202492</v>
          </cell>
          <cell r="AC71">
            <v>1388.5461091325922</v>
          </cell>
          <cell r="AD71">
            <v>1469.9629576893371</v>
          </cell>
          <cell r="AE71">
            <v>8124.7385618004919</v>
          </cell>
          <cell r="AF71">
            <v>7136.2437560523776</v>
          </cell>
          <cell r="AG71">
            <v>4737.4695970837502</v>
          </cell>
          <cell r="AH71">
            <v>3545.7123405867369</v>
          </cell>
          <cell r="AI71">
            <v>2557.2940342320144</v>
          </cell>
          <cell r="AJ71">
            <v>3123.1261987174321</v>
          </cell>
          <cell r="AK71">
            <v>1521.1615683470313</v>
          </cell>
          <cell r="AL71">
            <v>1139.0873913537953</v>
          </cell>
          <cell r="AM71">
            <v>508.86440751241031</v>
          </cell>
          <cell r="AN71">
            <v>479.456847483258</v>
          </cell>
          <cell r="AO71">
            <v>625.64490975096976</v>
          </cell>
          <cell r="AP71">
            <v>517.88006357477445</v>
          </cell>
          <cell r="AQ71">
            <v>485.01037716549274</v>
          </cell>
          <cell r="AR71">
            <v>867.46546296484337</v>
          </cell>
        </row>
        <row r="72">
          <cell r="B72">
            <v>1070</v>
          </cell>
          <cell r="C72">
            <v>1452.9186375479528</v>
          </cell>
          <cell r="D72">
            <v>1325.9233116341095</v>
          </cell>
          <cell r="E72">
            <v>1591.6753912679444</v>
          </cell>
          <cell r="F72">
            <v>1701.7424218858025</v>
          </cell>
          <cell r="G72">
            <v>1803.4614055188924</v>
          </cell>
          <cell r="H72">
            <v>1948.3112370253027</v>
          </cell>
          <cell r="I72">
            <v>1162.7745687288043</v>
          </cell>
          <cell r="J72">
            <v>1453.5812201029944</v>
          </cell>
          <cell r="K72">
            <v>1191.9354197887485</v>
          </cell>
          <cell r="L72">
            <v>1439.3175572845339</v>
          </cell>
          <cell r="M72">
            <v>1793.0494610626854</v>
          </cell>
          <cell r="N72">
            <v>1530.7901090625346</v>
          </cell>
          <cell r="O72">
            <v>986.69949891711587</v>
          </cell>
          <cell r="P72">
            <v>598.41915707270505</v>
          </cell>
          <cell r="Q72">
            <v>3603.859646396887</v>
          </cell>
          <cell r="R72">
            <v>3761.3911428638085</v>
          </cell>
          <cell r="S72">
            <v>4656.822933587885</v>
          </cell>
          <cell r="T72">
            <v>4816.845530780407</v>
          </cell>
          <cell r="U72">
            <v>4783.695181831793</v>
          </cell>
          <cell r="V72">
            <v>5522.2471291749307</v>
          </cell>
          <cell r="W72">
            <v>5124.9100452353177</v>
          </cell>
          <cell r="X72">
            <v>4536.1178285032493</v>
          </cell>
          <cell r="Y72">
            <v>5727.8412300457721</v>
          </cell>
          <cell r="Z72">
            <v>5741.5938214264288</v>
          </cell>
          <cell r="AA72">
            <v>6854.4856345413718</v>
          </cell>
          <cell r="AB72">
            <v>4942.8794393932203</v>
          </cell>
          <cell r="AC72">
            <v>4710.1756974686577</v>
          </cell>
          <cell r="AD72">
            <v>4638.0296002617388</v>
          </cell>
          <cell r="AE72">
            <v>14050.248301302279</v>
          </cell>
          <cell r="AF72">
            <v>13541.832313751474</v>
          </cell>
          <cell r="AG72">
            <v>9741.4988701963703</v>
          </cell>
          <cell r="AH72">
            <v>8064.0154330134865</v>
          </cell>
          <cell r="AI72">
            <v>6701.6801093127378</v>
          </cell>
          <cell r="AJ72">
            <v>7310.7483817631619</v>
          </cell>
          <cell r="AK72">
            <v>5373.7612006052077</v>
          </cell>
          <cell r="AL72">
            <v>4572.8963607692258</v>
          </cell>
          <cell r="AM72">
            <v>1951.0516437558558</v>
          </cell>
          <cell r="AN72">
            <v>1915.7708106914824</v>
          </cell>
          <cell r="AO72">
            <v>2849.0987407209182</v>
          </cell>
          <cell r="AP72">
            <v>2324.5415979628228</v>
          </cell>
          <cell r="AQ72">
            <v>1645.2345921534436</v>
          </cell>
          <cell r="AR72">
            <v>2737.0284899968137</v>
          </cell>
        </row>
        <row r="73">
          <cell r="B73">
            <v>1071</v>
          </cell>
          <cell r="C73">
            <v>290.53718920010704</v>
          </cell>
          <cell r="D73">
            <v>258.7095658278995</v>
          </cell>
          <cell r="E73">
            <v>240.69339350933413</v>
          </cell>
          <cell r="F73">
            <v>246.94229963718305</v>
          </cell>
          <cell r="G73">
            <v>291.00044300920769</v>
          </cell>
          <cell r="H73">
            <v>334.99865552272081</v>
          </cell>
          <cell r="I73">
            <v>146.51619067816461</v>
          </cell>
          <cell r="J73">
            <v>186.19074447955114</v>
          </cell>
          <cell r="K73">
            <v>123.41178189237463</v>
          </cell>
          <cell r="L73">
            <v>135.52690730336064</v>
          </cell>
          <cell r="M73">
            <v>180.87634792597513</v>
          </cell>
          <cell r="N73">
            <v>152.00260879813897</v>
          </cell>
          <cell r="O73">
            <v>79.751843879805293</v>
          </cell>
          <cell r="P73">
            <v>56.82157912464303</v>
          </cell>
          <cell r="Q73">
            <v>720.65649436703973</v>
          </cell>
          <cell r="R73">
            <v>733.909616748433</v>
          </cell>
          <cell r="S73">
            <v>704.20546865681388</v>
          </cell>
          <cell r="T73">
            <v>698.97940902822666</v>
          </cell>
          <cell r="U73">
            <v>771.88090239920666</v>
          </cell>
          <cell r="V73">
            <v>949.5122383846217</v>
          </cell>
          <cell r="W73">
            <v>645.76773313595618</v>
          </cell>
          <cell r="X73">
            <v>581.03609475371559</v>
          </cell>
          <cell r="Y73">
            <v>593.05485923209096</v>
          </cell>
          <cell r="Z73">
            <v>540.63153031918444</v>
          </cell>
          <cell r="AA73">
            <v>691.45573248832943</v>
          </cell>
          <cell r="AB73">
            <v>490.81227094063962</v>
          </cell>
          <cell r="AC73">
            <v>380.70881487548837</v>
          </cell>
          <cell r="AD73">
            <v>440.39393257874923</v>
          </cell>
          <cell r="AE73">
            <v>2809.5996179890799</v>
          </cell>
          <cell r="AF73">
            <v>2642.2354352358138</v>
          </cell>
          <cell r="AG73">
            <v>1473.1109331702903</v>
          </cell>
          <cell r="AH73">
            <v>1170.1809214648094</v>
          </cell>
          <cell r="AI73">
            <v>1081.3604742236735</v>
          </cell>
          <cell r="AJ73">
            <v>1257.032671276309</v>
          </cell>
          <cell r="AK73">
            <v>677.12439014516201</v>
          </cell>
          <cell r="AL73">
            <v>585.74709556245068</v>
          </cell>
          <cell r="AM73">
            <v>202.00990416295502</v>
          </cell>
          <cell r="AN73">
            <v>180.38999924722071</v>
          </cell>
          <cell r="AO73">
            <v>287.40678173856475</v>
          </cell>
          <cell r="AP73">
            <v>230.81961730633935</v>
          </cell>
          <cell r="AQ73">
            <v>132.97918209452587</v>
          </cell>
          <cell r="AR73">
            <v>259.88853978459946</v>
          </cell>
        </row>
        <row r="74">
          <cell r="B74">
            <v>1072</v>
          </cell>
          <cell r="C74">
            <v>707.48942611281279</v>
          </cell>
          <cell r="D74">
            <v>669.99193674648438</v>
          </cell>
          <cell r="E74">
            <v>839.78077017058797</v>
          </cell>
          <cell r="F74">
            <v>935.68970198486329</v>
          </cell>
          <cell r="G74">
            <v>1058.2033604573282</v>
          </cell>
          <cell r="H74">
            <v>1076.8284225315711</v>
          </cell>
          <cell r="I74">
            <v>636.90246648097309</v>
          </cell>
          <cell r="J74">
            <v>781.96848828084183</v>
          </cell>
          <cell r="K74">
            <v>659.63193916864839</v>
          </cell>
          <cell r="L74">
            <v>824.21210268392326</v>
          </cell>
          <cell r="M74">
            <v>1014.8762216200523</v>
          </cell>
          <cell r="N74">
            <v>787.09947429058388</v>
          </cell>
          <cell r="O74">
            <v>542.09820596683028</v>
          </cell>
          <cell r="P74">
            <v>330.95016963985285</v>
          </cell>
          <cell r="Q74">
            <v>1754.8763758192943</v>
          </cell>
          <cell r="R74">
            <v>1900.6391354282346</v>
          </cell>
          <cell r="S74">
            <v>2456.9773278967264</v>
          </cell>
          <cell r="T74">
            <v>2648.5046745255854</v>
          </cell>
          <cell r="U74">
            <v>2806.8925131011929</v>
          </cell>
          <cell r="V74">
            <v>3052.1369234712824</v>
          </cell>
          <cell r="W74">
            <v>2807.1372870425862</v>
          </cell>
          <cell r="X74">
            <v>2440.2497445358631</v>
          </cell>
          <cell r="Y74">
            <v>3169.8588321965176</v>
          </cell>
          <cell r="Z74">
            <v>3287.8714585007929</v>
          </cell>
          <cell r="AA74">
            <v>3879.6779637129453</v>
          </cell>
          <cell r="AB74">
            <v>2541.5226981122378</v>
          </cell>
          <cell r="AC74">
            <v>2587.7967893858336</v>
          </cell>
          <cell r="AD74">
            <v>2565.0192926808181</v>
          </cell>
          <cell r="AE74">
            <v>6841.6784330105311</v>
          </cell>
          <cell r="AF74">
            <v>6842.7173573143737</v>
          </cell>
          <cell r="AG74">
            <v>5139.6933499817296</v>
          </cell>
          <cell r="AH74">
            <v>4433.9355358822168</v>
          </cell>
          <cell r="AI74">
            <v>3932.2939712947932</v>
          </cell>
          <cell r="AJ74">
            <v>4040.6386299341671</v>
          </cell>
          <cell r="AK74">
            <v>2943.4439443295573</v>
          </cell>
          <cell r="AL74">
            <v>2460.0351221119276</v>
          </cell>
          <cell r="AM74">
            <v>1079.7363328769525</v>
          </cell>
          <cell r="AN74">
            <v>1097.0487229513892</v>
          </cell>
          <cell r="AO74">
            <v>1612.6061370842503</v>
          </cell>
          <cell r="AP74">
            <v>1195.2294824034482</v>
          </cell>
          <cell r="AQ74">
            <v>903.90105779902774</v>
          </cell>
          <cell r="AR74">
            <v>1513.6882440471454</v>
          </cell>
        </row>
        <row r="75">
          <cell r="B75">
            <v>1073</v>
          </cell>
          <cell r="C75">
            <v>217.96271692825729</v>
          </cell>
          <cell r="D75">
            <v>195.18718482071134</v>
          </cell>
          <cell r="E75">
            <v>238.17686907502096</v>
          </cell>
          <cell r="F75">
            <v>267.71110069148119</v>
          </cell>
          <cell r="G75">
            <v>292.9144643912702</v>
          </cell>
          <cell r="H75">
            <v>285.03447164817521</v>
          </cell>
          <cell r="I75">
            <v>166.05901571554938</v>
          </cell>
          <cell r="J75">
            <v>199.65189610990203</v>
          </cell>
          <cell r="K75">
            <v>162.81011956271473</v>
          </cell>
          <cell r="L75">
            <v>201.52776932161393</v>
          </cell>
          <cell r="M75">
            <v>253.85374659038243</v>
          </cell>
          <cell r="N75">
            <v>178.71481297919004</v>
          </cell>
          <cell r="O75">
            <v>114.62802588559458</v>
          </cell>
          <cell r="P75">
            <v>72.109371868725418</v>
          </cell>
          <cell r="Q75">
            <v>540.64076243281659</v>
          </cell>
          <cell r="R75">
            <v>553.70875656475482</v>
          </cell>
          <cell r="S75">
            <v>696.84278103662757</v>
          </cell>
          <cell r="T75">
            <v>757.76627668308765</v>
          </cell>
          <cell r="U75">
            <v>776.95785876504635</v>
          </cell>
          <cell r="V75">
            <v>807.89494145620768</v>
          </cell>
          <cell r="W75">
            <v>731.90241739884254</v>
          </cell>
          <cell r="X75">
            <v>623.04363382903023</v>
          </cell>
          <cell r="Y75">
            <v>782.38342448559717</v>
          </cell>
          <cell r="Z75">
            <v>803.91612631046917</v>
          </cell>
          <cell r="AA75">
            <v>970.43438960519006</v>
          </cell>
          <cell r="AB75">
            <v>577.06524843619604</v>
          </cell>
          <cell r="AC75">
            <v>547.19612442054131</v>
          </cell>
          <cell r="AD75">
            <v>558.88150843873484</v>
          </cell>
          <cell r="AE75">
            <v>2107.7782431346941</v>
          </cell>
          <cell r="AF75">
            <v>1993.4728527985053</v>
          </cell>
          <cell r="AG75">
            <v>1457.7090993113436</v>
          </cell>
          <cell r="AH75">
            <v>1268.5976560264667</v>
          </cell>
          <cell r="AI75">
            <v>1088.4729962802664</v>
          </cell>
          <cell r="AJ75">
            <v>1069.5494963783101</v>
          </cell>
          <cell r="AK75">
            <v>767.44153136964269</v>
          </cell>
          <cell r="AL75">
            <v>628.09522888370577</v>
          </cell>
          <cell r="AM75">
            <v>266.50013592952922</v>
          </cell>
          <cell r="AN75">
            <v>268.23894147342173</v>
          </cell>
          <cell r="AO75">
            <v>403.36555429390938</v>
          </cell>
          <cell r="AP75">
            <v>271.3827418160451</v>
          </cell>
          <cell r="AQ75">
            <v>191.13214674195595</v>
          </cell>
          <cell r="AR75">
            <v>329.81130845798992</v>
          </cell>
        </row>
        <row r="76">
          <cell r="B76">
            <v>1074</v>
          </cell>
          <cell r="C76">
            <v>2730.7825244689852</v>
          </cell>
          <cell r="D76">
            <v>2538.753630189155</v>
          </cell>
          <cell r="E76">
            <v>3303.9311993942661</v>
          </cell>
          <cell r="F76">
            <v>4134.1308056536236</v>
          </cell>
          <cell r="G76">
            <v>4602.6416890200244</v>
          </cell>
          <cell r="H76">
            <v>4524.7059063160486</v>
          </cell>
          <cell r="I76">
            <v>2092.8109713581098</v>
          </cell>
          <cell r="J76">
            <v>1649.7166068680599</v>
          </cell>
          <cell r="K76">
            <v>767.97695395807762</v>
          </cell>
          <cell r="L76">
            <v>881.7946578869894</v>
          </cell>
          <cell r="M76">
            <v>1284.1312014062023</v>
          </cell>
          <cell r="N76">
            <v>1180.7511205293738</v>
          </cell>
          <cell r="O76">
            <v>888.10319863715722</v>
          </cell>
          <cell r="P76">
            <v>491.29224979625724</v>
          </cell>
          <cell r="Q76">
            <v>6773.5086388791597</v>
          </cell>
          <cell r="R76">
            <v>7201.9590686116217</v>
          </cell>
          <cell r="S76">
            <v>9666.4324049637071</v>
          </cell>
          <cell r="T76">
            <v>11701.811765852881</v>
          </cell>
          <cell r="U76">
            <v>12208.542308743401</v>
          </cell>
          <cell r="V76">
            <v>12824.719031885435</v>
          </cell>
          <cell r="W76">
            <v>9224.0303996478069</v>
          </cell>
          <cell r="X76">
            <v>5148.1876684275394</v>
          </cell>
          <cell r="Y76">
            <v>3690.5103981100465</v>
          </cell>
          <cell r="Z76">
            <v>3517.5745156910507</v>
          </cell>
          <cell r="AA76">
            <v>4908.9883263390057</v>
          </cell>
          <cell r="AB76">
            <v>3812.6131088469997</v>
          </cell>
          <cell r="AC76">
            <v>4239.5097065072141</v>
          </cell>
          <cell r="AD76">
            <v>3807.7457414308392</v>
          </cell>
          <cell r="AE76">
            <v>26407.653900289373</v>
          </cell>
          <cell r="AF76">
            <v>25928.630746810795</v>
          </cell>
          <cell r="AG76">
            <v>20220.983639425813</v>
          </cell>
          <cell r="AH76">
            <v>19590.329411864699</v>
          </cell>
          <cell r="AI76">
            <v>17103.461245805938</v>
          </cell>
          <cell r="AJ76">
            <v>16978.28650470627</v>
          </cell>
          <cell r="AK76">
            <v>9671.92326056805</v>
          </cell>
          <cell r="AL76">
            <v>5189.928820979796</v>
          </cell>
          <cell r="AM76">
            <v>1257.0837928887818</v>
          </cell>
          <cell r="AN76">
            <v>1173.692669872449</v>
          </cell>
          <cell r="AO76">
            <v>2040.4437625934208</v>
          </cell>
          <cell r="AP76">
            <v>1792.998975014686</v>
          </cell>
          <cell r="AQ76">
            <v>1480.8339371850739</v>
          </cell>
          <cell r="AR76">
            <v>2247.0552099046777</v>
          </cell>
        </row>
        <row r="77">
          <cell r="B77">
            <v>1075</v>
          </cell>
          <cell r="C77">
            <v>520.6709149482233</v>
          </cell>
          <cell r="D77">
            <v>487.12659873568458</v>
          </cell>
          <cell r="E77">
            <v>591.25296737767007</v>
          </cell>
          <cell r="F77">
            <v>665.45107033319175</v>
          </cell>
          <cell r="G77">
            <v>737.03616534203877</v>
          </cell>
          <cell r="H77">
            <v>721.23590760197953</v>
          </cell>
          <cell r="I77">
            <v>431.56342043028002</v>
          </cell>
          <cell r="J77">
            <v>503.75133804458517</v>
          </cell>
          <cell r="K77">
            <v>427.64932279631705</v>
          </cell>
          <cell r="L77">
            <v>540.59894545395991</v>
          </cell>
          <cell r="M77">
            <v>651.64730449501462</v>
          </cell>
          <cell r="N77">
            <v>540.44534338214021</v>
          </cell>
          <cell r="O77">
            <v>389.12956366182476</v>
          </cell>
          <cell r="P77">
            <v>242.18014841352201</v>
          </cell>
          <cell r="Q77">
            <v>1291.4865643139069</v>
          </cell>
          <cell r="R77">
            <v>1381.8851044104692</v>
          </cell>
          <cell r="S77">
            <v>1729.8504413282847</v>
          </cell>
          <cell r="T77">
            <v>1883.5841269887396</v>
          </cell>
          <cell r="U77">
            <v>1954.9940698442949</v>
          </cell>
          <cell r="V77">
            <v>2044.2539387566967</v>
          </cell>
          <cell r="W77">
            <v>1902.1087732742619</v>
          </cell>
          <cell r="X77">
            <v>1572.0314723621011</v>
          </cell>
          <cell r="Y77">
            <v>2055.0672313673113</v>
          </cell>
          <cell r="Z77">
            <v>2156.5078181523913</v>
          </cell>
          <cell r="AA77">
            <v>2491.123186753256</v>
          </cell>
          <cell r="AB77">
            <v>1745.0832482549451</v>
          </cell>
          <cell r="AC77">
            <v>1857.5752961646872</v>
          </cell>
          <cell r="AD77">
            <v>1877.0099246692864</v>
          </cell>
          <cell r="AE77">
            <v>5035.0759149425066</v>
          </cell>
          <cell r="AF77">
            <v>4975.0891757962245</v>
          </cell>
          <cell r="AG77">
            <v>3618.633639313603</v>
          </cell>
          <cell r="AH77">
            <v>3153.3607155045152</v>
          </cell>
          <cell r="AI77">
            <v>2738.8335530782902</v>
          </cell>
          <cell r="AJ77">
            <v>2706.3305616515213</v>
          </cell>
          <cell r="AK77">
            <v>1994.4698023831679</v>
          </cell>
          <cell r="AL77">
            <v>1584.7773957298982</v>
          </cell>
          <cell r="AM77">
            <v>700.00932965035213</v>
          </cell>
          <cell r="AN77">
            <v>719.55189787666598</v>
          </cell>
          <cell r="AO77">
            <v>1035.4469048112996</v>
          </cell>
          <cell r="AP77">
            <v>820.6792522891626</v>
          </cell>
          <cell r="AQ77">
            <v>648.83930686964732</v>
          </cell>
          <cell r="AR77">
            <v>1107.675043629883</v>
          </cell>
        </row>
        <row r="78">
          <cell r="B78">
            <v>1076</v>
          </cell>
          <cell r="C78">
            <v>828.97472156695289</v>
          </cell>
          <cell r="D78">
            <v>766.43838117706503</v>
          </cell>
          <cell r="E78">
            <v>961.83549586248978</v>
          </cell>
          <cell r="F78">
            <v>1039.5073468510159</v>
          </cell>
          <cell r="G78">
            <v>1188.481425159084</v>
          </cell>
          <cell r="H78">
            <v>1194.4020822492594</v>
          </cell>
          <cell r="I78">
            <v>723.94724960303017</v>
          </cell>
          <cell r="J78">
            <v>901.02779102724628</v>
          </cell>
          <cell r="K78">
            <v>761.8350947213288</v>
          </cell>
          <cell r="L78">
            <v>929.1702102588589</v>
          </cell>
          <cell r="M78">
            <v>1105.9231811569175</v>
          </cell>
          <cell r="N78">
            <v>891.64073641500556</v>
          </cell>
          <cell r="O78">
            <v>615.90102957924557</v>
          </cell>
          <cell r="P78">
            <v>379.52597957910154</v>
          </cell>
          <cell r="Q78">
            <v>2056.2118688078544</v>
          </cell>
          <cell r="R78">
            <v>2174.2392740326309</v>
          </cell>
          <cell r="S78">
            <v>2814.0773049856757</v>
          </cell>
          <cell r="T78">
            <v>2942.3643986873144</v>
          </cell>
          <cell r="U78">
            <v>3152.4560768708584</v>
          </cell>
          <cell r="V78">
            <v>3385.3849140920765</v>
          </cell>
          <cell r="W78">
            <v>3190.7857563200428</v>
          </cell>
          <cell r="X78">
            <v>2811.7921243960436</v>
          </cell>
          <cell r="Y78">
            <v>3660.9957163736626</v>
          </cell>
          <cell r="Z78">
            <v>3706.5607316989872</v>
          </cell>
          <cell r="AA78">
            <v>4227.7331009338895</v>
          </cell>
          <cell r="AB78">
            <v>2879.0835773365443</v>
          </cell>
          <cell r="AC78">
            <v>2940.1069573399827</v>
          </cell>
          <cell r="AD78">
            <v>2941.5046402706371</v>
          </cell>
          <cell r="AE78">
            <v>8016.4851441202609</v>
          </cell>
          <cell r="AF78">
            <v>7827.7378078009424</v>
          </cell>
          <cell r="AG78">
            <v>5886.7024317032374</v>
          </cell>
          <cell r="AH78">
            <v>4925.8942951238359</v>
          </cell>
          <cell r="AI78">
            <v>4416.4085257952311</v>
          </cell>
          <cell r="AJ78">
            <v>4481.8163156059045</v>
          </cell>
          <cell r="AK78">
            <v>3345.7212995763089</v>
          </cell>
          <cell r="AL78">
            <v>2834.5899421075919</v>
          </cell>
          <cell r="AM78">
            <v>1247.0303249234623</v>
          </cell>
          <cell r="AN78">
            <v>1236.7508184478374</v>
          </cell>
          <cell r="AO78">
            <v>1757.2768689274264</v>
          </cell>
          <cell r="AP78">
            <v>1353.9779032830256</v>
          </cell>
          <cell r="AQ78">
            <v>1026.9607720676615</v>
          </cell>
          <cell r="AR78">
            <v>1735.8625747934468</v>
          </cell>
        </row>
        <row r="79">
          <cell r="B79">
            <v>1077</v>
          </cell>
          <cell r="C79">
            <v>758.19439014395391</v>
          </cell>
          <cell r="D79">
            <v>704.16472333772049</v>
          </cell>
          <cell r="E79">
            <v>810.85541931965088</v>
          </cell>
          <cell r="F79">
            <v>846.41270668813706</v>
          </cell>
          <cell r="G79">
            <v>965.80814138969333</v>
          </cell>
          <cell r="H79">
            <v>979.73857125450809</v>
          </cell>
          <cell r="I79">
            <v>549.75166569398527</v>
          </cell>
          <cell r="J79">
            <v>656.23684139155705</v>
          </cell>
          <cell r="K79">
            <v>505.5423672361452</v>
          </cell>
          <cell r="L79">
            <v>637.48919879288667</v>
          </cell>
          <cell r="M79">
            <v>806.32517463547367</v>
          </cell>
          <cell r="N79">
            <v>549.66457628978105</v>
          </cell>
          <cell r="O79">
            <v>348.72858785333239</v>
          </cell>
          <cell r="P79">
            <v>228.83957420232497</v>
          </cell>
          <cell r="Q79">
            <v>1880.6463735476113</v>
          </cell>
          <cell r="R79">
            <v>1997.5808029314908</v>
          </cell>
          <cell r="S79">
            <v>2372.349370498066</v>
          </cell>
          <cell r="T79">
            <v>2395.802802452612</v>
          </cell>
          <cell r="U79">
            <v>2561.8134873313184</v>
          </cell>
          <cell r="V79">
            <v>2776.9477533336685</v>
          </cell>
          <cell r="W79">
            <v>2423.0215466271229</v>
          </cell>
          <cell r="X79">
            <v>2047.8853157899084</v>
          </cell>
          <cell r="Y79">
            <v>2429.3819669385643</v>
          </cell>
          <cell r="Z79">
            <v>2543.0135458923951</v>
          </cell>
          <cell r="AA79">
            <v>3082.4271423233727</v>
          </cell>
          <cell r="AB79">
            <v>1774.8518994347351</v>
          </cell>
          <cell r="AC79">
            <v>1664.7144559432966</v>
          </cell>
          <cell r="AD79">
            <v>1773.6142072282039</v>
          </cell>
          <cell r="AE79">
            <v>7332.0137596661652</v>
          </cell>
          <cell r="AF79">
            <v>7191.7286022722819</v>
          </cell>
          <cell r="AG79">
            <v>4962.6621071917207</v>
          </cell>
          <cell r="AH79">
            <v>4010.8802846133008</v>
          </cell>
          <cell r="AI79">
            <v>3588.9524393239408</v>
          </cell>
          <cell r="AJ79">
            <v>3676.3233913724162</v>
          </cell>
          <cell r="AK79">
            <v>2540.676628578246</v>
          </cell>
          <cell r="AL79">
            <v>2064.4894294861019</v>
          </cell>
          <cell r="AM79">
            <v>827.51066056843956</v>
          </cell>
          <cell r="AN79">
            <v>848.51545998134497</v>
          </cell>
          <cell r="AO79">
            <v>1281.2251360338732</v>
          </cell>
          <cell r="AP79">
            <v>834.67887919310374</v>
          </cell>
          <cell r="AQ79">
            <v>581.47423469738544</v>
          </cell>
          <cell r="AR79">
            <v>1046.6583945847942</v>
          </cell>
        </row>
        <row r="80">
          <cell r="B80">
            <v>1078</v>
          </cell>
          <cell r="C80">
            <v>4564.406875778358</v>
          </cell>
          <cell r="D80">
            <v>3954.5642260574168</v>
          </cell>
          <cell r="E80">
            <v>3998.0630429058433</v>
          </cell>
          <cell r="F80">
            <v>3733.7036153394924</v>
          </cell>
          <cell r="G80">
            <v>4034.4115812004297</v>
          </cell>
          <cell r="H80">
            <v>4113.663076264831</v>
          </cell>
          <cell r="I80">
            <v>1905.5111093635544</v>
          </cell>
          <cell r="J80">
            <v>2377.0082204482001</v>
          </cell>
          <cell r="K80">
            <v>1681.9595394865396</v>
          </cell>
          <cell r="L80">
            <v>1035.3420360061691</v>
          </cell>
          <cell r="M80">
            <v>541.48093798194429</v>
          </cell>
          <cell r="N80">
            <v>534.49178064858847</v>
          </cell>
          <cell r="O80">
            <v>117.05791468191707</v>
          </cell>
          <cell r="P80">
            <v>69.356777529188406</v>
          </cell>
          <cell r="Q80">
            <v>11321.681286376373</v>
          </cell>
          <cell r="R80">
            <v>11218.343265604432</v>
          </cell>
          <cell r="S80">
            <v>11697.279338661254</v>
          </cell>
          <cell r="T80">
            <v>10568.387636994317</v>
          </cell>
          <cell r="U80">
            <v>10701.307598518892</v>
          </cell>
          <cell r="V80">
            <v>11659.66899004307</v>
          </cell>
          <cell r="W80">
            <v>8398.509296914639</v>
          </cell>
          <cell r="X80">
            <v>7417.8100392008846</v>
          </cell>
          <cell r="Y80">
            <v>8082.6503161113142</v>
          </cell>
          <cell r="Z80">
            <v>4130.0916583072913</v>
          </cell>
          <cell r="AA80">
            <v>2069.9782082840529</v>
          </cell>
          <cell r="AB80">
            <v>1725.8593568458007</v>
          </cell>
          <cell r="AC80">
            <v>558.79560650049609</v>
          </cell>
          <cell r="AD80">
            <v>537.54760915861129</v>
          </cell>
          <cell r="AE80">
            <v>44139.464038460806</v>
          </cell>
          <cell r="AF80">
            <v>40388.493929736171</v>
          </cell>
          <cell r="AG80">
            <v>24469.264794259001</v>
          </cell>
          <cell r="AH80">
            <v>17692.832469340883</v>
          </cell>
          <cell r="AI80">
            <v>14991.912642972629</v>
          </cell>
          <cell r="AJ80">
            <v>15435.909369305462</v>
          </cell>
          <cell r="AK80">
            <v>8806.3171849506525</v>
          </cell>
          <cell r="AL80">
            <v>7477.9531342843848</v>
          </cell>
          <cell r="AM80">
            <v>2753.1608422440072</v>
          </cell>
          <cell r="AN80">
            <v>1378.0684058385325</v>
          </cell>
          <cell r="AO80">
            <v>860.39604150931166</v>
          </cell>
          <cell r="AP80">
            <v>811.63862408788839</v>
          </cell>
          <cell r="AQ80">
            <v>195.18377249750085</v>
          </cell>
          <cell r="AR80">
            <v>317.22158929597214</v>
          </cell>
        </row>
        <row r="81">
          <cell r="B81">
            <v>1079</v>
          </cell>
          <cell r="C81">
            <v>134.54382995388011</v>
          </cell>
          <cell r="D81">
            <v>123.29403664094056</v>
          </cell>
          <cell r="E81">
            <v>146.38625341894186</v>
          </cell>
          <cell r="F81">
            <v>189.54457854303172</v>
          </cell>
          <cell r="G81">
            <v>212.50001096529806</v>
          </cell>
          <cell r="H81">
            <v>212.87827344527278</v>
          </cell>
          <cell r="I81">
            <v>119.32494821595897</v>
          </cell>
          <cell r="J81">
            <v>133.47154231599774</v>
          </cell>
          <cell r="K81">
            <v>92.553106030693314</v>
          </cell>
          <cell r="L81">
            <v>113.09211008011857</v>
          </cell>
          <cell r="M81">
            <v>147.61789732434897</v>
          </cell>
          <cell r="N81">
            <v>88.74164949131621</v>
          </cell>
          <cell r="O81">
            <v>50.946047592420385</v>
          </cell>
          <cell r="P81">
            <v>34.978025384572092</v>
          </cell>
          <cell r="Q81">
            <v>333.72624379076439</v>
          </cell>
          <cell r="R81">
            <v>349.76162898713267</v>
          </cell>
          <cell r="S81">
            <v>428.28761808039985</v>
          </cell>
          <cell r="T81">
            <v>536.51301412989437</v>
          </cell>
          <cell r="U81">
            <v>563.65790556045852</v>
          </cell>
          <cell r="V81">
            <v>603.37712581883875</v>
          </cell>
          <cell r="W81">
            <v>525.92277317150399</v>
          </cell>
          <cell r="X81">
            <v>416.51793124743602</v>
          </cell>
          <cell r="Y81">
            <v>444.76360706300687</v>
          </cell>
          <cell r="Z81">
            <v>451.1366912755048</v>
          </cell>
          <cell r="AA81">
            <v>564.31502788063858</v>
          </cell>
          <cell r="AB81">
            <v>286.54436169377408</v>
          </cell>
          <cell r="AC81">
            <v>243.19951060607306</v>
          </cell>
          <cell r="AD81">
            <v>271.09612915122932</v>
          </cell>
          <cell r="AE81">
            <v>1301.0874589994487</v>
          </cell>
          <cell r="AF81">
            <v>1259.2185044393302</v>
          </cell>
          <cell r="AG81">
            <v>895.92484128118542</v>
          </cell>
          <cell r="AH81">
            <v>898.19139897872049</v>
          </cell>
          <cell r="AI81">
            <v>789.65210586534965</v>
          </cell>
          <cell r="AJ81">
            <v>798.79408563014522</v>
          </cell>
          <cell r="AK81">
            <v>551.46009745307686</v>
          </cell>
          <cell r="AL81">
            <v>419.89503006913844</v>
          </cell>
          <cell r="AM81">
            <v>151.49804818108214</v>
          </cell>
          <cell r="AN81">
            <v>150.52867403337638</v>
          </cell>
          <cell r="AO81">
            <v>234.56015827104335</v>
          </cell>
          <cell r="AP81">
            <v>134.75632909643653</v>
          </cell>
          <cell r="AQ81">
            <v>84.948051483288054</v>
          </cell>
          <cell r="AR81">
            <v>159.98126208010771</v>
          </cell>
        </row>
        <row r="82">
          <cell r="B82">
            <v>1080</v>
          </cell>
          <cell r="C82">
            <v>814.82494180072149</v>
          </cell>
          <cell r="D82">
            <v>752.58510362253696</v>
          </cell>
          <cell r="E82">
            <v>910.12708597011147</v>
          </cell>
          <cell r="F82">
            <v>976.77904575126047</v>
          </cell>
          <cell r="G82">
            <v>1070.0378520643533</v>
          </cell>
          <cell r="H82">
            <v>1096.6736177084542</v>
          </cell>
          <cell r="I82">
            <v>630.37548574550567</v>
          </cell>
          <cell r="J82">
            <v>776.94208651598444</v>
          </cell>
          <cell r="K82">
            <v>611.36997591488955</v>
          </cell>
          <cell r="L82">
            <v>740.02773800003911</v>
          </cell>
          <cell r="M82">
            <v>922.12346427692933</v>
          </cell>
          <cell r="N82">
            <v>647.40096541067919</v>
          </cell>
          <cell r="O82">
            <v>425.75059007909135</v>
          </cell>
          <cell r="P82">
            <v>274.57476873641406</v>
          </cell>
          <cell r="Q82">
            <v>2021.1143630101549</v>
          </cell>
          <cell r="R82">
            <v>2134.9401720136634</v>
          </cell>
          <cell r="S82">
            <v>2662.7921180893895</v>
          </cell>
          <cell r="T82">
            <v>2764.8095978432652</v>
          </cell>
          <cell r="U82">
            <v>2838.2835926700213</v>
          </cell>
          <cell r="V82">
            <v>3108.3856736765028</v>
          </cell>
          <cell r="W82">
            <v>2778.3697253536311</v>
          </cell>
          <cell r="X82">
            <v>2424.5641052723249</v>
          </cell>
          <cell r="Y82">
            <v>2937.9361471429697</v>
          </cell>
          <cell r="Z82">
            <v>2952.0508984837197</v>
          </cell>
          <cell r="AA82">
            <v>3525.1018872695581</v>
          </cell>
          <cell r="AB82">
            <v>2090.4400296468357</v>
          </cell>
          <cell r="AC82">
            <v>2032.3919134187477</v>
          </cell>
          <cell r="AD82">
            <v>2128.0834509276701</v>
          </cell>
          <cell r="AE82">
            <v>7879.6516601339754</v>
          </cell>
          <cell r="AF82">
            <v>7686.2524292777498</v>
          </cell>
          <cell r="AG82">
            <v>5570.2324910924272</v>
          </cell>
          <cell r="AH82">
            <v>4628.6448514656186</v>
          </cell>
          <cell r="AI82">
            <v>3976.271057116493</v>
          </cell>
          <cell r="AJ82">
            <v>4115.1047756751768</v>
          </cell>
          <cell r="AK82">
            <v>2913.2795111052415</v>
          </cell>
          <cell r="AL82">
            <v>2444.2223047609637</v>
          </cell>
          <cell r="AM82">
            <v>1000.7374364821965</v>
          </cell>
          <cell r="AN82">
            <v>984.99704418060787</v>
          </cell>
          <cell r="AO82">
            <v>1465.2249466133169</v>
          </cell>
          <cell r="AP82">
            <v>983.0939367514145</v>
          </cell>
          <cell r="AQ82">
            <v>709.90164603975484</v>
          </cell>
          <cell r="AR82">
            <v>1255.840418515455</v>
          </cell>
        </row>
        <row r="83">
          <cell r="B83">
            <v>1081</v>
          </cell>
          <cell r="C83">
            <v>260.93273281257331</v>
          </cell>
          <cell r="D83">
            <v>227.09720943888988</v>
          </cell>
          <cell r="E83">
            <v>240.95158098196245</v>
          </cell>
          <cell r="F83">
            <v>244.38818037035978</v>
          </cell>
          <cell r="G83">
            <v>274.33406006424735</v>
          </cell>
          <cell r="H83">
            <v>253.87553946431535</v>
          </cell>
          <cell r="I83">
            <v>136.14322339307432</v>
          </cell>
          <cell r="J83">
            <v>175.88046273184813</v>
          </cell>
          <cell r="K83">
            <v>123.63241388804801</v>
          </cell>
          <cell r="L83">
            <v>207.89339817744852</v>
          </cell>
          <cell r="M83">
            <v>273.14597110561891</v>
          </cell>
          <cell r="N83">
            <v>240.36169054087628</v>
          </cell>
          <cell r="O83">
            <v>161.13037778151335</v>
          </cell>
          <cell r="P83">
            <v>93.874128679983812</v>
          </cell>
          <cell r="Q83">
            <v>647.22478045592413</v>
          </cell>
          <cell r="R83">
            <v>644.23140060776439</v>
          </cell>
          <cell r="S83">
            <v>704.96085719287896</v>
          </cell>
          <cell r="T83">
            <v>691.74987897875849</v>
          </cell>
          <cell r="U83">
            <v>727.67319407321042</v>
          </cell>
          <cell r="V83">
            <v>719.57880359766398</v>
          </cell>
          <cell r="W83">
            <v>600.04904813205735</v>
          </cell>
          <cell r="X83">
            <v>548.86131689759168</v>
          </cell>
          <cell r="Y83">
            <v>594.11510546733507</v>
          </cell>
          <cell r="Z83">
            <v>829.30931013093755</v>
          </cell>
          <cell r="AA83">
            <v>1044.184879298688</v>
          </cell>
          <cell r="AB83">
            <v>776.12133182639923</v>
          </cell>
          <cell r="AC83">
            <v>769.18290764651647</v>
          </cell>
          <cell r="AD83">
            <v>727.56859864973615</v>
          </cell>
          <cell r="AE83">
            <v>2523.3138258459576</v>
          </cell>
          <cell r="AF83">
            <v>2319.3742067572775</v>
          </cell>
          <cell r="AG83">
            <v>1474.6911127638848</v>
          </cell>
          <cell r="AH83">
            <v>1158.0777635952443</v>
          </cell>
          <cell r="AI83">
            <v>1019.4280332329037</v>
          </cell>
          <cell r="AJ83">
            <v>952.63023383357358</v>
          </cell>
          <cell r="AK83">
            <v>629.18573493987594</v>
          </cell>
          <cell r="AL83">
            <v>553.31144681401963</v>
          </cell>
          <cell r="AM83">
            <v>202.3710515965131</v>
          </cell>
          <cell r="AN83">
            <v>276.7117665925087</v>
          </cell>
          <cell r="AO83">
            <v>434.02028734265042</v>
          </cell>
          <cell r="AP83">
            <v>364.99500807534235</v>
          </cell>
          <cell r="AQ83">
            <v>268.67072666382995</v>
          </cell>
          <cell r="AR83">
            <v>429.35818754132259</v>
          </cell>
        </row>
        <row r="84">
          <cell r="B84">
            <v>1082</v>
          </cell>
          <cell r="C84">
            <v>5322.9354166129988</v>
          </cell>
          <cell r="D84">
            <v>7343.3943232548127</v>
          </cell>
          <cell r="E84">
            <v>8109.9751748961098</v>
          </cell>
          <cell r="F84">
            <v>6875.425702310723</v>
          </cell>
          <cell r="G84">
            <v>6137.4196498286692</v>
          </cell>
          <cell r="H84">
            <v>7327.4665574941764</v>
          </cell>
          <cell r="I84">
            <v>3719.2991573528889</v>
          </cell>
          <cell r="J84">
            <v>3306.6905941230116</v>
          </cell>
          <cell r="K84">
            <v>3447.1247069260071</v>
          </cell>
          <cell r="L84">
            <v>4452.8000753774604</v>
          </cell>
          <cell r="M84">
            <v>5109.3761936785422</v>
          </cell>
          <cell r="N84">
            <v>4930.3340503197742</v>
          </cell>
          <cell r="O84">
            <v>3467.9400349855578</v>
          </cell>
          <cell r="P84">
            <v>1989.9573120093232</v>
          </cell>
          <cell r="Q84">
            <v>13203.156496555896</v>
          </cell>
          <cell r="R84">
            <v>20831.806880298052</v>
          </cell>
          <cell r="S84">
            <v>23727.651123134652</v>
          </cell>
          <cell r="T84">
            <v>19461.149431585691</v>
          </cell>
          <cell r="U84">
            <v>16279.552596978276</v>
          </cell>
          <cell r="V84">
            <v>20768.797301106988</v>
          </cell>
          <cell r="W84">
            <v>16392.75068906217</v>
          </cell>
          <cell r="X84">
            <v>10319.023078932316</v>
          </cell>
          <cell r="Y84">
            <v>16565.144968122218</v>
          </cell>
          <cell r="Z84">
            <v>17762.7023803339</v>
          </cell>
          <cell r="AA84">
            <v>19532.16934700769</v>
          </cell>
          <cell r="AB84">
            <v>15919.913946654829</v>
          </cell>
          <cell r="AC84">
            <v>16554.793927628933</v>
          </cell>
          <cell r="AD84">
            <v>15423.104035479912</v>
          </cell>
          <cell r="AE84">
            <v>51474.709156065997</v>
          </cell>
          <cell r="AF84">
            <v>74999.069453507429</v>
          </cell>
          <cell r="AG84">
            <v>49635.317877620924</v>
          </cell>
          <cell r="AH84">
            <v>32580.452986845659</v>
          </cell>
          <cell r="AI84">
            <v>22806.711063455063</v>
          </cell>
          <cell r="AJ84">
            <v>27495.229334823434</v>
          </cell>
          <cell r="AK84">
            <v>17188.736357621619</v>
          </cell>
          <cell r="AL84">
            <v>10402.689010376407</v>
          </cell>
          <cell r="AM84">
            <v>5642.5190610338605</v>
          </cell>
          <cell r="AN84">
            <v>5926.7979933121842</v>
          </cell>
          <cell r="AO84">
            <v>8118.6367668025259</v>
          </cell>
          <cell r="AP84">
            <v>7486.8308359004814</v>
          </cell>
          <cell r="AQ84">
            <v>5782.4848551497435</v>
          </cell>
          <cell r="AR84">
            <v>9101.5967528346755</v>
          </cell>
        </row>
        <row r="85">
          <cell r="B85">
            <v>1083</v>
          </cell>
          <cell r="C85">
            <v>132.48498839019678</v>
          </cell>
          <cell r="D85">
            <v>122.17848347875835</v>
          </cell>
          <cell r="E85">
            <v>145.21667629396984</v>
          </cell>
          <cell r="F85">
            <v>160.4221198155071</v>
          </cell>
          <cell r="G85">
            <v>173.51040825741612</v>
          </cell>
          <cell r="H85">
            <v>179.14066916562024</v>
          </cell>
          <cell r="I85">
            <v>97.234651541697829</v>
          </cell>
          <cell r="J85">
            <v>113.60029350495236</v>
          </cell>
          <cell r="K85">
            <v>81.115361368535417</v>
          </cell>
          <cell r="L85">
            <v>99.683695488766844</v>
          </cell>
          <cell r="M85">
            <v>134.06733697344015</v>
          </cell>
          <cell r="N85">
            <v>78.610348911710446</v>
          </cell>
          <cell r="O85">
            <v>45.459945376778542</v>
          </cell>
          <cell r="P85">
            <v>30.734239845876072</v>
          </cell>
          <cell r="Q85">
            <v>328.61943612932157</v>
          </cell>
          <cell r="R85">
            <v>346.59701777107784</v>
          </cell>
          <cell r="S85">
            <v>424.86574348960733</v>
          </cell>
          <cell r="T85">
            <v>454.08080619823625</v>
          </cell>
          <cell r="U85">
            <v>460.23768595139683</v>
          </cell>
          <cell r="V85">
            <v>507.75206097395971</v>
          </cell>
          <cell r="W85">
            <v>428.56014900273129</v>
          </cell>
          <cell r="X85">
            <v>354.50672419564143</v>
          </cell>
          <cell r="Y85">
            <v>389.79956759662775</v>
          </cell>
          <cell r="Z85">
            <v>397.64907140788296</v>
          </cell>
          <cell r="AA85">
            <v>512.51382368505426</v>
          </cell>
          <cell r="AB85">
            <v>253.83066891984183</v>
          </cell>
          <cell r="AC85">
            <v>217.01068071581307</v>
          </cell>
          <cell r="AD85">
            <v>238.20479752689187</v>
          </cell>
          <cell r="AE85">
            <v>1281.1777170254509</v>
          </cell>
          <cell r="AF85">
            <v>1247.8252106290502</v>
          </cell>
          <cell r="AG85">
            <v>888.76670193692735</v>
          </cell>
          <cell r="AH85">
            <v>760.18934084949285</v>
          </cell>
          <cell r="AI85">
            <v>644.76636329397559</v>
          </cell>
          <cell r="AJ85">
            <v>672.19873925796162</v>
          </cell>
          <cell r="AK85">
            <v>449.36981927664624</v>
          </cell>
          <cell r="AL85">
            <v>357.38104040330427</v>
          </cell>
          <cell r="AM85">
            <v>132.77586730326411</v>
          </cell>
          <cell r="AN85">
            <v>132.68170957320245</v>
          </cell>
          <cell r="AO85">
            <v>213.02874752626889</v>
          </cell>
          <cell r="AP85">
            <v>119.3717054962873</v>
          </cell>
          <cell r="AQ85">
            <v>75.800458775306154</v>
          </cell>
          <cell r="AR85">
            <v>140.57118506708812</v>
          </cell>
        </row>
        <row r="86">
          <cell r="B86">
            <v>1084</v>
          </cell>
          <cell r="C86">
            <v>367.7519648006413</v>
          </cell>
          <cell r="D86">
            <v>232.44101454846583</v>
          </cell>
          <cell r="E86">
            <v>185.38362928584414</v>
          </cell>
          <cell r="F86">
            <v>313.38503979993283</v>
          </cell>
          <cell r="G86">
            <v>428.0076151275893</v>
          </cell>
          <cell r="H86">
            <v>241.06222702270111</v>
          </cell>
          <cell r="I86">
            <v>96.701543528710076</v>
          </cell>
          <cell r="J86">
            <v>96.577977114922888</v>
          </cell>
          <cell r="K86">
            <v>76.692779373220063</v>
          </cell>
          <cell r="L86">
            <v>94.685523241386434</v>
          </cell>
          <cell r="M86">
            <v>138.02048668864751</v>
          </cell>
          <cell r="N86">
            <v>106.25696013430465</v>
          </cell>
          <cell r="O86">
            <v>72.630728457078689</v>
          </cell>
          <cell r="P86">
            <v>47.253208749663209</v>
          </cell>
          <cell r="Q86">
            <v>912.18216325238529</v>
          </cell>
          <cell r="R86">
            <v>659.39075487206003</v>
          </cell>
          <cell r="S86">
            <v>542.3836676160214</v>
          </cell>
          <cell r="T86">
            <v>887.04806847381099</v>
          </cell>
          <cell r="U86">
            <v>1135.2934750960585</v>
          </cell>
          <cell r="V86">
            <v>683.26105492319664</v>
          </cell>
          <cell r="W86">
            <v>426.21048408535762</v>
          </cell>
          <cell r="X86">
            <v>301.38603730773252</v>
          </cell>
          <cell r="Y86">
            <v>368.54686625437296</v>
          </cell>
          <cell r="Z86">
            <v>377.71082029106481</v>
          </cell>
          <cell r="AA86">
            <v>527.62596003293891</v>
          </cell>
          <cell r="AB86">
            <v>343.10082122357363</v>
          </cell>
          <cell r="AC86">
            <v>346.71497496799122</v>
          </cell>
          <cell r="AD86">
            <v>366.23456702215469</v>
          </cell>
          <cell r="AE86">
            <v>3556.2944030100603</v>
          </cell>
          <cell r="AF86">
            <v>2373.9512038402095</v>
          </cell>
          <cell r="AG86">
            <v>1134.5996961116198</v>
          </cell>
          <cell r="AH86">
            <v>1485.0319090134258</v>
          </cell>
          <cell r="AI86">
            <v>1590.4804572791281</v>
          </cell>
          <cell r="AJ86">
            <v>904.55018306068951</v>
          </cell>
          <cell r="AK86">
            <v>446.90606126802624</v>
          </cell>
          <cell r="AL86">
            <v>303.82965462913154</v>
          </cell>
          <cell r="AM86">
            <v>125.53664466724716</v>
          </cell>
          <cell r="AN86">
            <v>126.02900638766999</v>
          </cell>
          <cell r="AO86">
            <v>219.31017707969761</v>
          </cell>
          <cell r="AP86">
            <v>161.35374957219446</v>
          </cell>
          <cell r="AQ86">
            <v>121.10534873285377</v>
          </cell>
          <cell r="AR86">
            <v>216.12506395058728</v>
          </cell>
        </row>
        <row r="87">
          <cell r="B87">
            <v>1085</v>
          </cell>
          <cell r="C87">
            <v>194.27379646564324</v>
          </cell>
          <cell r="D87">
            <v>164.31112704424601</v>
          </cell>
          <cell r="E87">
            <v>197.64920536867805</v>
          </cell>
          <cell r="F87">
            <v>167.61676223559218</v>
          </cell>
          <cell r="G87">
            <v>233.72545249518745</v>
          </cell>
          <cell r="H87">
            <v>247.16957980468638</v>
          </cell>
          <cell r="I87">
            <v>134.71550024669199</v>
          </cell>
          <cell r="J87">
            <v>145.74306996891929</v>
          </cell>
          <cell r="K87">
            <v>110.16193086813905</v>
          </cell>
          <cell r="L87">
            <v>152.38728649050762</v>
          </cell>
          <cell r="M87">
            <v>171.14177821784733</v>
          </cell>
          <cell r="N87">
            <v>130.27078737001079</v>
          </cell>
          <cell r="O87">
            <v>80.940603931723714</v>
          </cell>
          <cell r="P87">
            <v>50.230553300350067</v>
          </cell>
          <cell r="Q87">
            <v>481.88210773897953</v>
          </cell>
          <cell r="R87">
            <v>466.119278932133</v>
          </cell>
          <cell r="S87">
            <v>578.26951237404501</v>
          </cell>
          <cell r="T87">
            <v>474.44551048077165</v>
          </cell>
          <cell r="U87">
            <v>619.95855167801176</v>
          </cell>
          <cell r="V87">
            <v>700.57159069707552</v>
          </cell>
          <cell r="W87">
            <v>593.75638152970032</v>
          </cell>
          <cell r="X87">
            <v>454.81307058986908</v>
          </cell>
          <cell r="Y87">
            <v>529.38274937732081</v>
          </cell>
          <cell r="Z87">
            <v>607.88941130443845</v>
          </cell>
          <cell r="AA87">
            <v>654.24233170280002</v>
          </cell>
          <cell r="AB87">
            <v>420.64081328506137</v>
          </cell>
          <cell r="AC87">
            <v>386.38356054305257</v>
          </cell>
          <cell r="AD87">
            <v>389.31038602469698</v>
          </cell>
          <cell r="AE87">
            <v>1878.6978212252852</v>
          </cell>
          <cell r="AF87">
            <v>1678.1315406352151</v>
          </cell>
          <cell r="AG87">
            <v>1209.6684546089482</v>
          </cell>
          <cell r="AH87">
            <v>794.28246021022835</v>
          </cell>
          <cell r="AI87">
            <v>868.52605286357402</v>
          </cell>
          <cell r="AJ87">
            <v>927.4671167719207</v>
          </cell>
          <cell r="AK87">
            <v>622.58751422231842</v>
          </cell>
          <cell r="AL87">
            <v>458.50066377507449</v>
          </cell>
          <cell r="AM87">
            <v>180.3215281056878</v>
          </cell>
          <cell r="AN87">
            <v>202.83162245986725</v>
          </cell>
          <cell r="AO87">
            <v>271.93885913008893</v>
          </cell>
          <cell r="AP87">
            <v>197.81932379116867</v>
          </cell>
          <cell r="AQ87">
            <v>134.96133487896807</v>
          </cell>
          <cell r="AR87">
            <v>229.74273772231214</v>
          </cell>
        </row>
        <row r="88">
          <cell r="B88">
            <v>1086</v>
          </cell>
          <cell r="C88">
            <v>3814.493049761682</v>
          </cell>
          <cell r="D88">
            <v>3543.552410362056</v>
          </cell>
          <cell r="E88">
            <v>3471.098574144728</v>
          </cell>
          <cell r="F88">
            <v>3416.8369701317288</v>
          </cell>
          <cell r="G88">
            <v>3926.0440404439832</v>
          </cell>
          <cell r="H88">
            <v>3396.3360641858271</v>
          </cell>
          <cell r="I88">
            <v>1647.8580997810316</v>
          </cell>
          <cell r="J88">
            <v>2050.6625587605449</v>
          </cell>
          <cell r="K88">
            <v>1509.1246761805535</v>
          </cell>
          <cell r="L88">
            <v>2034.8541496835267</v>
          </cell>
          <cell r="M88">
            <v>2166.2739212314368</v>
          </cell>
          <cell r="N88">
            <v>2243.9111426896675</v>
          </cell>
          <cell r="O88">
            <v>1211.1561663042423</v>
          </cell>
          <cell r="P88">
            <v>536.86114849449552</v>
          </cell>
          <cell r="Q88">
            <v>9461.5742535299469</v>
          </cell>
          <cell r="R88">
            <v>10052.381260408525</v>
          </cell>
          <cell r="S88">
            <v>10155.520110130457</v>
          </cell>
          <cell r="T88">
            <v>9671.4847542824791</v>
          </cell>
          <cell r="U88">
            <v>10413.861867217298</v>
          </cell>
          <cell r="V88">
            <v>9626.4943319833092</v>
          </cell>
          <cell r="W88">
            <v>7262.9078376927073</v>
          </cell>
          <cell r="X88">
            <v>6399.3995412094682</v>
          </cell>
          <cell r="Y88">
            <v>7252.0930228237221</v>
          </cell>
          <cell r="Z88">
            <v>8117.2538709032315</v>
          </cell>
          <cell r="AA88">
            <v>8281.2514635051557</v>
          </cell>
          <cell r="AB88">
            <v>7245.5277737707202</v>
          </cell>
          <cell r="AC88">
            <v>5781.657279269336</v>
          </cell>
          <cell r="AD88">
            <v>4160.9261142778942</v>
          </cell>
          <cell r="AE88">
            <v>36887.526326452375</v>
          </cell>
          <cell r="AF88">
            <v>36190.775224377889</v>
          </cell>
          <cell r="AG88">
            <v>21244.094759443862</v>
          </cell>
          <cell r="AH88">
            <v>16191.30234098513</v>
          </cell>
          <cell r="AI88">
            <v>14589.217808383884</v>
          </cell>
          <cell r="AJ88">
            <v>12744.24635720968</v>
          </cell>
          <cell r="AK88">
            <v>7615.574126623027</v>
          </cell>
          <cell r="AL88">
            <v>6451.2854338179732</v>
          </cell>
          <cell r="AM88">
            <v>2470.2514341057476</v>
          </cell>
          <cell r="AN88">
            <v>2708.446210670028</v>
          </cell>
          <cell r="AO88">
            <v>3442.1405739578095</v>
          </cell>
          <cell r="AP88">
            <v>3407.4330389479542</v>
          </cell>
          <cell r="AQ88">
            <v>2019.4963344874191</v>
          </cell>
          <cell r="AR88">
            <v>2455.4766357911208</v>
          </cell>
        </row>
        <row r="89">
          <cell r="B89">
            <v>1087</v>
          </cell>
          <cell r="C89">
            <v>381.84616754605679</v>
          </cell>
          <cell r="D89">
            <v>355.72175231572453</v>
          </cell>
          <cell r="E89">
            <v>455.63233452155634</v>
          </cell>
          <cell r="F89">
            <v>557.35812586335567</v>
          </cell>
          <cell r="G89">
            <v>654.00298719085458</v>
          </cell>
          <cell r="H89">
            <v>666.7864820887728</v>
          </cell>
          <cell r="I89">
            <v>452.14974950353877</v>
          </cell>
          <cell r="J89">
            <v>613.4134884518844</v>
          </cell>
          <cell r="K89">
            <v>582.52958600429668</v>
          </cell>
          <cell r="L89">
            <v>707.05242735708009</v>
          </cell>
          <cell r="M89">
            <v>775.81724104017746</v>
          </cell>
          <cell r="N89">
            <v>777.2235363183546</v>
          </cell>
          <cell r="O89">
            <v>573.99150319292846</v>
          </cell>
          <cell r="P89">
            <v>360.9737442535482</v>
          </cell>
          <cell r="Q89">
            <v>947.14181426771108</v>
          </cell>
          <cell r="R89">
            <v>1009.1146574950521</v>
          </cell>
          <cell r="S89">
            <v>1333.0601932558145</v>
          </cell>
          <cell r="T89">
            <v>1577.6230075019007</v>
          </cell>
          <cell r="U89">
            <v>1734.7479292623639</v>
          </cell>
          <cell r="V89">
            <v>1889.9237793799966</v>
          </cell>
          <cell r="W89">
            <v>1992.8426846440334</v>
          </cell>
          <cell r="X89">
            <v>1914.248631400045</v>
          </cell>
          <cell r="Y89">
            <v>2799.3437606110151</v>
          </cell>
          <cell r="Z89">
            <v>2820.508808352874</v>
          </cell>
          <cell r="AA89">
            <v>2965.801138908741</v>
          </cell>
          <cell r="AB89">
            <v>2509.6335642207537</v>
          </cell>
          <cell r="AC89">
            <v>2740.0447976916844</v>
          </cell>
          <cell r="AD89">
            <v>2797.7161007929749</v>
          </cell>
          <cell r="AE89">
            <v>3692.590437119849</v>
          </cell>
          <cell r="AF89">
            <v>3633.0338851019983</v>
          </cell>
          <cell r="AG89">
            <v>2788.5974089420888</v>
          </cell>
          <cell r="AH89">
            <v>2641.1426728710799</v>
          </cell>
          <cell r="AI89">
            <v>2430.2814561351861</v>
          </cell>
          <cell r="AJ89">
            <v>2502.0171840484745</v>
          </cell>
          <cell r="AK89">
            <v>2089.6094961913236</v>
          </cell>
          <cell r="AL89">
            <v>1929.769228024026</v>
          </cell>
          <cell r="AM89">
            <v>953.5292663016387</v>
          </cell>
          <cell r="AN89">
            <v>941.10600895801974</v>
          </cell>
          <cell r="AO89">
            <v>1232.7489968777113</v>
          </cell>
          <cell r="AP89">
            <v>1180.2326330643796</v>
          </cell>
          <cell r="AQ89">
            <v>957.08032454822046</v>
          </cell>
          <cell r="AR89">
            <v>1651.0090134743937</v>
          </cell>
        </row>
        <row r="90">
          <cell r="B90">
            <v>1088</v>
          </cell>
          <cell r="C90">
            <v>725.62505516202236</v>
          </cell>
          <cell r="D90">
            <v>683.35636424335723</v>
          </cell>
          <cell r="E90">
            <v>830.6217082675181</v>
          </cell>
          <cell r="F90">
            <v>893.57593882103299</v>
          </cell>
          <cell r="G90">
            <v>1011.913986435903</v>
          </cell>
          <cell r="H90">
            <v>1027.8242380827746</v>
          </cell>
          <cell r="I90">
            <v>592.37006903346855</v>
          </cell>
          <cell r="J90">
            <v>736.57377274219846</v>
          </cell>
          <cell r="K90">
            <v>576.64389819222288</v>
          </cell>
          <cell r="L90">
            <v>712.88247157076546</v>
          </cell>
          <cell r="M90">
            <v>914.84088884933317</v>
          </cell>
          <cell r="N90">
            <v>668.51187483446563</v>
          </cell>
          <cell r="O90">
            <v>442.06409219422682</v>
          </cell>
          <cell r="P90">
            <v>276.99919508661748</v>
          </cell>
          <cell r="Q90">
            <v>1799.8604926193741</v>
          </cell>
          <cell r="R90">
            <v>1938.5514632190705</v>
          </cell>
          <cell r="S90">
            <v>2430.1803253456037</v>
          </cell>
          <cell r="T90">
            <v>2529.3000938139858</v>
          </cell>
          <cell r="U90">
            <v>2684.1095942105107</v>
          </cell>
          <cell r="V90">
            <v>2913.2406261306696</v>
          </cell>
          <cell r="W90">
            <v>2610.8614678469257</v>
          </cell>
          <cell r="X90">
            <v>2298.5887381697494</v>
          </cell>
          <cell r="Y90">
            <v>2771.0601097038639</v>
          </cell>
          <cell r="Z90">
            <v>2843.7654869548442</v>
          </cell>
          <cell r="AA90">
            <v>3497.2619923113134</v>
          </cell>
          <cell r="AB90">
            <v>2158.6065794043525</v>
          </cell>
          <cell r="AC90">
            <v>2110.2671543483762</v>
          </cell>
          <cell r="AD90">
            <v>2146.8738941195347</v>
          </cell>
          <cell r="AE90">
            <v>7017.0565200256033</v>
          </cell>
          <cell r="AF90">
            <v>6979.2100447450639</v>
          </cell>
          <cell r="AG90">
            <v>5083.6373277109205</v>
          </cell>
          <cell r="AH90">
            <v>4234.3718229913648</v>
          </cell>
          <cell r="AI90">
            <v>3760.2822075816307</v>
          </cell>
          <cell r="AJ90">
            <v>3856.7577102174328</v>
          </cell>
          <cell r="AK90">
            <v>2737.6375257776363</v>
          </cell>
          <cell r="AL90">
            <v>2317.2255380213269</v>
          </cell>
          <cell r="AM90">
            <v>943.89511944289723</v>
          </cell>
          <cell r="AN90">
            <v>948.86595635329161</v>
          </cell>
          <cell r="AO90">
            <v>1453.6531651702817</v>
          </cell>
          <cell r="AP90">
            <v>1015.1513604543084</v>
          </cell>
          <cell r="AQ90">
            <v>737.10297534867323</v>
          </cell>
          <cell r="AR90">
            <v>1266.9291744718414</v>
          </cell>
        </row>
        <row r="91">
          <cell r="B91">
            <v>1089</v>
          </cell>
          <cell r="C91">
            <v>1175.4643632783409</v>
          </cell>
          <cell r="D91">
            <v>1109.2369383739442</v>
          </cell>
          <cell r="E91">
            <v>1349.3531963524595</v>
          </cell>
          <cell r="F91">
            <v>1461.3223955522594</v>
          </cell>
          <cell r="G91">
            <v>1664.5956562335116</v>
          </cell>
          <cell r="H91">
            <v>1726.7252134895848</v>
          </cell>
          <cell r="I91">
            <v>1069.516504942372</v>
          </cell>
          <cell r="J91">
            <v>1366.2998683358162</v>
          </cell>
          <cell r="K91">
            <v>1172.278886210242</v>
          </cell>
          <cell r="L91">
            <v>1517.1532741388689</v>
          </cell>
          <cell r="M91">
            <v>1808.570607649752</v>
          </cell>
          <cell r="N91">
            <v>1469.4469303496712</v>
          </cell>
          <cell r="O91">
            <v>994.75914006519406</v>
          </cell>
          <cell r="P91">
            <v>607.56892315413165</v>
          </cell>
          <cell r="Q91">
            <v>2915.6543767280364</v>
          </cell>
          <cell r="R91">
            <v>3146.69329570432</v>
          </cell>
          <cell r="S91">
            <v>3947.8520210572538</v>
          </cell>
          <cell r="T91">
            <v>4136.327660119633</v>
          </cell>
          <cell r="U91">
            <v>4415.352718973927</v>
          </cell>
          <cell r="V91">
            <v>4894.1889631687172</v>
          </cell>
          <cell r="W91">
            <v>4713.8766422423487</v>
          </cell>
          <cell r="X91">
            <v>4263.743302490243</v>
          </cell>
          <cell r="Y91">
            <v>5633.3818309864637</v>
          </cell>
          <cell r="Z91">
            <v>6052.0889367783784</v>
          </cell>
          <cell r="AA91">
            <v>6913.8200135548786</v>
          </cell>
          <cell r="AB91">
            <v>4744.8039912884988</v>
          </cell>
          <cell r="AC91">
            <v>4748.6497474784728</v>
          </cell>
          <cell r="AD91">
            <v>4708.9445858860572</v>
          </cell>
          <cell r="AE91">
            <v>11367.165198779267</v>
          </cell>
          <cell r="AF91">
            <v>11328.78537082703</v>
          </cell>
          <cell r="AG91">
            <v>8258.419216554028</v>
          </cell>
          <cell r="AH91">
            <v>6924.7414877763731</v>
          </cell>
          <cell r="AI91">
            <v>6185.6536354426835</v>
          </cell>
          <cell r="AJ91">
            <v>6479.2797579623511</v>
          </cell>
          <cell r="AK91">
            <v>4942.769176616438</v>
          </cell>
          <cell r="AL91">
            <v>4298.3134407787857</v>
          </cell>
          <cell r="AM91">
            <v>1918.8763165425034</v>
          </cell>
          <cell r="AN91">
            <v>2019.3722665509581</v>
          </cell>
          <cell r="AO91">
            <v>2873.7613505128129</v>
          </cell>
          <cell r="AP91">
            <v>2231.3905057097868</v>
          </cell>
          <cell r="AQ91">
            <v>1658.6733345787864</v>
          </cell>
          <cell r="AR91">
            <v>2778.8773682382375</v>
          </cell>
        </row>
        <row r="92">
          <cell r="B92">
            <v>1090</v>
          </cell>
          <cell r="C92">
            <v>2688.478630932188</v>
          </cell>
          <cell r="D92">
            <v>1938.4722585784186</v>
          </cell>
          <cell r="E92">
            <v>1576.8316204947587</v>
          </cell>
          <cell r="F92">
            <v>1017.8726333703504</v>
          </cell>
          <cell r="G92">
            <v>1405.5845395096885</v>
          </cell>
          <cell r="H92">
            <v>1087.3525724560354</v>
          </cell>
          <cell r="I92">
            <v>929.70757583582758</v>
          </cell>
          <cell r="J92">
            <v>1600.5473695089966</v>
          </cell>
          <cell r="K92">
            <v>779.38368524215662</v>
          </cell>
          <cell r="L92">
            <v>903.9636307337156</v>
          </cell>
          <cell r="M92">
            <v>989.87033630501298</v>
          </cell>
          <cell r="N92">
            <v>644.0967384857081</v>
          </cell>
          <cell r="O92">
            <v>135.36896737521283</v>
          </cell>
          <cell r="P92">
            <v>78.860115376368285</v>
          </cell>
          <cell r="Q92">
            <v>6668.5768891839189</v>
          </cell>
          <cell r="R92">
            <v>5499.075489605787</v>
          </cell>
          <cell r="S92">
            <v>4613.3939702849912</v>
          </cell>
          <cell r="T92">
            <v>2881.1265335446128</v>
          </cell>
          <cell r="U92">
            <v>3728.3237493929942</v>
          </cell>
          <cell r="V92">
            <v>3081.9663242379256</v>
          </cell>
          <cell r="W92">
            <v>4097.6710556555699</v>
          </cell>
          <cell r="X92">
            <v>4994.7477015968234</v>
          </cell>
          <cell r="Y92">
            <v>3745.3254029033264</v>
          </cell>
          <cell r="Z92">
            <v>3606.0089524697378</v>
          </cell>
          <cell r="AA92">
            <v>3784.0852400357412</v>
          </cell>
          <cell r="AB92">
            <v>2079.7707711810026</v>
          </cell>
          <cell r="AC92">
            <v>646.20649044812706</v>
          </cell>
          <cell r="AD92">
            <v>611.20294207294978</v>
          </cell>
          <cell r="AE92">
            <v>25998.559961411298</v>
          </cell>
          <cell r="AF92">
            <v>19797.876724994097</v>
          </cell>
          <cell r="AG92">
            <v>9650.6508386129626</v>
          </cell>
          <cell r="AH92">
            <v>4823.3742773155136</v>
          </cell>
          <cell r="AI92">
            <v>5223.1658085742738</v>
          </cell>
          <cell r="AJ92">
            <v>4080.1289385499422</v>
          </cell>
          <cell r="AK92">
            <v>4296.642387352148</v>
          </cell>
          <cell r="AL92">
            <v>5035.2447734209491</v>
          </cell>
          <cell r="AM92">
            <v>1275.7552086821208</v>
          </cell>
          <cell r="AN92">
            <v>1203.2001756121113</v>
          </cell>
          <cell r="AO92">
            <v>1572.8725781898597</v>
          </cell>
          <cell r="AP92">
            <v>978.07638869519667</v>
          </cell>
          <cell r="AQ92">
            <v>225.71584162575863</v>
          </cell>
          <cell r="AR92">
            <v>360.68762164198563</v>
          </cell>
        </row>
        <row r="93">
          <cell r="B93">
            <v>1091</v>
          </cell>
          <cell r="C93">
            <v>195.97369133946282</v>
          </cell>
          <cell r="D93">
            <v>181.66667441143832</v>
          </cell>
          <cell r="E93">
            <v>211.48384931001098</v>
          </cell>
          <cell r="F93">
            <v>234.36886693320719</v>
          </cell>
          <cell r="G93">
            <v>290.19422621969312</v>
          </cell>
          <cell r="H93">
            <v>279.95920186971148</v>
          </cell>
          <cell r="I93">
            <v>157.60569459357842</v>
          </cell>
          <cell r="J93">
            <v>176.83283275462276</v>
          </cell>
          <cell r="K93">
            <v>145.58306205781182</v>
          </cell>
          <cell r="L93">
            <v>178.74345007286888</v>
          </cell>
          <cell r="M93">
            <v>230.89671932731184</v>
          </cell>
          <cell r="N93">
            <v>160.48657601533915</v>
          </cell>
          <cell r="O93">
            <v>99.74552564531146</v>
          </cell>
          <cell r="P93">
            <v>61.208120694156008</v>
          </cell>
          <cell r="Q93">
            <v>486.09857408510226</v>
          </cell>
          <cell r="R93">
            <v>515.35365136808934</v>
          </cell>
          <cell r="S93">
            <v>618.74603637979715</v>
          </cell>
          <cell r="T93">
            <v>663.38983780533874</v>
          </cell>
          <cell r="U93">
            <v>769.7424061942362</v>
          </cell>
          <cell r="V93">
            <v>793.50971725214197</v>
          </cell>
          <cell r="W93">
            <v>694.64454171194063</v>
          </cell>
          <cell r="X93">
            <v>551.8333301431494</v>
          </cell>
          <cell r="Y93">
            <v>699.59886366900491</v>
          </cell>
          <cell r="Z93">
            <v>713.02700600347589</v>
          </cell>
          <cell r="AA93">
            <v>882.67405894859451</v>
          </cell>
          <cell r="AB93">
            <v>518.20676929421631</v>
          </cell>
          <cell r="AC93">
            <v>476.15201116591248</v>
          </cell>
          <cell r="AD93">
            <v>474.39169050765861</v>
          </cell>
          <cell r="AE93">
            <v>1895.1364189870876</v>
          </cell>
          <cell r="AF93">
            <v>1855.3860696850406</v>
          </cell>
          <cell r="AG93">
            <v>1294.3403475485661</v>
          </cell>
          <cell r="AH93">
            <v>1110.5994277752654</v>
          </cell>
          <cell r="AI93">
            <v>1078.3645647988585</v>
          </cell>
          <cell r="AJ93">
            <v>1050.5053007617175</v>
          </cell>
          <cell r="AK93">
            <v>728.37451848238481</v>
          </cell>
          <cell r="AL93">
            <v>556.30755693915125</v>
          </cell>
          <cell r="AM93">
            <v>238.30156216118326</v>
          </cell>
          <cell r="AN93">
            <v>237.91239293845314</v>
          </cell>
          <cell r="AO93">
            <v>366.88756588016787</v>
          </cell>
          <cell r="AP93">
            <v>243.70272557531837</v>
          </cell>
          <cell r="AQ93">
            <v>166.31688714172532</v>
          </cell>
          <cell r="AR93">
            <v>279.95154930963321</v>
          </cell>
        </row>
        <row r="94">
          <cell r="B94">
            <v>1092</v>
          </cell>
          <cell r="C94">
            <v>287.41945127929711</v>
          </cell>
          <cell r="D94">
            <v>235.28482655213145</v>
          </cell>
          <cell r="E94">
            <v>280.69652031611213</v>
          </cell>
          <cell r="F94">
            <v>237.78448285581109</v>
          </cell>
          <cell r="G94">
            <v>162.23214042580233</v>
          </cell>
          <cell r="H94">
            <v>183.71013761700118</v>
          </cell>
          <cell r="I94">
            <v>75.101780325358263</v>
          </cell>
          <cell r="J94">
            <v>97.979057497507839</v>
          </cell>
          <cell r="K94">
            <v>70.691692091141562</v>
          </cell>
          <cell r="L94">
            <v>81.303916960020445</v>
          </cell>
          <cell r="M94">
            <v>89.370206682709181</v>
          </cell>
          <cell r="N94">
            <v>78.872944559302766</v>
          </cell>
          <cell r="O94">
            <v>47.24254002450553</v>
          </cell>
          <cell r="P94">
            <v>27.293133745275437</v>
          </cell>
          <cell r="Q94">
            <v>712.92317084122237</v>
          </cell>
          <cell r="R94">
            <v>667.45810627066737</v>
          </cell>
          <cell r="S94">
            <v>821.24408051889066</v>
          </cell>
          <cell r="T94">
            <v>673.05786633895491</v>
          </cell>
          <cell r="U94">
            <v>430.32199420418357</v>
          </cell>
          <cell r="V94">
            <v>520.70365390118673</v>
          </cell>
          <cell r="W94">
            <v>331.00987823053526</v>
          </cell>
          <cell r="X94">
            <v>305.75831841229956</v>
          </cell>
          <cell r="Y94">
            <v>339.70866362298824</v>
          </cell>
          <cell r="Z94">
            <v>324.3301416791777</v>
          </cell>
          <cell r="AA94">
            <v>341.64523130307953</v>
          </cell>
          <cell r="AB94">
            <v>254.6785830915326</v>
          </cell>
          <cell r="AC94">
            <v>225.52019551477275</v>
          </cell>
          <cell r="AD94">
            <v>211.53460864072966</v>
          </cell>
          <cell r="AE94">
            <v>2779.4499655627797</v>
          </cell>
          <cell r="AF94">
            <v>2402.9954366005577</v>
          </cell>
          <cell r="AG94">
            <v>1717.9412652407752</v>
          </cell>
          <cell r="AH94">
            <v>1126.7849439608481</v>
          </cell>
          <cell r="AI94">
            <v>602.85621042719958</v>
          </cell>
          <cell r="AJ94">
            <v>689.34499056093932</v>
          </cell>
          <cell r="AK94">
            <v>347.08278290777884</v>
          </cell>
          <cell r="AL94">
            <v>308.23738588904286</v>
          </cell>
          <cell r="AM94">
            <v>115.71360307318432</v>
          </cell>
          <cell r="AN94">
            <v>108.21772451713359</v>
          </cell>
          <cell r="AO94">
            <v>142.00642472336861</v>
          </cell>
          <cell r="AP94">
            <v>119.7704633028988</v>
          </cell>
          <cell r="AQ94">
            <v>78.772778495187126</v>
          </cell>
          <cell r="AR94">
            <v>124.83237503213213</v>
          </cell>
        </row>
        <row r="95">
          <cell r="B95">
            <v>1093</v>
          </cell>
          <cell r="C95">
            <v>1231.0616123264792</v>
          </cell>
          <cell r="D95">
            <v>1094.7141183797282</v>
          </cell>
          <cell r="E95">
            <v>1278.4718428286362</v>
          </cell>
          <cell r="F95">
            <v>2187.3709539613819</v>
          </cell>
          <cell r="G95">
            <v>1919.2953527324344</v>
          </cell>
          <cell r="H95">
            <v>2057.6455062816808</v>
          </cell>
          <cell r="I95">
            <v>1120.0718830731528</v>
          </cell>
          <cell r="J95">
            <v>1285.4532932825186</v>
          </cell>
          <cell r="K95">
            <v>1113.6538475312445</v>
          </cell>
          <cell r="L95">
            <v>1404.8112328275349</v>
          </cell>
          <cell r="M95">
            <v>1423.3432379500321</v>
          </cell>
          <cell r="N95">
            <v>1083.482788473689</v>
          </cell>
          <cell r="O95">
            <v>832.82732474573845</v>
          </cell>
          <cell r="P95">
            <v>513.16158907593183</v>
          </cell>
          <cell r="Q95">
            <v>3053.5593337691362</v>
          </cell>
          <cell r="R95">
            <v>3105.4948296872117</v>
          </cell>
          <cell r="S95">
            <v>3740.4718514169194</v>
          </cell>
          <cell r="T95">
            <v>6191.4352420455816</v>
          </cell>
          <cell r="U95">
            <v>5090.9456134087022</v>
          </cell>
          <cell r="V95">
            <v>5832.1415870251631</v>
          </cell>
          <cell r="W95">
            <v>4936.6986510745146</v>
          </cell>
          <cell r="X95">
            <v>4011.4494606320604</v>
          </cell>
          <cell r="Y95">
            <v>5351.659425490614</v>
          </cell>
          <cell r="Z95">
            <v>5603.9443511620466</v>
          </cell>
          <cell r="AA95">
            <v>5441.1693538938107</v>
          </cell>
          <cell r="AB95">
            <v>3498.53632211067</v>
          </cell>
          <cell r="AC95">
            <v>3975.6410432055281</v>
          </cell>
          <cell r="AD95">
            <v>3977.2433949041456</v>
          </cell>
          <cell r="AE95">
            <v>11904.810689592172</v>
          </cell>
          <cell r="AF95">
            <v>11180.46186572017</v>
          </cell>
          <cell r="AG95">
            <v>7824.6054948250885</v>
          </cell>
          <cell r="AH95">
            <v>10365.254402557113</v>
          </cell>
          <cell r="AI95">
            <v>7132.1201828561043</v>
          </cell>
          <cell r="AJ95">
            <v>7721.0089791704459</v>
          </cell>
          <cell r="AK95">
            <v>5176.4107927881087</v>
          </cell>
          <cell r="AL95">
            <v>4043.9740177531598</v>
          </cell>
          <cell r="AM95">
            <v>1822.9143405990576</v>
          </cell>
          <cell r="AN95">
            <v>1869.8419544468002</v>
          </cell>
          <cell r="AO95">
            <v>2261.6472746120739</v>
          </cell>
          <cell r="AP95">
            <v>1645.2946733672397</v>
          </cell>
          <cell r="AQ95">
            <v>1388.6662813410398</v>
          </cell>
          <cell r="AR95">
            <v>2347.0804246031494</v>
          </cell>
        </row>
        <row r="96">
          <cell r="B96">
            <v>1094</v>
          </cell>
          <cell r="C96">
            <v>1103.225006651895</v>
          </cell>
          <cell r="D96">
            <v>1017.7404865517331</v>
          </cell>
          <cell r="E96">
            <v>1213.3647584318633</v>
          </cell>
          <cell r="F96">
            <v>1269.0136855730336</v>
          </cell>
          <cell r="G96">
            <v>1429.8957934780567</v>
          </cell>
          <cell r="H96">
            <v>1441.6428156456809</v>
          </cell>
          <cell r="I96">
            <v>832.44738977688587</v>
          </cell>
          <cell r="J96">
            <v>1023.208879738675</v>
          </cell>
          <cell r="K96">
            <v>772.6424859341646</v>
          </cell>
          <cell r="L96">
            <v>975.65318671060277</v>
          </cell>
          <cell r="M96">
            <v>1241.8708641968481</v>
          </cell>
          <cell r="N96">
            <v>879.55714854576229</v>
          </cell>
          <cell r="O96">
            <v>539.63189280899496</v>
          </cell>
          <cell r="P96">
            <v>344.54795920806589</v>
          </cell>
          <cell r="Q96">
            <v>2736.4698749261388</v>
          </cell>
          <cell r="R96">
            <v>2887.1353405286286</v>
          </cell>
          <cell r="S96">
            <v>3549.9856722491886</v>
          </cell>
          <cell r="T96">
            <v>3591.99066864529</v>
          </cell>
          <cell r="U96">
            <v>3792.8095366224202</v>
          </cell>
          <cell r="V96">
            <v>4086.1581808408127</v>
          </cell>
          <cell r="W96">
            <v>3668.9983636823922</v>
          </cell>
          <cell r="X96">
            <v>3193.0765047560062</v>
          </cell>
          <cell r="Y96">
            <v>3712.9305946819918</v>
          </cell>
          <cell r="Z96">
            <v>3891.9863655669988</v>
          </cell>
          <cell r="AA96">
            <v>4747.435128503228</v>
          </cell>
          <cell r="AB96">
            <v>2840.0660022428815</v>
          </cell>
          <cell r="AC96">
            <v>2576.0234295015603</v>
          </cell>
          <cell r="AD96">
            <v>2670.4085499766702</v>
          </cell>
          <cell r="AE96">
            <v>10668.584513324751</v>
          </cell>
          <cell r="AF96">
            <v>10394.319857619781</v>
          </cell>
          <cell r="AG96">
            <v>7426.1319162471709</v>
          </cell>
          <cell r="AH96">
            <v>6013.4517501338914</v>
          </cell>
          <cell r="AI96">
            <v>5313.506664582439</v>
          </cell>
          <cell r="AJ96">
            <v>5409.5504256567983</v>
          </cell>
          <cell r="AK96">
            <v>3847.1545603363124</v>
          </cell>
          <cell r="AL96">
            <v>3218.9657500749827</v>
          </cell>
          <cell r="AM96">
            <v>1264.7206947542818</v>
          </cell>
          <cell r="AN96">
            <v>1298.6209242001194</v>
          </cell>
          <cell r="AO96">
            <v>1973.2934267324938</v>
          </cell>
          <cell r="AP96">
            <v>1335.6286844786941</v>
          </cell>
          <cell r="AQ96">
            <v>899.78869762573584</v>
          </cell>
          <cell r="AR96">
            <v>1575.8813356440755</v>
          </cell>
        </row>
        <row r="97">
          <cell r="B97">
            <v>1095</v>
          </cell>
          <cell r="C97">
            <v>244.66160604694576</v>
          </cell>
          <cell r="D97">
            <v>224.13588146923848</v>
          </cell>
          <cell r="E97">
            <v>257.81292916948178</v>
          </cell>
          <cell r="F97">
            <v>263.03072505897711</v>
          </cell>
          <cell r="G97">
            <v>285.93244229281913</v>
          </cell>
          <cell r="H97">
            <v>295.1110022553035</v>
          </cell>
          <cell r="I97">
            <v>155.4809515572652</v>
          </cell>
          <cell r="J97">
            <v>190.78781380889558</v>
          </cell>
          <cell r="K97">
            <v>138.26154457528946</v>
          </cell>
          <cell r="L97">
            <v>168.49322683450811</v>
          </cell>
          <cell r="M97">
            <v>219.73097980968404</v>
          </cell>
          <cell r="N97">
            <v>125.08033773274052</v>
          </cell>
          <cell r="O97">
            <v>75.628547776573427</v>
          </cell>
          <cell r="P97">
            <v>51.221569425769232</v>
          </cell>
          <cell r="Q97">
            <v>606.86542678212413</v>
          </cell>
          <cell r="R97">
            <v>635.8306788628289</v>
          </cell>
          <cell r="S97">
            <v>754.29272056252034</v>
          </cell>
          <cell r="T97">
            <v>744.51829851796799</v>
          </cell>
          <cell r="U97">
            <v>758.43799170851025</v>
          </cell>
          <cell r="V97">
            <v>836.45562065355045</v>
          </cell>
          <cell r="W97">
            <v>685.27977125411235</v>
          </cell>
          <cell r="X97">
            <v>595.38193787229079</v>
          </cell>
          <cell r="Y97">
            <v>664.41533861667835</v>
          </cell>
          <cell r="Z97">
            <v>672.13775392998116</v>
          </cell>
          <cell r="AA97">
            <v>839.98956932093495</v>
          </cell>
          <cell r="AB97">
            <v>403.88099321477034</v>
          </cell>
          <cell r="AC97">
            <v>361.0255687400392</v>
          </cell>
          <cell r="AD97">
            <v>396.99122656883139</v>
          </cell>
          <cell r="AE97">
            <v>2365.9661497332354</v>
          </cell>
          <cell r="AF97">
            <v>2289.1297677017346</v>
          </cell>
          <cell r="AG97">
            <v>1577.8872827994473</v>
          </cell>
          <cell r="AH97">
            <v>1246.4188463268247</v>
          </cell>
          <cell r="AI97">
            <v>1062.5277343097123</v>
          </cell>
          <cell r="AJ97">
            <v>1107.3601800257163</v>
          </cell>
          <cell r="AK97">
            <v>718.55502122396217</v>
          </cell>
          <cell r="AL97">
            <v>600.20925379319169</v>
          </cell>
          <cell r="AM97">
            <v>226.31713877556538</v>
          </cell>
          <cell r="AN97">
            <v>224.26906705547628</v>
          </cell>
          <cell r="AO97">
            <v>349.14555982304717</v>
          </cell>
          <cell r="AP97">
            <v>189.9375011803898</v>
          </cell>
          <cell r="AQ97">
            <v>126.10394866208404</v>
          </cell>
          <cell r="AR97">
            <v>234.27541241572774</v>
          </cell>
        </row>
        <row r="98">
          <cell r="B98">
            <v>1096</v>
          </cell>
          <cell r="C98">
            <v>213.76048117511749</v>
          </cell>
          <cell r="D98">
            <v>195.17848867348212</v>
          </cell>
          <cell r="E98">
            <v>392.75102588824666</v>
          </cell>
          <cell r="F98">
            <v>415.8800051943586</v>
          </cell>
          <cell r="G98">
            <v>403.58910992551444</v>
          </cell>
          <cell r="H98">
            <v>330.56514728891443</v>
          </cell>
          <cell r="I98">
            <v>205.08835529715512</v>
          </cell>
          <cell r="J98">
            <v>252.17051066770213</v>
          </cell>
          <cell r="K98">
            <v>217.12617814254244</v>
          </cell>
          <cell r="L98">
            <v>283.79319266806368</v>
          </cell>
          <cell r="M98">
            <v>283.26070450570631</v>
          </cell>
          <cell r="N98">
            <v>214.15061525577042</v>
          </cell>
          <cell r="O98">
            <v>170.79109310777071</v>
          </cell>
          <cell r="P98">
            <v>103.57688962998002</v>
          </cell>
          <cell r="Q98">
            <v>530.21742043415838</v>
          </cell>
          <cell r="R98">
            <v>553.68408725629786</v>
          </cell>
          <cell r="S98">
            <v>1149.086047683114</v>
          </cell>
          <cell r="T98">
            <v>1177.1638989533326</v>
          </cell>
          <cell r="U98">
            <v>1070.5232031483249</v>
          </cell>
          <cell r="V98">
            <v>936.94600787121988</v>
          </cell>
          <cell r="W98">
            <v>903.92359833965418</v>
          </cell>
          <cell r="X98">
            <v>786.93583367944325</v>
          </cell>
          <cell r="Y98">
            <v>1043.3990421289241</v>
          </cell>
          <cell r="Z98">
            <v>1132.0818212347556</v>
          </cell>
          <cell r="AA98">
            <v>1082.8515732709916</v>
          </cell>
          <cell r="AB98">
            <v>691.48648584448995</v>
          </cell>
          <cell r="AC98">
            <v>815.2999540216689</v>
          </cell>
          <cell r="AD98">
            <v>802.76955429841792</v>
          </cell>
          <cell r="AE98">
            <v>2067.1411047386523</v>
          </cell>
          <cell r="AF98">
            <v>1993.3840378824991</v>
          </cell>
          <cell r="AG98">
            <v>2403.7462009832316</v>
          </cell>
          <cell r="AH98">
            <v>1970.7229114337069</v>
          </cell>
          <cell r="AI98">
            <v>1499.7410546442204</v>
          </cell>
          <cell r="AJ98">
            <v>1240.3965904849661</v>
          </cell>
          <cell r="AK98">
            <v>947.81557494557774</v>
          </cell>
          <cell r="AL98">
            <v>793.31625545075838</v>
          </cell>
          <cell r="AM98">
            <v>355.40884156501932</v>
          </cell>
          <cell r="AN98">
            <v>377.73645713886168</v>
          </cell>
          <cell r="AO98">
            <v>450.09227800365392</v>
          </cell>
          <cell r="AP98">
            <v>325.19285984688469</v>
          </cell>
          <cell r="AQ98">
            <v>284.77911939854715</v>
          </cell>
          <cell r="AR98">
            <v>473.73633425988032</v>
          </cell>
        </row>
        <row r="99">
          <cell r="B99">
            <v>1097</v>
          </cell>
          <cell r="C99">
            <v>1714.9291708413327</v>
          </cell>
          <cell r="D99">
            <v>1560.6004337042014</v>
          </cell>
          <cell r="E99">
            <v>1899.1776249583579</v>
          </cell>
          <cell r="F99">
            <v>1970.6571197753556</v>
          </cell>
          <cell r="G99">
            <v>2496.2677010638718</v>
          </cell>
          <cell r="H99">
            <v>2462.7826889100425</v>
          </cell>
          <cell r="I99">
            <v>1298.585276116243</v>
          </cell>
          <cell r="J99">
            <v>1726.3421341798355</v>
          </cell>
          <cell r="K99">
            <v>1299.3257219924246</v>
          </cell>
          <cell r="L99">
            <v>1671.3692484139031</v>
          </cell>
          <cell r="M99">
            <v>1848.9518051164057</v>
          </cell>
          <cell r="N99">
            <v>1359.591590799801</v>
          </cell>
          <cell r="O99">
            <v>1077.2477624364847</v>
          </cell>
          <cell r="P99">
            <v>657.18870915423838</v>
          </cell>
          <cell r="Q99">
            <v>4253.7578330293618</v>
          </cell>
          <cell r="R99">
            <v>4427.1253076092262</v>
          </cell>
          <cell r="S99">
            <v>5556.4934705799069</v>
          </cell>
          <cell r="T99">
            <v>5578.0186343192108</v>
          </cell>
          <cell r="U99">
            <v>6621.3691835039808</v>
          </cell>
          <cell r="V99">
            <v>6980.4528019763056</v>
          </cell>
          <cell r="W99">
            <v>5723.4935344677278</v>
          </cell>
          <cell r="X99">
            <v>5387.3090988301556</v>
          </cell>
          <cell r="Y99">
            <v>6243.9049281765892</v>
          </cell>
          <cell r="Z99">
            <v>6667.2731819655937</v>
          </cell>
          <cell r="AA99">
            <v>7068.1896190518246</v>
          </cell>
          <cell r="AB99">
            <v>4390.0841012435139</v>
          </cell>
          <cell r="AC99">
            <v>5142.4230339120149</v>
          </cell>
          <cell r="AD99">
            <v>5093.5212383998523</v>
          </cell>
          <cell r="AE99">
            <v>16583.984847308366</v>
          </cell>
          <cell r="AF99">
            <v>15938.621183109501</v>
          </cell>
          <cell r="AG99">
            <v>11623.498603629298</v>
          </cell>
          <cell r="AH99">
            <v>9338.3165528871014</v>
          </cell>
          <cell r="AI99">
            <v>9276.1550363902879</v>
          </cell>
          <cell r="AJ99">
            <v>9241.2260502450681</v>
          </cell>
          <cell r="AK99">
            <v>6001.4102132450598</v>
          </cell>
          <cell r="AL99">
            <v>5430.9890315411385</v>
          </cell>
          <cell r="AM99">
            <v>2126.8363567187898</v>
          </cell>
          <cell r="AN99">
            <v>2224.6379221828192</v>
          </cell>
          <cell r="AO99">
            <v>2937.9257929051932</v>
          </cell>
          <cell r="AP99">
            <v>2064.5725304496846</v>
          </cell>
          <cell r="AQ99">
            <v>1796.2158539915074</v>
          </cell>
          <cell r="AR99">
            <v>3005.8265999676905</v>
          </cell>
        </row>
        <row r="100">
          <cell r="B100">
            <v>1098</v>
          </cell>
          <cell r="C100">
            <v>2668.0378190342303</v>
          </cell>
          <cell r="D100">
            <v>2420.8994769079163</v>
          </cell>
          <cell r="E100">
            <v>2846.2742458677167</v>
          </cell>
          <cell r="F100">
            <v>3017.2337293778719</v>
          </cell>
          <cell r="G100">
            <v>4235.7245733578038</v>
          </cell>
          <cell r="H100">
            <v>4555.1888980265849</v>
          </cell>
          <cell r="I100">
            <v>2648.8441202098229</v>
          </cell>
          <cell r="J100">
            <v>3035.0632449168525</v>
          </cell>
          <cell r="K100">
            <v>2441.215028536481</v>
          </cell>
          <cell r="L100">
            <v>3192.4139256396697</v>
          </cell>
          <cell r="M100">
            <v>3360.4439070555104</v>
          </cell>
          <cell r="N100">
            <v>2129.0078817826393</v>
          </cell>
          <cell r="O100">
            <v>1664.9152443796252</v>
          </cell>
          <cell r="P100">
            <v>975.67298231790755</v>
          </cell>
          <cell r="Q100">
            <v>6617.8749329732364</v>
          </cell>
          <cell r="R100">
            <v>6867.6293495304835</v>
          </cell>
          <cell r="S100">
            <v>8327.4487098016907</v>
          </cell>
          <cell r="T100">
            <v>8540.3928454508459</v>
          </cell>
          <cell r="U100">
            <v>11235.291851065893</v>
          </cell>
          <cell r="V100">
            <v>12911.1193001091</v>
          </cell>
          <cell r="W100">
            <v>11674.737481373286</v>
          </cell>
          <cell r="X100">
            <v>9471.3692675024777</v>
          </cell>
          <cell r="Y100">
            <v>11731.249747018059</v>
          </cell>
          <cell r="Z100">
            <v>12734.8853476571</v>
          </cell>
          <cell r="AA100">
            <v>12846.335244395579</v>
          </cell>
          <cell r="AB100">
            <v>6874.508283577904</v>
          </cell>
          <cell r="AC100">
            <v>7947.7524119840909</v>
          </cell>
          <cell r="AD100">
            <v>7561.9239770031518</v>
          </cell>
          <cell r="AE100">
            <v>25800.889923169365</v>
          </cell>
          <cell r="AF100">
            <v>24724.97049948715</v>
          </cell>
          <cell r="AG100">
            <v>17419.99499552594</v>
          </cell>
          <cell r="AH100">
            <v>14297.70983304826</v>
          </cell>
          <cell r="AI100">
            <v>15739.993678230008</v>
          </cell>
          <cell r="AJ100">
            <v>17092.669401075207</v>
          </cell>
          <cell r="AK100">
            <v>12241.629755625192</v>
          </cell>
          <cell r="AL100">
            <v>9548.1624799756992</v>
          </cell>
          <cell r="AM100">
            <v>3995.9686700406583</v>
          </cell>
          <cell r="AN100">
            <v>4249.1897520683469</v>
          </cell>
          <cell r="AO100">
            <v>5339.6388174260292</v>
          </cell>
          <cell r="AP100">
            <v>3232.9496736984001</v>
          </cell>
          <cell r="AQ100">
            <v>2776.0996697202727</v>
          </cell>
          <cell r="AR100">
            <v>4462.4987652255668</v>
          </cell>
        </row>
        <row r="101">
          <cell r="B101">
            <v>1099</v>
          </cell>
          <cell r="C101">
            <v>242.15054717424988</v>
          </cell>
          <cell r="D101">
            <v>221.71333214826169</v>
          </cell>
          <cell r="E101">
            <v>158.33286676414556</v>
          </cell>
          <cell r="F101">
            <v>154.16404951388449</v>
          </cell>
          <cell r="G101">
            <v>308.18698473465884</v>
          </cell>
          <cell r="H101">
            <v>611.30007689072909</v>
          </cell>
          <cell r="I101">
            <v>207.0654552220239</v>
          </cell>
          <cell r="J101">
            <v>317.48677988381485</v>
          </cell>
          <cell r="K101">
            <v>297.13891997176353</v>
          </cell>
          <cell r="L101">
            <v>687.67462876887225</v>
          </cell>
          <cell r="M101">
            <v>320.36454465844849</v>
          </cell>
          <cell r="N101">
            <v>180.71985436130095</v>
          </cell>
          <cell r="O101">
            <v>65.062662986423092</v>
          </cell>
          <cell r="P101">
            <v>79.180032771490929</v>
          </cell>
          <cell r="Q101">
            <v>600.6369267772593</v>
          </cell>
          <cell r="R101">
            <v>628.95836922084607</v>
          </cell>
          <cell r="S101">
            <v>463.24026188570093</v>
          </cell>
          <cell r="T101">
            <v>436.36710430304828</v>
          </cell>
          <cell r="U101">
            <v>817.46833587174979</v>
          </cell>
          <cell r="V101">
            <v>1732.6544293961808</v>
          </cell>
          <cell r="W101">
            <v>912.63763417935365</v>
          </cell>
          <cell r="X101">
            <v>990.76503096470663</v>
          </cell>
          <cell r="Y101">
            <v>1427.8999756271892</v>
          </cell>
          <cell r="Z101">
            <v>2743.2086683776442</v>
          </cell>
          <cell r="AA101">
            <v>1224.6924677003947</v>
          </cell>
          <cell r="AB101">
            <v>583.53947227922697</v>
          </cell>
          <cell r="AC101">
            <v>310.58754397622977</v>
          </cell>
          <cell r="AD101">
            <v>613.68245218000538</v>
          </cell>
          <cell r="AE101">
            <v>2341.6833029524214</v>
          </cell>
          <cell r="AF101">
            <v>2264.3879471238693</v>
          </cell>
          <cell r="AG101">
            <v>969.04145855342131</v>
          </cell>
          <cell r="AH101">
            <v>730.53433851532975</v>
          </cell>
          <cell r="AI101">
            <v>1145.2258302977557</v>
          </cell>
          <cell r="AJ101">
            <v>2293.8126942818403</v>
          </cell>
          <cell r="AK101">
            <v>956.95273975095722</v>
          </cell>
          <cell r="AL101">
            <v>998.79808588897879</v>
          </cell>
          <cell r="AM101">
            <v>486.37985633273428</v>
          </cell>
          <cell r="AN101">
            <v>915.31363206185688</v>
          </cell>
          <cell r="AO101">
            <v>509.04910354065572</v>
          </cell>
          <cell r="AP101">
            <v>274.42744537844794</v>
          </cell>
          <cell r="AQ101">
            <v>108.4862654945734</v>
          </cell>
          <cell r="AR101">
            <v>362.15084857004649</v>
          </cell>
        </row>
        <row r="102">
          <cell r="B102">
            <v>1100</v>
          </cell>
          <cell r="C102">
            <v>232.28210389192327</v>
          </cell>
          <cell r="D102">
            <v>214.45075433315009</v>
          </cell>
          <cell r="E102">
            <v>251.53392930369094</v>
          </cell>
          <cell r="F102">
            <v>282.02000228950044</v>
          </cell>
          <cell r="G102">
            <v>312.010772991517</v>
          </cell>
          <cell r="H102">
            <v>314.70039794757986</v>
          </cell>
          <cell r="I102">
            <v>169.36555199252683</v>
          </cell>
          <cell r="J102">
            <v>194.81283135825853</v>
          </cell>
          <cell r="K102">
            <v>147.3017572374838</v>
          </cell>
          <cell r="L102">
            <v>176.30123838090614</v>
          </cell>
          <cell r="M102">
            <v>219.12081358898214</v>
          </cell>
          <cell r="N102">
            <v>148.85478003083696</v>
          </cell>
          <cell r="O102">
            <v>92.369935313484746</v>
          </cell>
          <cell r="P102">
            <v>60.554786649272593</v>
          </cell>
          <cell r="Q102">
            <v>576.15896662255</v>
          </cell>
          <cell r="R102">
            <v>608.35582333570505</v>
          </cell>
          <cell r="S102">
            <v>735.92202089886757</v>
          </cell>
          <cell r="T102">
            <v>798.26815747678449</v>
          </cell>
          <cell r="U102">
            <v>827.61096349033994</v>
          </cell>
          <cell r="V102">
            <v>891.97933887072361</v>
          </cell>
          <cell r="W102">
            <v>746.47592238987681</v>
          </cell>
          <cell r="X102">
            <v>607.94260776345118</v>
          </cell>
          <cell r="Y102">
            <v>707.85804696750165</v>
          </cell>
          <cell r="Z102">
            <v>703.28475872092088</v>
          </cell>
          <cell r="AA102">
            <v>837.65702039503697</v>
          </cell>
          <cell r="AB102">
            <v>480.64801785296055</v>
          </cell>
          <cell r="AC102">
            <v>440.9433925605702</v>
          </cell>
          <cell r="AD102">
            <v>469.3280447282508</v>
          </cell>
          <cell r="AE102">
            <v>2246.2518900152113</v>
          </cell>
          <cell r="AF102">
            <v>2190.2142674888046</v>
          </cell>
          <cell r="AG102">
            <v>1539.4580462640761</v>
          </cell>
          <cell r="AH102">
            <v>1336.4029841606925</v>
          </cell>
          <cell r="AI102">
            <v>1159.4350646205924</v>
          </cell>
          <cell r="AJ102">
            <v>1180.8664762146591</v>
          </cell>
          <cell r="AK102">
            <v>782.72268459699671</v>
          </cell>
          <cell r="AL102">
            <v>612.87176473441718</v>
          </cell>
          <cell r="AM102">
            <v>241.11485472699067</v>
          </cell>
          <cell r="AN102">
            <v>234.66174276100463</v>
          </cell>
          <cell r="AO102">
            <v>348.17602504512644</v>
          </cell>
          <cell r="AP102">
            <v>226.03956361410675</v>
          </cell>
          <cell r="AQ102">
            <v>154.01873926104705</v>
          </cell>
          <cell r="AR102">
            <v>276.96335303751169</v>
          </cell>
        </row>
        <row r="103">
          <cell r="B103">
            <v>1101</v>
          </cell>
          <cell r="C103">
            <v>935.52416713435173</v>
          </cell>
          <cell r="D103">
            <v>860.13150180498599</v>
          </cell>
          <cell r="E103">
            <v>1003.6148253841814</v>
          </cell>
          <cell r="F103">
            <v>1090.1148065001182</v>
          </cell>
          <cell r="G103">
            <v>1468.8428721943217</v>
          </cell>
          <cell r="H103">
            <v>1404.678767208622</v>
          </cell>
          <cell r="I103">
            <v>915.51434482883303</v>
          </cell>
          <cell r="J103">
            <v>1100.9175585171395</v>
          </cell>
          <cell r="K103">
            <v>806.47029433238811</v>
          </cell>
          <cell r="L103">
            <v>937.32554215063692</v>
          </cell>
          <cell r="M103">
            <v>1216.2566559669822</v>
          </cell>
          <cell r="N103">
            <v>1132.5695919702976</v>
          </cell>
          <cell r="O103">
            <v>735.91905056583403</v>
          </cell>
          <cell r="P103">
            <v>388.21226169287206</v>
          </cell>
          <cell r="Q103">
            <v>2320.5000658911795</v>
          </cell>
          <cell r="R103">
            <v>2440.0287589786371</v>
          </cell>
          <cell r="S103">
            <v>2936.3126181242114</v>
          </cell>
          <cell r="T103">
            <v>3085.6107047674059</v>
          </cell>
          <cell r="U103">
            <v>3896.1169610182387</v>
          </cell>
          <cell r="V103">
            <v>3981.3881592523267</v>
          </cell>
          <cell r="W103">
            <v>4035.1146202825344</v>
          </cell>
          <cell r="X103">
            <v>3435.5780714806024</v>
          </cell>
          <cell r="Y103">
            <v>3875.4900022208449</v>
          </cell>
          <cell r="Z103">
            <v>3739.0932350124708</v>
          </cell>
          <cell r="AA103">
            <v>4649.5169025064333</v>
          </cell>
          <cell r="AB103">
            <v>3657.0362694989572</v>
          </cell>
          <cell r="AC103">
            <v>3513.0331282053021</v>
          </cell>
          <cell r="AD103">
            <v>3008.8274074042388</v>
          </cell>
          <cell r="AE103">
            <v>9046.8567890972718</v>
          </cell>
          <cell r="AF103">
            <v>8784.6381936397847</v>
          </cell>
          <cell r="AG103">
            <v>6142.4036215098513</v>
          </cell>
          <cell r="AH103">
            <v>5165.7069309184653</v>
          </cell>
          <cell r="AI103">
            <v>5458.2343875877068</v>
          </cell>
          <cell r="AJ103">
            <v>5270.8483270602528</v>
          </cell>
          <cell r="AK103">
            <v>4231.0483881816999</v>
          </cell>
          <cell r="AL103">
            <v>3463.4335028717933</v>
          </cell>
          <cell r="AM103">
            <v>1320.0926554194907</v>
          </cell>
          <cell r="AN103">
            <v>1247.605786978372</v>
          </cell>
          <cell r="AO103">
            <v>1932.5932620147719</v>
          </cell>
          <cell r="AP103">
            <v>1719.8341650737621</v>
          </cell>
          <cell r="AQ103">
            <v>1227.0802613606425</v>
          </cell>
          <cell r="AR103">
            <v>1775.5915863676053</v>
          </cell>
        </row>
        <row r="104">
          <cell r="B104">
            <v>1102</v>
          </cell>
          <cell r="C104">
            <v>752.13740259834981</v>
          </cell>
          <cell r="D104">
            <v>705.79766188140388</v>
          </cell>
          <cell r="E104">
            <v>730.17875537580369</v>
          </cell>
          <cell r="F104">
            <v>669.29847455421691</v>
          </cell>
          <cell r="G104">
            <v>678.61948864737087</v>
          </cell>
          <cell r="H104">
            <v>659.71143013634514</v>
          </cell>
          <cell r="I104">
            <v>373.87567461526635</v>
          </cell>
          <cell r="J104">
            <v>433.44199520426974</v>
          </cell>
          <cell r="K104">
            <v>270.40956608918032</v>
          </cell>
          <cell r="L104">
            <v>303.04644023083824</v>
          </cell>
          <cell r="M104">
            <v>294.35803843327898</v>
          </cell>
          <cell r="N104">
            <v>225.34045890523512</v>
          </cell>
          <cell r="O104">
            <v>97.364886468402148</v>
          </cell>
          <cell r="P104">
            <v>76.437459970932721</v>
          </cell>
          <cell r="Q104">
            <v>1865.6224538110109</v>
          </cell>
          <cell r="R104">
            <v>2002.2131376383013</v>
          </cell>
          <cell r="S104">
            <v>2136.3107027394435</v>
          </cell>
          <cell r="T104">
            <v>1894.4743484398887</v>
          </cell>
          <cell r="U104">
            <v>1800.0433877904661</v>
          </cell>
          <cell r="V104">
            <v>1869.8704200447041</v>
          </cell>
          <cell r="W104">
            <v>1647.8509695990776</v>
          </cell>
          <cell r="X104">
            <v>1352.6206412661247</v>
          </cell>
          <cell r="Y104">
            <v>1299.4521648823097</v>
          </cell>
          <cell r="Z104">
            <v>1208.8851136627145</v>
          </cell>
          <cell r="AA104">
            <v>1125.2745613926761</v>
          </cell>
          <cell r="AB104">
            <v>727.6181852705048</v>
          </cell>
          <cell r="AC104">
            <v>464.78763041186699</v>
          </cell>
          <cell r="AD104">
            <v>592.42622453501326</v>
          </cell>
          <cell r="AE104">
            <v>7273.4405011406516</v>
          </cell>
          <cell r="AF104">
            <v>7208.4060222581847</v>
          </cell>
          <cell r="AG104">
            <v>4468.8983441959654</v>
          </cell>
          <cell r="AH104">
            <v>3171.5923389372838</v>
          </cell>
          <cell r="AI104">
            <v>2521.7566147757652</v>
          </cell>
          <cell r="AJ104">
            <v>2475.469103008264</v>
          </cell>
          <cell r="AK104">
            <v>1727.8659579681653</v>
          </cell>
          <cell r="AL104">
            <v>1363.5875966626177</v>
          </cell>
          <cell r="AM104">
            <v>442.62719241878779</v>
          </cell>
          <cell r="AN104">
            <v>403.36305323303327</v>
          </cell>
          <cell r="AO104">
            <v>467.72558974713922</v>
          </cell>
          <cell r="AP104">
            <v>342.18490655785428</v>
          </cell>
          <cell r="AQ104">
            <v>162.347380792948</v>
          </cell>
          <cell r="AR104">
            <v>349.60696557048169</v>
          </cell>
        </row>
        <row r="105">
          <cell r="B105">
            <v>1103</v>
          </cell>
          <cell r="C105">
            <v>630.88898929418508</v>
          </cell>
          <cell r="D105">
            <v>561.46990150658462</v>
          </cell>
          <cell r="E105">
            <v>686.53735087352561</v>
          </cell>
          <cell r="F105">
            <v>724.01708199089023</v>
          </cell>
          <cell r="G105">
            <v>774.04656831005684</v>
          </cell>
          <cell r="H105">
            <v>755.38177181955541</v>
          </cell>
          <cell r="I105">
            <v>469.85838917816073</v>
          </cell>
          <cell r="J105">
            <v>613.57261416799327</v>
          </cell>
          <cell r="K105">
            <v>500.42184705932362</v>
          </cell>
          <cell r="L105">
            <v>564.63393196648701</v>
          </cell>
          <cell r="M105">
            <v>729.22721392519031</v>
          </cell>
          <cell r="N105">
            <v>589.86517626398938</v>
          </cell>
          <cell r="O105">
            <v>432.35469327752514</v>
          </cell>
          <cell r="P105">
            <v>265.79060343850119</v>
          </cell>
          <cell r="Q105">
            <v>1564.8745298708384</v>
          </cell>
          <cell r="R105">
            <v>1592.782852508039</v>
          </cell>
          <cell r="S105">
            <v>2008.6274486945972</v>
          </cell>
          <cell r="T105">
            <v>2049.3574119941186</v>
          </cell>
          <cell r="U105">
            <v>2053.1644469945736</v>
          </cell>
          <cell r="V105">
            <v>2141.0361658800193</v>
          </cell>
          <cell r="W105">
            <v>2070.893226680862</v>
          </cell>
          <cell r="X105">
            <v>1914.7452070215738</v>
          </cell>
          <cell r="Y105">
            <v>2404.7753262589222</v>
          </cell>
          <cell r="Z105">
            <v>2252.3859858020287</v>
          </cell>
          <cell r="AA105">
            <v>2787.6963634926165</v>
          </cell>
          <cell r="AB105">
            <v>1904.6585384294665</v>
          </cell>
          <cell r="AC105">
            <v>2063.917708681618</v>
          </cell>
          <cell r="AD105">
            <v>2060.0020431321609</v>
          </cell>
          <cell r="AE105">
            <v>6100.9245260289954</v>
          </cell>
          <cell r="AF105">
            <v>5734.3672810534881</v>
          </cell>
          <cell r="AG105">
            <v>4201.8007343535091</v>
          </cell>
          <cell r="AH105">
            <v>3430.8863949398151</v>
          </cell>
          <cell r="AI105">
            <v>2876.3645701820647</v>
          </cell>
          <cell r="AJ105">
            <v>2834.4578427699562</v>
          </cell>
          <cell r="AK105">
            <v>2171.4499520786726</v>
          </cell>
          <cell r="AL105">
            <v>1930.2698298466394</v>
          </cell>
          <cell r="AM105">
            <v>819.12899899348315</v>
          </cell>
          <cell r="AN105">
            <v>751.54311855136825</v>
          </cell>
          <cell r="AO105">
            <v>1158.7189210398744</v>
          </cell>
          <cell r="AP105">
            <v>895.72445712693195</v>
          </cell>
          <cell r="AQ105">
            <v>720.91340701068771</v>
          </cell>
          <cell r="AR105">
            <v>1215.6637122769082</v>
          </cell>
        </row>
        <row r="106">
          <cell r="B106">
            <v>1104</v>
          </cell>
          <cell r="C106">
            <v>425.54893402939643</v>
          </cell>
          <cell r="D106">
            <v>346.55041245141234</v>
          </cell>
          <cell r="E106">
            <v>308.66398448561745</v>
          </cell>
          <cell r="F106">
            <v>300.2865488962446</v>
          </cell>
          <cell r="G106">
            <v>510.72365619863734</v>
          </cell>
          <cell r="H106">
            <v>560.01439210957562</v>
          </cell>
          <cell r="I106">
            <v>270.25897336476453</v>
          </cell>
          <cell r="J106">
            <v>360.24753259367145</v>
          </cell>
          <cell r="K106">
            <v>208.07916205228472</v>
          </cell>
          <cell r="L106">
            <v>314.59270184386122</v>
          </cell>
          <cell r="M106">
            <v>249.32518034686487</v>
          </cell>
          <cell r="N106">
            <v>154.5677694746451</v>
          </cell>
          <cell r="O106">
            <v>80.905814852685481</v>
          </cell>
          <cell r="P106">
            <v>41.279176598444245</v>
          </cell>
          <cell r="Q106">
            <v>1055.5433671798685</v>
          </cell>
          <cell r="R106">
            <v>983.09731830874398</v>
          </cell>
          <cell r="S106">
            <v>903.06951380343719</v>
          </cell>
          <cell r="T106">
            <v>849.97230039165856</v>
          </cell>
          <cell r="U106">
            <v>1354.6984071455613</v>
          </cell>
          <cell r="V106">
            <v>1587.2915016624647</v>
          </cell>
          <cell r="W106">
            <v>1191.162040055852</v>
          </cell>
          <cell r="X106">
            <v>1124.2063619648798</v>
          </cell>
          <cell r="Y106">
            <v>999.923639929827</v>
          </cell>
          <cell r="Z106">
            <v>1254.9444033603809</v>
          </cell>
          <cell r="AA106">
            <v>953.12254576856606</v>
          </cell>
          <cell r="AB106">
            <v>499.09510468223414</v>
          </cell>
          <cell r="AC106">
            <v>386.21748903414539</v>
          </cell>
          <cell r="AD106">
            <v>319.93301129354614</v>
          </cell>
          <cell r="AE106">
            <v>4115.2119829354087</v>
          </cell>
          <cell r="AF106">
            <v>3539.3657630883081</v>
          </cell>
          <cell r="AG106">
            <v>1889.1099734485847</v>
          </cell>
          <cell r="AH106">
            <v>1422.9623317154246</v>
          </cell>
          <cell r="AI106">
            <v>1897.8540697504434</v>
          </cell>
          <cell r="AJ106">
            <v>2101.3707836177664</v>
          </cell>
          <cell r="AK106">
            <v>1249.0015040238568</v>
          </cell>
          <cell r="AL106">
            <v>1133.321350049478</v>
          </cell>
          <cell r="AM106">
            <v>340.59998923884939</v>
          </cell>
          <cell r="AN106">
            <v>418.73144143818325</v>
          </cell>
          <cell r="AO106">
            <v>396.16980612194862</v>
          </cell>
          <cell r="AP106">
            <v>234.714875488827</v>
          </cell>
          <cell r="AQ106">
            <v>134.90332715085466</v>
          </cell>
          <cell r="AR106">
            <v>188.80124584618682</v>
          </cell>
        </row>
        <row r="107">
          <cell r="B107">
            <v>1105</v>
          </cell>
          <cell r="C107">
            <v>243.73408730535053</v>
          </cell>
          <cell r="D107">
            <v>224.00108006231531</v>
          </cell>
          <cell r="E107">
            <v>260.66622195871065</v>
          </cell>
          <cell r="F107">
            <v>460.95306297498371</v>
          </cell>
          <cell r="G107">
            <v>347.58816686512108</v>
          </cell>
          <cell r="H107">
            <v>358.92101602088684</v>
          </cell>
          <cell r="I107">
            <v>218.24401473157323</v>
          </cell>
          <cell r="J107">
            <v>214.74666751541145</v>
          </cell>
          <cell r="K107">
            <v>167.81472626505717</v>
          </cell>
          <cell r="L107">
            <v>230.41303317077086</v>
          </cell>
          <cell r="M107">
            <v>377.81715785902696</v>
          </cell>
          <cell r="N107">
            <v>194.95842022909383</v>
          </cell>
          <cell r="O107">
            <v>131.25619292356441</v>
          </cell>
          <cell r="P107">
            <v>84.068344154281405</v>
          </cell>
          <cell r="Q107">
            <v>604.56478359555638</v>
          </cell>
          <cell r="R107">
            <v>635.44827302261365</v>
          </cell>
          <cell r="S107">
            <v>762.64070368145065</v>
          </cell>
          <cell r="T107">
            <v>1304.7448736866409</v>
          </cell>
          <cell r="U107">
            <v>921.98027304943446</v>
          </cell>
          <cell r="V107">
            <v>1017.3172092093984</v>
          </cell>
          <cell r="W107">
            <v>961.90695384153128</v>
          </cell>
          <cell r="X107">
            <v>670.14912799939441</v>
          </cell>
          <cell r="Y107">
            <v>806.43304339441443</v>
          </cell>
          <cell r="Z107">
            <v>919.14257623961828</v>
          </cell>
          <cell r="AA107">
            <v>1444.3228350728759</v>
          </cell>
          <cell r="AB107">
            <v>629.51541245397789</v>
          </cell>
          <cell r="AC107">
            <v>626.57347118280404</v>
          </cell>
          <cell r="AD107">
            <v>651.56916188960793</v>
          </cell>
          <cell r="AE107">
            <v>2356.9967083022148</v>
          </cell>
          <cell r="AF107">
            <v>2287.753022883845</v>
          </cell>
          <cell r="AG107">
            <v>1595.3502332446822</v>
          </cell>
          <cell r="AH107">
            <v>2184.3097791532578</v>
          </cell>
          <cell r="AI107">
            <v>1291.6410060032508</v>
          </cell>
          <cell r="AJ107">
            <v>1346.7977739849227</v>
          </cell>
          <cell r="AK107">
            <v>1008.6144384039856</v>
          </cell>
          <cell r="AL107">
            <v>675.58265117030248</v>
          </cell>
          <cell r="AM107">
            <v>274.69206140707513</v>
          </cell>
          <cell r="AN107">
            <v>306.68601318547559</v>
          </cell>
          <cell r="AO107">
            <v>600.33948424430969</v>
          </cell>
          <cell r="AP107">
            <v>296.04905010340116</v>
          </cell>
          <cell r="AQ107">
            <v>218.8581521215043</v>
          </cell>
          <cell r="AR107">
            <v>384.50883521626554</v>
          </cell>
        </row>
        <row r="108">
          <cell r="B108">
            <v>1106</v>
          </cell>
          <cell r="C108">
            <v>588.08402689277989</v>
          </cell>
          <cell r="D108">
            <v>536.60842173375602</v>
          </cell>
          <cell r="E108">
            <v>648.28154421829061</v>
          </cell>
          <cell r="F108">
            <v>668.67919482658522</v>
          </cell>
          <cell r="G108">
            <v>809.2994202114279</v>
          </cell>
          <cell r="H108">
            <v>885.10318997234049</v>
          </cell>
          <cell r="I108">
            <v>387.24090011775593</v>
          </cell>
          <cell r="J108">
            <v>412.0476846578436</v>
          </cell>
          <cell r="K108">
            <v>337.72649024847715</v>
          </cell>
          <cell r="L108">
            <v>478.90792841004969</v>
          </cell>
          <cell r="M108">
            <v>564.2605346283259</v>
          </cell>
          <cell r="N108">
            <v>425.95076573533697</v>
          </cell>
          <cell r="O108">
            <v>262.3763545007634</v>
          </cell>
          <cell r="P108">
            <v>181.27069654580217</v>
          </cell>
          <cell r="Q108">
            <v>1458.6999150800848</v>
          </cell>
          <cell r="R108">
            <v>1522.2555837018542</v>
          </cell>
          <cell r="S108">
            <v>1896.7010353364783</v>
          </cell>
          <cell r="T108">
            <v>1892.7214540241519</v>
          </cell>
          <cell r="U108">
            <v>2146.6729064882757</v>
          </cell>
          <cell r="V108">
            <v>2508.7154746954084</v>
          </cell>
          <cell r="W108">
            <v>1706.7579841456948</v>
          </cell>
          <cell r="X108">
            <v>1285.8564920352323</v>
          </cell>
          <cell r="Y108">
            <v>1622.9433937509193</v>
          </cell>
          <cell r="Z108">
            <v>1910.4156611407848</v>
          </cell>
          <cell r="AA108">
            <v>2157.0602555805781</v>
          </cell>
          <cell r="AB108">
            <v>1375.3833851437475</v>
          </cell>
          <cell r="AC108">
            <v>1252.4975738978551</v>
          </cell>
          <cell r="AD108">
            <v>1404.9330578789409</v>
          </cell>
          <cell r="AE108">
            <v>5686.985070146834</v>
          </cell>
          <cell r="AF108">
            <v>5480.4536593520588</v>
          </cell>
          <cell r="AG108">
            <v>3967.6644906477181</v>
          </cell>
          <cell r="AH108">
            <v>3168.6577695119995</v>
          </cell>
          <cell r="AI108">
            <v>3007.3645104419402</v>
          </cell>
          <cell r="AJ108">
            <v>3321.2181867119548</v>
          </cell>
          <cell r="AK108">
            <v>1789.6333307454493</v>
          </cell>
          <cell r="AL108">
            <v>1296.2821282884549</v>
          </cell>
          <cell r="AM108">
            <v>552.81671557001857</v>
          </cell>
          <cell r="AN108">
            <v>637.43947651666565</v>
          </cell>
          <cell r="AO108">
            <v>896.59209829899498</v>
          </cell>
          <cell r="AP108">
            <v>646.81648239958656</v>
          </cell>
          <cell r="AQ108">
            <v>437.48948394270116</v>
          </cell>
          <cell r="AR108">
            <v>829.08953529231428</v>
          </cell>
        </row>
        <row r="109">
          <cell r="B109">
            <v>1107</v>
          </cell>
          <cell r="C109">
            <v>1433.3977738749782</v>
          </cell>
          <cell r="D109">
            <v>1294.4908131447442</v>
          </cell>
          <cell r="E109">
            <v>1516.7148985036702</v>
          </cell>
          <cell r="F109">
            <v>1588.3802590027076</v>
          </cell>
          <cell r="G109">
            <v>1766.1112234811233</v>
          </cell>
          <cell r="H109">
            <v>1730.9724373006043</v>
          </cell>
          <cell r="I109">
            <v>1103.5926761396752</v>
          </cell>
          <cell r="J109">
            <v>1379.6039598681862</v>
          </cell>
          <cell r="K109">
            <v>1153.3656267251752</v>
          </cell>
          <cell r="L109">
            <v>1363.5582958212015</v>
          </cell>
          <cell r="M109">
            <v>1667.8533364145148</v>
          </cell>
          <cell r="N109">
            <v>1338.0390615799868</v>
          </cell>
          <cell r="O109">
            <v>899.97115094232367</v>
          </cell>
          <cell r="P109">
            <v>624.26048199042395</v>
          </cell>
          <cell r="Q109">
            <v>3555.4395552536034</v>
          </cell>
          <cell r="R109">
            <v>3672.2231492260253</v>
          </cell>
          <cell r="S109">
            <v>4437.5082770110539</v>
          </cell>
          <cell r="T109">
            <v>4495.9696916284811</v>
          </cell>
          <cell r="U109">
            <v>4684.6235380983317</v>
          </cell>
          <cell r="V109">
            <v>4906.2271935354311</v>
          </cell>
          <cell r="W109">
            <v>4864.066813896291</v>
          </cell>
          <cell r="X109">
            <v>4305.260712014664</v>
          </cell>
          <cell r="Y109">
            <v>5542.4942328208499</v>
          </cell>
          <cell r="Z109">
            <v>5439.381911808412</v>
          </cell>
          <cell r="AA109">
            <v>6375.8847612600885</v>
          </cell>
          <cell r="AB109">
            <v>4320.4915732301315</v>
          </cell>
          <cell r="AC109">
            <v>4296.1633691348552</v>
          </cell>
          <cell r="AD109">
            <v>4838.3120084397233</v>
          </cell>
          <cell r="AE109">
            <v>13861.474494859789</v>
          </cell>
          <cell r="AF109">
            <v>13220.807998083743</v>
          </cell>
          <cell r="AG109">
            <v>9282.7196746527134</v>
          </cell>
          <cell r="AH109">
            <v>7526.8282422540078</v>
          </cell>
          <cell r="AI109">
            <v>6562.886469883726</v>
          </cell>
          <cell r="AJ109">
            <v>6495.2168341405941</v>
          </cell>
          <cell r="AK109">
            <v>5100.2521587609835</v>
          </cell>
          <cell r="AL109">
            <v>4340.1674706123604</v>
          </cell>
          <cell r="AM109">
            <v>1887.9176375784525</v>
          </cell>
          <cell r="AN109">
            <v>1814.9331734262094</v>
          </cell>
          <cell r="AO109">
            <v>2650.1660682965671</v>
          </cell>
          <cell r="AP109">
            <v>2031.8444964650325</v>
          </cell>
          <cell r="AQ109">
            <v>1500.6227033615198</v>
          </cell>
          <cell r="AR109">
            <v>2855.2206328838233</v>
          </cell>
        </row>
        <row r="110">
          <cell r="B110">
            <v>1108</v>
          </cell>
          <cell r="C110">
            <v>202.09354943908735</v>
          </cell>
          <cell r="D110">
            <v>187.01599054726375</v>
          </cell>
          <cell r="E110">
            <v>218.826872149579</v>
          </cell>
          <cell r="F110">
            <v>230.58157325251042</v>
          </cell>
          <cell r="G110">
            <v>242.25735322779627</v>
          </cell>
          <cell r="H110">
            <v>257.17635868784686</v>
          </cell>
          <cell r="I110">
            <v>137.36530969866112</v>
          </cell>
          <cell r="J110">
            <v>163.12616725496338</v>
          </cell>
          <cell r="K110">
            <v>121.64991930474466</v>
          </cell>
          <cell r="L110">
            <v>150.10096640173367</v>
          </cell>
          <cell r="M110">
            <v>190.33194688266136</v>
          </cell>
          <cell r="N110">
            <v>113.65161900379069</v>
          </cell>
          <cell r="O110">
            <v>66.320989963135617</v>
          </cell>
          <cell r="P110">
            <v>43.534959731068611</v>
          </cell>
          <cell r="Q110">
            <v>501.27843968592737</v>
          </cell>
          <cell r="R110">
            <v>530.5286393610786</v>
          </cell>
          <cell r="S110">
            <v>640.22978699173564</v>
          </cell>
          <cell r="T110">
            <v>652.66976148532729</v>
          </cell>
          <cell r="U110">
            <v>642.58948367442156</v>
          </cell>
          <cell r="V110">
            <v>728.93456726348518</v>
          </cell>
          <cell r="W110">
            <v>605.4353736951399</v>
          </cell>
          <cell r="X110">
            <v>509.05962828015339</v>
          </cell>
          <cell r="Y110">
            <v>584.58823511508081</v>
          </cell>
          <cell r="Z110">
            <v>598.76903253251987</v>
          </cell>
          <cell r="AA110">
            <v>727.60268137181288</v>
          </cell>
          <cell r="AB110">
            <v>366.97797268341247</v>
          </cell>
          <cell r="AC110">
            <v>316.59437903764939</v>
          </cell>
          <cell r="AD110">
            <v>337.4163903218211</v>
          </cell>
          <cell r="AE110">
            <v>1954.3176584910254</v>
          </cell>
          <cell r="AF110">
            <v>1910.0193516169466</v>
          </cell>
          <cell r="AG110">
            <v>1339.2817024805508</v>
          </cell>
          <cell r="AH110">
            <v>1092.6526490514627</v>
          </cell>
          <cell r="AI110">
            <v>900.23067890069399</v>
          </cell>
          <cell r="AJ110">
            <v>965.01606744082108</v>
          </cell>
          <cell r="AK110">
            <v>634.8336052574499</v>
          </cell>
          <cell r="AL110">
            <v>513.18704883487601</v>
          </cell>
          <cell r="AM110">
            <v>199.12595186101183</v>
          </cell>
          <cell r="AN110">
            <v>199.78846824570323</v>
          </cell>
          <cell r="AO110">
            <v>302.43142866843266</v>
          </cell>
          <cell r="AP110">
            <v>172.58271691598782</v>
          </cell>
          <cell r="AQ110">
            <v>110.58441500473261</v>
          </cell>
          <cell r="AR110">
            <v>199.11866738638156</v>
          </cell>
        </row>
        <row r="111">
          <cell r="B111">
            <v>1109</v>
          </cell>
          <cell r="C111">
            <v>406.57616501867938</v>
          </cell>
          <cell r="D111">
            <v>375.0450324666769</v>
          </cell>
          <cell r="E111">
            <v>460.94581488361428</v>
          </cell>
          <cell r="F111">
            <v>485.43081168137013</v>
          </cell>
          <cell r="G111">
            <v>690.43455538312401</v>
          </cell>
          <cell r="H111">
            <v>743.09357700882117</v>
          </cell>
          <cell r="I111">
            <v>400.326942233056</v>
          </cell>
          <cell r="J111">
            <v>468.71571578389774</v>
          </cell>
          <cell r="K111">
            <v>391.86909543488895</v>
          </cell>
          <cell r="L111">
            <v>528.73679381343607</v>
          </cell>
          <cell r="M111">
            <v>573.04264967796939</v>
          </cell>
          <cell r="N111">
            <v>482.7376362799825</v>
          </cell>
          <cell r="O111">
            <v>353.85233293550345</v>
          </cell>
          <cell r="P111">
            <v>197.36065670717653</v>
          </cell>
          <cell r="Q111">
            <v>1008.4827852235882</v>
          </cell>
          <cell r="R111">
            <v>1063.9311119408919</v>
          </cell>
          <cell r="S111">
            <v>1348.6060371778526</v>
          </cell>
          <cell r="T111">
            <v>1374.0300562992161</v>
          </cell>
          <cell r="U111">
            <v>1831.3829427395679</v>
          </cell>
          <cell r="V111">
            <v>2106.2067981554223</v>
          </cell>
          <cell r="W111">
            <v>1764.4345024431257</v>
          </cell>
          <cell r="X111">
            <v>1462.6975675403612</v>
          </cell>
          <cell r="Y111">
            <v>1883.1254817568147</v>
          </cell>
          <cell r="Z111">
            <v>2109.1884088786314</v>
          </cell>
          <cell r="AA111">
            <v>2190.6326041163484</v>
          </cell>
          <cell r="AB111">
            <v>1558.7466386563469</v>
          </cell>
          <cell r="AC111">
            <v>1689.1735132272549</v>
          </cell>
          <cell r="AD111">
            <v>1529.6378080753316</v>
          </cell>
          <cell r="AE111">
            <v>3931.7384499551222</v>
          </cell>
          <cell r="AF111">
            <v>3830.3851325382816</v>
          </cell>
          <cell r="AG111">
            <v>2821.1173958865152</v>
          </cell>
          <cell r="AH111">
            <v>2300.3020355577182</v>
          </cell>
          <cell r="AI111">
            <v>2565.6615175870447</v>
          </cell>
          <cell r="AJ111">
            <v>2788.3482178701238</v>
          </cell>
          <cell r="AK111">
            <v>1850.1104578514917</v>
          </cell>
          <cell r="AL111">
            <v>1474.5570191059965</v>
          </cell>
          <cell r="AM111">
            <v>641.4414993396756</v>
          </cell>
          <cell r="AN111">
            <v>703.76305145434776</v>
          </cell>
          <cell r="AO111">
            <v>910.54660065498501</v>
          </cell>
          <cell r="AP111">
            <v>733.04871111446766</v>
          </cell>
          <cell r="AQ111">
            <v>590.01762877006468</v>
          </cell>
          <cell r="AR111">
            <v>902.68122908102919</v>
          </cell>
        </row>
        <row r="112">
          <cell r="B112">
            <v>1110</v>
          </cell>
          <cell r="C112">
            <v>684.46937964390304</v>
          </cell>
          <cell r="D112">
            <v>620.96220397960212</v>
          </cell>
          <cell r="E112">
            <v>754.75935578192298</v>
          </cell>
          <cell r="F112">
            <v>812.45560753632765</v>
          </cell>
          <cell r="G112">
            <v>868.91011393236249</v>
          </cell>
          <cell r="H112">
            <v>877.52765915261682</v>
          </cell>
          <cell r="I112">
            <v>480.74146540920219</v>
          </cell>
          <cell r="J112">
            <v>583.12817283278321</v>
          </cell>
          <cell r="K112">
            <v>426.65760028977229</v>
          </cell>
          <cell r="L112">
            <v>543.8537696359291</v>
          </cell>
          <cell r="M112">
            <v>589.15238978772288</v>
          </cell>
          <cell r="N112">
            <v>412.33234249958048</v>
          </cell>
          <cell r="O112">
            <v>355.26884491109223</v>
          </cell>
          <cell r="P112">
            <v>232.9525323872908</v>
          </cell>
          <cell r="Q112">
            <v>1697.7768147127651</v>
          </cell>
          <cell r="R112">
            <v>1761.5511497595569</v>
          </cell>
          <cell r="S112">
            <v>2208.2270647819514</v>
          </cell>
          <cell r="T112">
            <v>2299.6859640967796</v>
          </cell>
          <cell r="U112">
            <v>2304.7907278432817</v>
          </cell>
          <cell r="V112">
            <v>2487.2435699369739</v>
          </cell>
          <cell r="W112">
            <v>2118.8602085873385</v>
          </cell>
          <cell r="X112">
            <v>1819.7387696725257</v>
          </cell>
          <cell r="Y112">
            <v>2050.3015125477818</v>
          </cell>
          <cell r="Z112">
            <v>2169.4916647805676</v>
          </cell>
          <cell r="AA112">
            <v>2252.2170637514191</v>
          </cell>
          <cell r="AB112">
            <v>1331.409868584904</v>
          </cell>
          <cell r="AC112">
            <v>1695.9354709356696</v>
          </cell>
          <cell r="AD112">
            <v>1805.4915653993976</v>
          </cell>
          <cell r="AE112">
            <v>6619.0662643473552</v>
          </cell>
          <cell r="AF112">
            <v>6341.9701318214529</v>
          </cell>
          <cell r="AG112">
            <v>4619.3384982616826</v>
          </cell>
          <cell r="AH112">
            <v>3849.9684050603937</v>
          </cell>
          <cell r="AI112">
            <v>3228.8784276177721</v>
          </cell>
          <cell r="AJ112">
            <v>3292.7921330975178</v>
          </cell>
          <cell r="AK112">
            <v>2221.7460751333206</v>
          </cell>
          <cell r="AL112">
            <v>1834.4930868191184</v>
          </cell>
          <cell r="AM112">
            <v>698.38600191428498</v>
          </cell>
          <cell r="AN112">
            <v>723.88415737714297</v>
          </cell>
          <cell r="AO112">
            <v>936.14446689166834</v>
          </cell>
          <cell r="AP112">
            <v>626.13657917656008</v>
          </cell>
          <cell r="AQ112">
            <v>592.37953784673482</v>
          </cell>
          <cell r="AR112">
            <v>1065.4700980494435</v>
          </cell>
        </row>
        <row r="113">
          <cell r="B113">
            <v>1111</v>
          </cell>
          <cell r="C113">
            <v>185.33945227713218</v>
          </cell>
          <cell r="D113">
            <v>181.22806611229672</v>
          </cell>
          <cell r="E113">
            <v>210.57323070267793</v>
          </cell>
          <cell r="F113">
            <v>229.83885334132677</v>
          </cell>
          <cell r="G113">
            <v>243.68114793572744</v>
          </cell>
          <cell r="H113">
            <v>234.1106784490666</v>
          </cell>
          <cell r="I113">
            <v>141.50820144847188</v>
          </cell>
          <cell r="J113">
            <v>178.97151051519336</v>
          </cell>
          <cell r="K113">
            <v>142.42857338722138</v>
          </cell>
          <cell r="L113">
            <v>175.47054600884411</v>
          </cell>
          <cell r="M113">
            <v>220.99665288693754</v>
          </cell>
          <cell r="N113">
            <v>152.6281978467533</v>
          </cell>
          <cell r="O113">
            <v>101.23929234491753</v>
          </cell>
          <cell r="P113">
            <v>65.861493299005446</v>
          </cell>
          <cell r="Q113">
            <v>459.72111285881516</v>
          </cell>
          <cell r="R113">
            <v>514.10940341113587</v>
          </cell>
          <cell r="S113">
            <v>616.08180619967095</v>
          </cell>
          <cell r="T113">
            <v>650.56746501625173</v>
          </cell>
          <cell r="U113">
            <v>646.36611003493329</v>
          </cell>
          <cell r="V113">
            <v>663.55775063353667</v>
          </cell>
          <cell r="W113">
            <v>623.6951018625175</v>
          </cell>
          <cell r="X113">
            <v>558.5073942993032</v>
          </cell>
          <cell r="Y113">
            <v>684.43998008593076</v>
          </cell>
          <cell r="Z113">
            <v>699.97103676512427</v>
          </cell>
          <cell r="AA113">
            <v>844.82799576396133</v>
          </cell>
          <cell r="AB113">
            <v>492.83228088687525</v>
          </cell>
          <cell r="AC113">
            <v>483.2827572683421</v>
          </cell>
          <cell r="AD113">
            <v>510.45751431569647</v>
          </cell>
          <cell r="AE113">
            <v>1792.2994841031668</v>
          </cell>
          <cell r="AF113">
            <v>1850.9065043992662</v>
          </cell>
          <cell r="AG113">
            <v>1288.7671068091663</v>
          </cell>
          <cell r="AH113">
            <v>1089.1331359047231</v>
          </cell>
          <cell r="AI113">
            <v>905.52151387209267</v>
          </cell>
          <cell r="AJ113">
            <v>878.46553009577599</v>
          </cell>
          <cell r="AK113">
            <v>653.97997424604864</v>
          </cell>
          <cell r="AL113">
            <v>563.03573394977502</v>
          </cell>
          <cell r="AM113">
            <v>233.13805228993914</v>
          </cell>
          <cell r="AN113">
            <v>233.55606862328139</v>
          </cell>
          <cell r="AO113">
            <v>351.15667421162078</v>
          </cell>
          <cell r="AP113">
            <v>231.76958932283256</v>
          </cell>
          <cell r="AQ113">
            <v>168.80761167284746</v>
          </cell>
          <cell r="AR113">
            <v>301.23498123775943</v>
          </cell>
        </row>
        <row r="114">
          <cell r="B114">
            <v>1112</v>
          </cell>
          <cell r="C114">
            <v>1025.3706540420069</v>
          </cell>
          <cell r="D114">
            <v>920.5325153314825</v>
          </cell>
          <cell r="E114">
            <v>953.03917179205951</v>
          </cell>
          <cell r="F114">
            <v>939.07417413467226</v>
          </cell>
          <cell r="G114">
            <v>900.39942685839878</v>
          </cell>
          <cell r="H114">
            <v>1262.8636233338721</v>
          </cell>
          <cell r="I114">
            <v>607.04872537078893</v>
          </cell>
          <cell r="J114">
            <v>903.68604034299437</v>
          </cell>
          <cell r="K114">
            <v>657.77772410518708</v>
          </cell>
          <cell r="L114">
            <v>917.3471398111011</v>
          </cell>
          <cell r="M114">
            <v>1178.253325395299</v>
          </cell>
          <cell r="N114">
            <v>727.43684632383031</v>
          </cell>
          <cell r="O114">
            <v>531.21760354761432</v>
          </cell>
          <cell r="P114">
            <v>379.26266827685868</v>
          </cell>
          <cell r="Q114">
            <v>2543.3577815052367</v>
          </cell>
          <cell r="R114">
            <v>2611.37489589704</v>
          </cell>
          <cell r="S114">
            <v>2788.3415777845289</v>
          </cell>
          <cell r="T114">
            <v>2658.0845494462528</v>
          </cell>
          <cell r="U114">
            <v>2388.3163713987833</v>
          </cell>
          <cell r="V114">
            <v>3579.4306812820355</v>
          </cell>
          <cell r="W114">
            <v>2675.5574074871702</v>
          </cell>
          <cell r="X114">
            <v>2820.0875893807361</v>
          </cell>
          <cell r="Y114">
            <v>3160.9484086001216</v>
          </cell>
          <cell r="Z114">
            <v>3659.3972215412937</v>
          </cell>
          <cell r="AA114">
            <v>4504.2374279993874</v>
          </cell>
          <cell r="AB114">
            <v>2348.8737024523202</v>
          </cell>
          <cell r="AC114">
            <v>2535.856407187347</v>
          </cell>
          <cell r="AD114">
            <v>2939.4638539765288</v>
          </cell>
          <cell r="AE114">
            <v>9915.7047874839664</v>
          </cell>
          <cell r="AF114">
            <v>9401.5218320671029</v>
          </cell>
          <cell r="AG114">
            <v>5832.8664664906846</v>
          </cell>
          <cell r="AH114">
            <v>4449.9734716459734</v>
          </cell>
          <cell r="AI114">
            <v>3345.8930204704666</v>
          </cell>
          <cell r="AJ114">
            <v>4738.7080745743124</v>
          </cell>
          <cell r="AK114">
            <v>2805.474917499012</v>
          </cell>
          <cell r="AL114">
            <v>2842.952666153476</v>
          </cell>
          <cell r="AM114">
            <v>1076.7012109337818</v>
          </cell>
          <cell r="AN114">
            <v>1221.0139901558957</v>
          </cell>
          <cell r="AO114">
            <v>1872.2071747225607</v>
          </cell>
          <cell r="AP114">
            <v>1104.6303468776562</v>
          </cell>
          <cell r="AQ114">
            <v>885.75861067788412</v>
          </cell>
          <cell r="AR114">
            <v>1734.6582508217641</v>
          </cell>
        </row>
        <row r="115">
          <cell r="B115">
            <v>1113</v>
          </cell>
          <cell r="C115">
            <v>398.28461111088046</v>
          </cell>
          <cell r="D115">
            <v>354.38807263669503</v>
          </cell>
          <cell r="E115">
            <v>426.97230129815443</v>
          </cell>
          <cell r="F115">
            <v>435.40969837649914</v>
          </cell>
          <cell r="G115">
            <v>498.44905648339483</v>
          </cell>
          <cell r="H115">
            <v>532.46621735555766</v>
          </cell>
          <cell r="I115">
            <v>321.0154530931901</v>
          </cell>
          <cell r="J115">
            <v>409.57650885959669</v>
          </cell>
          <cell r="K115">
            <v>328.44234306873994</v>
          </cell>
          <cell r="L115">
            <v>391.22872097538198</v>
          </cell>
          <cell r="M115">
            <v>485.07263803868182</v>
          </cell>
          <cell r="N115">
            <v>388.34810404824839</v>
          </cell>
          <cell r="O115">
            <v>238.06717283989877</v>
          </cell>
          <cell r="P115">
            <v>131.23737441634569</v>
          </cell>
          <cell r="Q115">
            <v>987.9161851662916</v>
          </cell>
          <cell r="R115">
            <v>1005.3312630195928</v>
          </cell>
          <cell r="S115">
            <v>1249.2084853483316</v>
          </cell>
          <cell r="T115">
            <v>1232.4434254622038</v>
          </cell>
          <cell r="U115">
            <v>1322.1399374510986</v>
          </cell>
          <cell r="V115">
            <v>1509.2096089656623</v>
          </cell>
          <cell r="W115">
            <v>1414.870400916692</v>
          </cell>
          <cell r="X115">
            <v>1278.1448179706765</v>
          </cell>
          <cell r="Y115">
            <v>1578.3284589826108</v>
          </cell>
          <cell r="Z115">
            <v>1560.6537943959499</v>
          </cell>
          <cell r="AA115">
            <v>1854.3400510405615</v>
          </cell>
          <cell r="AB115">
            <v>1253.9654178997637</v>
          </cell>
          <cell r="AC115">
            <v>1136.4536144045976</v>
          </cell>
          <cell r="AD115">
            <v>1017.1513060864323</v>
          </cell>
          <cell r="AE115">
            <v>3851.5561271481006</v>
          </cell>
          <cell r="AF115">
            <v>3619.4128359695133</v>
          </cell>
          <cell r="AG115">
            <v>2613.1899842892817</v>
          </cell>
          <cell r="AH115">
            <v>2063.267908371774</v>
          </cell>
          <cell r="AI115">
            <v>1852.241537921547</v>
          </cell>
          <cell r="AJ115">
            <v>1998.0003517400751</v>
          </cell>
          <cell r="AK115">
            <v>1483.5725109750178</v>
          </cell>
          <cell r="AL115">
            <v>1288.5079284994515</v>
          </cell>
          <cell r="AM115">
            <v>537.6197088235391</v>
          </cell>
          <cell r="AN115">
            <v>520.7360670030597</v>
          </cell>
          <cell r="AO115">
            <v>770.76504145909132</v>
          </cell>
          <cell r="AP115">
            <v>589.71593623830381</v>
          </cell>
          <cell r="AQ115">
            <v>396.95606255220736</v>
          </cell>
          <cell r="AR115">
            <v>600.248886561424</v>
          </cell>
        </row>
        <row r="116">
          <cell r="B116">
            <v>1114</v>
          </cell>
          <cell r="C116">
            <v>465.20996084599881</v>
          </cell>
          <cell r="D116">
            <v>425.67984847561326</v>
          </cell>
          <cell r="E116">
            <v>512.40565384813021</v>
          </cell>
          <cell r="F116">
            <v>529.90690125135836</v>
          </cell>
          <cell r="G116">
            <v>596.80559607584155</v>
          </cell>
          <cell r="H116">
            <v>595.46240442393514</v>
          </cell>
          <cell r="I116">
            <v>328.99321186515783</v>
          </cell>
          <cell r="J116">
            <v>390.59929640681776</v>
          </cell>
          <cell r="K116">
            <v>298.29282179708821</v>
          </cell>
          <cell r="L116">
            <v>365.29745820270654</v>
          </cell>
          <cell r="M116">
            <v>473.02941354587676</v>
          </cell>
          <cell r="N116">
            <v>322.79088773123004</v>
          </cell>
          <cell r="O116">
            <v>204.53771113913226</v>
          </cell>
          <cell r="P116">
            <v>128.4634757106335</v>
          </cell>
          <cell r="Q116">
            <v>1153.9196770331453</v>
          </cell>
          <cell r="R116">
            <v>1207.5724121468793</v>
          </cell>
          <cell r="S116">
            <v>1499.1639710149764</v>
          </cell>
          <cell r="T116">
            <v>1499.9212901995738</v>
          </cell>
          <cell r="U116">
            <v>1583.0314115409815</v>
          </cell>
          <cell r="V116">
            <v>1687.7645064462417</v>
          </cell>
          <cell r="W116">
            <v>1450.0322432621253</v>
          </cell>
          <cell r="X116">
            <v>1218.9235852305856</v>
          </cell>
          <cell r="Y116">
            <v>1433.4450465603875</v>
          </cell>
          <cell r="Z116">
            <v>1457.2111751047121</v>
          </cell>
          <cell r="AA116">
            <v>1808.3011039439407</v>
          </cell>
          <cell r="AB116">
            <v>1042.2829575030937</v>
          </cell>
          <cell r="AC116">
            <v>976.39510031243333</v>
          </cell>
          <cell r="AD116">
            <v>995.65228795981545</v>
          </cell>
          <cell r="AE116">
            <v>4498.7484455127778</v>
          </cell>
          <cell r="AF116">
            <v>4347.5252880919325</v>
          </cell>
          <cell r="AG116">
            <v>3136.0660128491622</v>
          </cell>
          <cell r="AH116">
            <v>2511.0600610261245</v>
          </cell>
          <cell r="AI116">
            <v>2217.7353948959244</v>
          </cell>
          <cell r="AJ116">
            <v>2234.3841819593986</v>
          </cell>
          <cell r="AK116">
            <v>1520.441713062449</v>
          </cell>
          <cell r="AL116">
            <v>1228.8065340657033</v>
          </cell>
          <cell r="AM116">
            <v>488.26865166145404</v>
          </cell>
          <cell r="AN116">
            <v>486.22085105725603</v>
          </cell>
          <cell r="AO116">
            <v>751.62873959916692</v>
          </cell>
          <cell r="AP116">
            <v>490.16572653066385</v>
          </cell>
          <cell r="AQ116">
            <v>341.04863551193171</v>
          </cell>
          <cell r="AR116">
            <v>587.56172623881889</v>
          </cell>
        </row>
        <row r="117">
          <cell r="B117">
            <v>1115</v>
          </cell>
          <cell r="C117">
            <v>4641.6552623222451</v>
          </cell>
          <cell r="D117">
            <v>4384.3782194811465</v>
          </cell>
          <cell r="E117">
            <v>4611.2341405194793</v>
          </cell>
          <cell r="F117">
            <v>4561.0945631746545</v>
          </cell>
          <cell r="G117">
            <v>4211.8204920154358</v>
          </cell>
          <cell r="H117">
            <v>4586.8853579158122</v>
          </cell>
          <cell r="I117">
            <v>2488.220145945927</v>
          </cell>
          <cell r="J117">
            <v>2780.0350815747361</v>
          </cell>
          <cell r="K117">
            <v>2277.9033730475994</v>
          </cell>
          <cell r="L117">
            <v>3452.1125877900595</v>
          </cell>
          <cell r="M117">
            <v>3563.601886604537</v>
          </cell>
          <cell r="N117">
            <v>3124.7046305541789</v>
          </cell>
          <cell r="O117">
            <v>2338.4781921069516</v>
          </cell>
          <cell r="P117">
            <v>1219.8703207168196</v>
          </cell>
          <cell r="Q117">
            <v>11513.290324776912</v>
          </cell>
          <cell r="R117">
            <v>12437.643457219941</v>
          </cell>
          <cell r="S117">
            <v>13491.256455632176</v>
          </cell>
          <cell r="T117">
            <v>12910.348640041704</v>
          </cell>
          <cell r="U117">
            <v>11171.886092343431</v>
          </cell>
          <cell r="V117">
            <v>13000.958993738101</v>
          </cell>
          <cell r="W117">
            <v>10966.789920987098</v>
          </cell>
          <cell r="X117">
            <v>8675.51570080282</v>
          </cell>
          <cell r="Y117">
            <v>10946.456193503192</v>
          </cell>
          <cell r="Z117">
            <v>13770.851473748495</v>
          </cell>
          <cell r="AA117">
            <v>13622.969399002746</v>
          </cell>
          <cell r="AB117">
            <v>10089.585881895773</v>
          </cell>
          <cell r="AC117">
            <v>11163.118215435366</v>
          </cell>
          <cell r="AD117">
            <v>9454.5680717203286</v>
          </cell>
          <cell r="AE117">
            <v>44886.483853450794</v>
          </cell>
          <cell r="AF117">
            <v>44778.241793716858</v>
          </cell>
          <cell r="AG117">
            <v>28222.043525028963</v>
          </cell>
          <cell r="AH117">
            <v>21613.574696054991</v>
          </cell>
          <cell r="AI117">
            <v>15651.165879657048</v>
          </cell>
          <cell r="AJ117">
            <v>17211.60565645327</v>
          </cell>
          <cell r="AK117">
            <v>11499.30626145902</v>
          </cell>
          <cell r="AL117">
            <v>8745.8561871369766</v>
          </cell>
          <cell r="AM117">
            <v>3728.647581501697</v>
          </cell>
          <cell r="AN117">
            <v>4594.8557338423689</v>
          </cell>
          <cell r="AO117">
            <v>5662.4504053213741</v>
          </cell>
          <cell r="AP117">
            <v>4744.9391344176229</v>
          </cell>
          <cell r="AQ117">
            <v>3899.2066164756257</v>
          </cell>
          <cell r="AR117">
            <v>5579.3999614518261</v>
          </cell>
        </row>
        <row r="118">
          <cell r="B118">
            <v>1116</v>
          </cell>
          <cell r="C118">
            <v>224.3024827220344</v>
          </cell>
          <cell r="D118">
            <v>184.16972149257705</v>
          </cell>
          <cell r="E118">
            <v>170.19610364501511</v>
          </cell>
          <cell r="F118">
            <v>103.2088132134997</v>
          </cell>
          <cell r="G118">
            <v>40.049611740789935</v>
          </cell>
          <cell r="H118">
            <v>40.412656485607371</v>
          </cell>
          <cell r="I118">
            <v>36.762662762020867</v>
          </cell>
          <cell r="J118">
            <v>68.487686032488654</v>
          </cell>
          <cell r="K118">
            <v>83.50007596934276</v>
          </cell>
          <cell r="L118">
            <v>69.012955767635702</v>
          </cell>
          <cell r="M118">
            <v>135.04240266062186</v>
          </cell>
          <cell r="N118">
            <v>98.273284551974157</v>
          </cell>
          <cell r="O118">
            <v>107.02392604293806</v>
          </cell>
          <cell r="P118">
            <v>64.976555156614182</v>
          </cell>
          <cell r="Q118">
            <v>556.36609317147361</v>
          </cell>
          <cell r="R118">
            <v>522.45431777809699</v>
          </cell>
          <cell r="S118">
            <v>497.94896811845246</v>
          </cell>
          <cell r="T118">
            <v>292.13640341273521</v>
          </cell>
          <cell r="U118">
            <v>106.23190168215874</v>
          </cell>
          <cell r="V118">
            <v>114.54467439232845</v>
          </cell>
          <cell r="W118">
            <v>162.03083963614031</v>
          </cell>
          <cell r="X118">
            <v>213.72607828745348</v>
          </cell>
          <cell r="Y118">
            <v>401.25930474817352</v>
          </cell>
          <cell r="Z118">
            <v>275.30016460120231</v>
          </cell>
          <cell r="AA118">
            <v>516.2413135790365</v>
          </cell>
          <cell r="AB118">
            <v>317.32175089050628</v>
          </cell>
          <cell r="AC118">
            <v>510.89667730486502</v>
          </cell>
          <cell r="AD118">
            <v>503.59882797468993</v>
          </cell>
          <cell r="AE118">
            <v>2169.0860695144288</v>
          </cell>
          <cell r="AF118">
            <v>1880.9500246655375</v>
          </cell>
          <cell r="AG118">
            <v>1041.6477885286567</v>
          </cell>
          <cell r="AH118">
            <v>489.07369991656634</v>
          </cell>
          <cell r="AI118">
            <v>148.82474643904328</v>
          </cell>
          <cell r="AJ118">
            <v>151.64248780702778</v>
          </cell>
          <cell r="AK118">
            <v>169.89859951740772</v>
          </cell>
          <cell r="AL118">
            <v>215.458954672847</v>
          </cell>
          <cell r="AM118">
            <v>136.67935172410492</v>
          </cell>
          <cell r="AN118">
            <v>91.858120919900728</v>
          </cell>
          <cell r="AO118">
            <v>214.5780959864185</v>
          </cell>
          <cell r="AP118">
            <v>149.23034618338335</v>
          </cell>
          <cell r="AQ118">
            <v>178.45297935912347</v>
          </cell>
          <cell r="AR118">
            <v>297.18748229160616</v>
          </cell>
        </row>
        <row r="119">
          <cell r="B119">
            <v>1117</v>
          </cell>
          <cell r="C119">
            <v>367.74624221916503</v>
          </cell>
          <cell r="D119">
            <v>347.06407403232384</v>
          </cell>
          <cell r="E119">
            <v>401.44186581237432</v>
          </cell>
          <cell r="F119">
            <v>469.74401737258574</v>
          </cell>
          <cell r="G119">
            <v>541.97344986169662</v>
          </cell>
          <cell r="H119">
            <v>529.30914801966549</v>
          </cell>
          <cell r="I119">
            <v>325.19324704412645</v>
          </cell>
          <cell r="J119">
            <v>393.41182425344039</v>
          </cell>
          <cell r="K119">
            <v>297.25740481645897</v>
          </cell>
          <cell r="L119">
            <v>360.56199011608402</v>
          </cell>
          <cell r="M119">
            <v>487.68986728262854</v>
          </cell>
          <cell r="N119">
            <v>365.0650005766654</v>
          </cell>
          <cell r="O119">
            <v>239.92296185507959</v>
          </cell>
          <cell r="P119">
            <v>140.73575546516045</v>
          </cell>
          <cell r="Q119">
            <v>912.16796880272864</v>
          </cell>
          <cell r="R119">
            <v>984.5544780885873</v>
          </cell>
          <cell r="S119">
            <v>1174.513156057629</v>
          </cell>
          <cell r="T119">
            <v>1329.6279986865213</v>
          </cell>
          <cell r="U119">
            <v>1437.5887240227353</v>
          </cell>
          <cell r="V119">
            <v>1500.261286569619</v>
          </cell>
          <cell r="W119">
            <v>1433.2839599692295</v>
          </cell>
          <cell r="X119">
            <v>1227.7004994695596</v>
          </cell>
          <cell r="Y119">
            <v>1428.4693541080323</v>
          </cell>
          <cell r="Z119">
            <v>1438.3208793738588</v>
          </cell>
          <cell r="AA119">
            <v>1864.3452185747028</v>
          </cell>
          <cell r="AB119">
            <v>1178.7849129085002</v>
          </cell>
          <cell r="AC119">
            <v>1145.3125348038957</v>
          </cell>
          <cell r="AD119">
            <v>1090.7682214847737</v>
          </cell>
          <cell r="AE119">
            <v>3556.2390635790766</v>
          </cell>
          <cell r="AF119">
            <v>3544.6118575899186</v>
          </cell>
          <cell r="AG119">
            <v>2456.9365736976733</v>
          </cell>
          <cell r="AH119">
            <v>2225.9673126445027</v>
          </cell>
          <cell r="AI119">
            <v>2013.978606694219</v>
          </cell>
          <cell r="AJ119">
            <v>1986.1539182237716</v>
          </cell>
          <cell r="AK119">
            <v>1502.8801804420314</v>
          </cell>
          <cell r="AL119">
            <v>1237.6546109234052</v>
          </cell>
          <cell r="AM119">
            <v>486.57380144684475</v>
          </cell>
          <cell r="AN119">
            <v>479.91781425387813</v>
          </cell>
          <cell r="AO119">
            <v>774.92373574223018</v>
          </cell>
          <cell r="AP119">
            <v>554.35998362993985</v>
          </cell>
          <cell r="AQ119">
            <v>400.05042743925219</v>
          </cell>
          <cell r="AR119">
            <v>643.69224767744061</v>
          </cell>
        </row>
        <row r="120">
          <cell r="B120">
            <v>1118</v>
          </cell>
          <cell r="C120">
            <v>345.04579454036326</v>
          </cell>
          <cell r="D120">
            <v>317.42566673351541</v>
          </cell>
          <cell r="E120">
            <v>377.44670922206808</v>
          </cell>
          <cell r="F120">
            <v>415.31683689644046</v>
          </cell>
          <cell r="G120">
            <v>460.13438967626945</v>
          </cell>
          <cell r="H120">
            <v>451.24891196555865</v>
          </cell>
          <cell r="I120">
            <v>257.5233345766764</v>
          </cell>
          <cell r="J120">
            <v>299.21463598757771</v>
          </cell>
          <cell r="K120">
            <v>240.83424328597565</v>
          </cell>
          <cell r="L120">
            <v>285.69345385899004</v>
          </cell>
          <cell r="M120">
            <v>344.36395162199085</v>
          </cell>
          <cell r="N120">
            <v>258.35391877926889</v>
          </cell>
          <cell r="O120">
            <v>169.23580257708622</v>
          </cell>
          <cell r="P120">
            <v>107.74026043536733</v>
          </cell>
          <cell r="Q120">
            <v>855.8611493907041</v>
          </cell>
          <cell r="R120">
            <v>900.4759784316692</v>
          </cell>
          <cell r="S120">
            <v>1104.3096484091529</v>
          </cell>
          <cell r="T120">
            <v>1175.5698300366644</v>
          </cell>
          <cell r="U120">
            <v>1220.5099904847532</v>
          </cell>
          <cell r="V120">
            <v>1279.0092061727171</v>
          </cell>
          <cell r="W120">
            <v>1135.0299187376877</v>
          </cell>
          <cell r="X120">
            <v>933.74407021864988</v>
          </cell>
          <cell r="Y120">
            <v>1157.3280610662384</v>
          </cell>
          <cell r="Z120">
            <v>1139.6621691973714</v>
          </cell>
          <cell r="AA120">
            <v>1316.4376168674551</v>
          </cell>
          <cell r="AB120">
            <v>834.21774524187674</v>
          </cell>
          <cell r="AC120">
            <v>807.87551358344729</v>
          </cell>
          <cell r="AD120">
            <v>835.03763396135889</v>
          </cell>
          <cell r="AE120">
            <v>3336.7175307173593</v>
          </cell>
          <cell r="AF120">
            <v>3241.9108354678428</v>
          </cell>
          <cell r="AG120">
            <v>2310.0794996378386</v>
          </cell>
          <cell r="AH120">
            <v>1968.0542362056647</v>
          </cell>
          <cell r="AI120">
            <v>1709.8638637165488</v>
          </cell>
          <cell r="AJ120">
            <v>1693.244482827849</v>
          </cell>
          <cell r="AK120">
            <v>1190.1437654519077</v>
          </cell>
          <cell r="AL120">
            <v>941.31480310369761</v>
          </cell>
          <cell r="AM120">
            <v>394.21602750850309</v>
          </cell>
          <cell r="AN120">
            <v>380.26575646119801</v>
          </cell>
          <cell r="AO120">
            <v>547.18340024731344</v>
          </cell>
          <cell r="AP120">
            <v>392.31663939016579</v>
          </cell>
          <cell r="AQ120">
            <v>282.18580929274589</v>
          </cell>
          <cell r="AR120">
            <v>492.77861319444594</v>
          </cell>
        </row>
        <row r="121">
          <cell r="B121">
            <v>1119</v>
          </cell>
          <cell r="C121">
            <v>279.04509036255945</v>
          </cell>
          <cell r="D121">
            <v>286.83193528531058</v>
          </cell>
          <cell r="E121">
            <v>312.08268003477303</v>
          </cell>
          <cell r="F121">
            <v>331.78379415460853</v>
          </cell>
          <cell r="G121">
            <v>265.97126090025989</v>
          </cell>
          <cell r="H121">
            <v>290.07129962797569</v>
          </cell>
          <cell r="I121">
            <v>117.20621369444814</v>
          </cell>
          <cell r="J121">
            <v>175.05686039744941</v>
          </cell>
          <cell r="K121">
            <v>124.43048906913084</v>
          </cell>
          <cell r="L121">
            <v>187.44903452694663</v>
          </cell>
          <cell r="M121">
            <v>198.43638287928837</v>
          </cell>
          <cell r="N121">
            <v>144.21431017544438</v>
          </cell>
          <cell r="O121">
            <v>71.936241928576877</v>
          </cell>
          <cell r="P121">
            <v>41.050215799336087</v>
          </cell>
          <cell r="Q121">
            <v>692.15117398451741</v>
          </cell>
          <cell r="R121">
            <v>813.68740665928703</v>
          </cell>
          <cell r="S121">
            <v>913.07171646586596</v>
          </cell>
          <cell r="T121">
            <v>939.12643036070381</v>
          </cell>
          <cell r="U121">
            <v>705.49080528187176</v>
          </cell>
          <cell r="V121">
            <v>822.17120713851671</v>
          </cell>
          <cell r="W121">
            <v>516.58448514517693</v>
          </cell>
          <cell r="X121">
            <v>546.29114250279713</v>
          </cell>
          <cell r="Y121">
            <v>597.95025278403523</v>
          </cell>
          <cell r="Z121">
            <v>747.75452645958694</v>
          </cell>
          <cell r="AA121">
            <v>758.58439231804402</v>
          </cell>
          <cell r="AB121">
            <v>465.66406747233589</v>
          </cell>
          <cell r="AC121">
            <v>343.39972693922596</v>
          </cell>
          <cell r="AD121">
            <v>318.15845753634704</v>
          </cell>
          <cell r="AE121">
            <v>2698.4668690533563</v>
          </cell>
          <cell r="AF121">
            <v>2929.4529598966342</v>
          </cell>
          <cell r="AG121">
            <v>1910.0333470286178</v>
          </cell>
          <cell r="AH121">
            <v>1572.2177469852581</v>
          </cell>
          <cell r="AI121">
            <v>988.35179026814376</v>
          </cell>
          <cell r="AJ121">
            <v>1088.4494448581881</v>
          </cell>
          <cell r="AK121">
            <v>541.66836853822372</v>
          </cell>
          <cell r="AL121">
            <v>550.72043362149498</v>
          </cell>
          <cell r="AM121">
            <v>203.67740248435604</v>
          </cell>
          <cell r="AN121">
            <v>249.49976259341432</v>
          </cell>
          <cell r="AO121">
            <v>315.30912049660918</v>
          </cell>
          <cell r="AP121">
            <v>218.99289852978725</v>
          </cell>
          <cell r="AQ121">
            <v>119.947353556278</v>
          </cell>
          <cell r="AR121">
            <v>187.75403299739204</v>
          </cell>
        </row>
        <row r="122">
          <cell r="B122">
            <v>1120</v>
          </cell>
          <cell r="C122">
            <v>1750.8537640816742</v>
          </cell>
          <cell r="D122">
            <v>1618.0378792094941</v>
          </cell>
          <cell r="E122">
            <v>1226.666605747801</v>
          </cell>
          <cell r="F122">
            <v>908.60746190881741</v>
          </cell>
          <cell r="G122">
            <v>618.93745398751082</v>
          </cell>
          <cell r="H122">
            <v>636.59816688435944</v>
          </cell>
          <cell r="I122">
            <v>689.47608796301017</v>
          </cell>
          <cell r="J122">
            <v>1673.936051590586</v>
          </cell>
          <cell r="K122">
            <v>748.94757197981289</v>
          </cell>
          <cell r="L122">
            <v>323.53479895896544</v>
          </cell>
          <cell r="M122">
            <v>340.67464648597547</v>
          </cell>
          <cell r="N122">
            <v>84.364941651946395</v>
          </cell>
          <cell r="O122">
            <v>79.089572335935785</v>
          </cell>
          <cell r="P122">
            <v>88.336382608203436</v>
          </cell>
          <cell r="Q122">
            <v>4342.8661895100704</v>
          </cell>
          <cell r="R122">
            <v>4590.0643681843594</v>
          </cell>
          <cell r="S122">
            <v>3588.9033736723404</v>
          </cell>
          <cell r="T122">
            <v>2571.8473817437189</v>
          </cell>
          <cell r="U122">
            <v>1641.7363340489162</v>
          </cell>
          <cell r="V122">
            <v>1804.3587352514569</v>
          </cell>
          <cell r="W122">
            <v>3038.854670698689</v>
          </cell>
          <cell r="X122">
            <v>5223.768071835967</v>
          </cell>
          <cell r="Y122">
            <v>3599.0647737349332</v>
          </cell>
          <cell r="Z122">
            <v>1290.6153984697166</v>
          </cell>
          <cell r="AA122">
            <v>1302.3341079540592</v>
          </cell>
          <cell r="AB122">
            <v>272.41209165663577</v>
          </cell>
          <cell r="AC122">
            <v>377.54735048386482</v>
          </cell>
          <cell r="AD122">
            <v>684.64846500078932</v>
          </cell>
          <cell r="AE122">
            <v>16931.388646878266</v>
          </cell>
          <cell r="AF122">
            <v>16525.237504534845</v>
          </cell>
          <cell r="AG122">
            <v>7507.5429447210809</v>
          </cell>
          <cell r="AH122">
            <v>4305.6014242533856</v>
          </cell>
          <cell r="AI122">
            <v>2299.9775939775809</v>
          </cell>
          <cell r="AJ122">
            <v>2388.7400174773943</v>
          </cell>
          <cell r="AK122">
            <v>3186.4128695996869</v>
          </cell>
          <cell r="AL122">
            <v>5266.1220251157456</v>
          </cell>
          <cell r="AM122">
            <v>1225.9350356893926</v>
          </cell>
          <cell r="AN122">
            <v>430.63361587688399</v>
          </cell>
          <cell r="AO122">
            <v>541.32121136439957</v>
          </cell>
          <cell r="AP122">
            <v>128.11019297724275</v>
          </cell>
          <cell r="AQ122">
            <v>131.87490257014301</v>
          </cell>
          <cell r="AR122">
            <v>404.02983935979978</v>
          </cell>
        </row>
        <row r="123">
          <cell r="B123">
            <v>1121</v>
          </cell>
          <cell r="C123">
            <v>69.858023513687769</v>
          </cell>
          <cell r="D123">
            <v>62.694794240992778</v>
          </cell>
          <cell r="E123">
            <v>69.839485636868631</v>
          </cell>
          <cell r="F123">
            <v>84.268186960251029</v>
          </cell>
          <cell r="G123">
            <v>88.922603503200747</v>
          </cell>
          <cell r="H123">
            <v>75.890467483493225</v>
          </cell>
          <cell r="I123">
            <v>39.329177943718236</v>
          </cell>
          <cell r="J123">
            <v>43.708097626448414</v>
          </cell>
          <cell r="K123">
            <v>32.561571736757472</v>
          </cell>
          <cell r="L123">
            <v>39.964616103561461</v>
          </cell>
          <cell r="M123">
            <v>49.670803952493124</v>
          </cell>
          <cell r="N123">
            <v>27.945521660086197</v>
          </cell>
          <cell r="O123">
            <v>16.459928346670239</v>
          </cell>
          <cell r="P123">
            <v>10.410935773372445</v>
          </cell>
          <cell r="Q123">
            <v>173.27777716645548</v>
          </cell>
          <cell r="R123">
            <v>177.85315462257589</v>
          </cell>
          <cell r="S123">
            <v>204.33193864024625</v>
          </cell>
          <cell r="T123">
            <v>238.52425286351107</v>
          </cell>
          <cell r="U123">
            <v>235.86788640581429</v>
          </cell>
          <cell r="V123">
            <v>215.10213985745295</v>
          </cell>
          <cell r="W123">
            <v>173.34271365683668</v>
          </cell>
          <cell r="X123">
            <v>136.39766264952502</v>
          </cell>
          <cell r="Y123">
            <v>156.47451196806281</v>
          </cell>
          <cell r="Z123">
            <v>159.42318756174691</v>
          </cell>
          <cell r="AA123">
            <v>189.88199686733688</v>
          </cell>
          <cell r="AB123">
            <v>90.235325939851052</v>
          </cell>
          <cell r="AC123">
            <v>78.574231126749737</v>
          </cell>
          <cell r="AD123">
            <v>80.689643225206268</v>
          </cell>
          <cell r="AE123">
            <v>675.55233365442439</v>
          </cell>
          <cell r="AF123">
            <v>640.31032798596675</v>
          </cell>
          <cell r="AG123">
            <v>427.4371986644116</v>
          </cell>
          <cell r="AH123">
            <v>399.32010357154479</v>
          </cell>
          <cell r="AI123">
            <v>330.43725878583035</v>
          </cell>
          <cell r="AJ123">
            <v>284.76770128026141</v>
          </cell>
          <cell r="AK123">
            <v>181.75974618769257</v>
          </cell>
          <cell r="AL123">
            <v>137.50356554411863</v>
          </cell>
          <cell r="AM123">
            <v>53.299287029774163</v>
          </cell>
          <cell r="AN123">
            <v>53.193990863378538</v>
          </cell>
          <cell r="AO123">
            <v>78.925332549259949</v>
          </cell>
          <cell r="AP123">
            <v>42.435946764395844</v>
          </cell>
          <cell r="AQ123">
            <v>27.44548216557239</v>
          </cell>
          <cell r="AR123">
            <v>47.61717181421281</v>
          </cell>
        </row>
        <row r="124">
          <cell r="B124">
            <v>1122</v>
          </cell>
          <cell r="C124">
            <v>153.5976870245828</v>
          </cell>
          <cell r="D124">
            <v>131.90972486363768</v>
          </cell>
          <cell r="E124">
            <v>170.39364229539808</v>
          </cell>
          <cell r="F124">
            <v>252.63661532484159</v>
          </cell>
          <cell r="G124">
            <v>224.83034900591565</v>
          </cell>
          <cell r="H124">
            <v>249.3652640789108</v>
          </cell>
          <cell r="I124">
            <v>128.71574638056097</v>
          </cell>
          <cell r="J124">
            <v>137.86129237815496</v>
          </cell>
          <cell r="K124">
            <v>105.46396746611943</v>
          </cell>
          <cell r="L124">
            <v>159.3639216606079</v>
          </cell>
          <cell r="M124">
            <v>209.01727021259967</v>
          </cell>
          <cell r="N124">
            <v>129.54250994388897</v>
          </cell>
          <cell r="O124">
            <v>98.391252951487331</v>
          </cell>
          <cell r="P124">
            <v>65.823153483752122</v>
          </cell>
          <cell r="Q124">
            <v>380.98795881784076</v>
          </cell>
          <cell r="R124">
            <v>374.20269061277799</v>
          </cell>
          <cell r="S124">
            <v>498.52691417605939</v>
          </cell>
          <cell r="T124">
            <v>715.09738241726359</v>
          </cell>
          <cell r="U124">
            <v>596.36422158959942</v>
          </cell>
          <cell r="V124">
            <v>706.79498609175732</v>
          </cell>
          <cell r="W124">
            <v>567.31256371289908</v>
          </cell>
          <cell r="X124">
            <v>430.21680355277152</v>
          </cell>
          <cell r="Y124">
            <v>506.80670370858547</v>
          </cell>
          <cell r="Z124">
            <v>635.71996557250907</v>
          </cell>
          <cell r="AA124">
            <v>799.03310374617081</v>
          </cell>
          <cell r="AB124">
            <v>418.28922537340691</v>
          </cell>
          <cell r="AC124">
            <v>469.68716311724467</v>
          </cell>
          <cell r="AD124">
            <v>510.16036273571819</v>
          </cell>
          <cell r="AE124">
            <v>1485.3451428245426</v>
          </cell>
          <cell r="AF124">
            <v>1347.2116818392637</v>
          </cell>
          <cell r="AG124">
            <v>1042.8567803558112</v>
          </cell>
          <cell r="AH124">
            <v>1197.1644702058952</v>
          </cell>
          <cell r="AI124">
            <v>835.47176185301601</v>
          </cell>
          <cell r="AJ124">
            <v>935.70609571409295</v>
          </cell>
          <cell r="AK124">
            <v>594.85965930866701</v>
          </cell>
          <cell r="AL124">
            <v>433.70497189165519</v>
          </cell>
          <cell r="AM124">
            <v>172.63153998582831</v>
          </cell>
          <cell r="AN124">
            <v>212.11771359943327</v>
          </cell>
          <cell r="AO124">
            <v>332.12181497698367</v>
          </cell>
          <cell r="AP124">
            <v>196.71341700365085</v>
          </cell>
          <cell r="AQ124">
            <v>164.05875659079911</v>
          </cell>
          <cell r="AR124">
            <v>301.05962393943554</v>
          </cell>
        </row>
        <row r="125">
          <cell r="B125">
            <v>1123</v>
          </cell>
          <cell r="C125">
            <v>107.74334363253521</v>
          </cell>
          <cell r="D125">
            <v>92.541337477549249</v>
          </cell>
          <cell r="E125">
            <v>132.80183907226464</v>
          </cell>
          <cell r="F125">
            <v>127.61962165895832</v>
          </cell>
          <cell r="G125">
            <v>179.97871022731294</v>
          </cell>
          <cell r="H125">
            <v>183.23754810215274</v>
          </cell>
          <cell r="I125">
            <v>84.511296742676066</v>
          </cell>
          <cell r="J125">
            <v>92.113734658814934</v>
          </cell>
          <cell r="K125">
            <v>98.676195608968882</v>
          </cell>
          <cell r="L125">
            <v>136.89285254411524</v>
          </cell>
          <cell r="M125">
            <v>138.97450831085777</v>
          </cell>
          <cell r="N125">
            <v>93.347330637323608</v>
          </cell>
          <cell r="O125">
            <v>77.530275478715907</v>
          </cell>
          <cell r="P125">
            <v>43.988188917784584</v>
          </cell>
          <cell r="Q125">
            <v>267.2495749249079</v>
          </cell>
          <cell r="R125">
            <v>262.52209617450239</v>
          </cell>
          <cell r="S125">
            <v>388.54319995593977</v>
          </cell>
          <cell r="T125">
            <v>361.23210911474337</v>
          </cell>
          <cell r="U125">
            <v>477.39490643492917</v>
          </cell>
          <cell r="V125">
            <v>519.36415739669872</v>
          </cell>
          <cell r="W125">
            <v>372.48216916706485</v>
          </cell>
          <cell r="X125">
            <v>287.45470033402182</v>
          </cell>
          <cell r="Y125">
            <v>474.18809127535309</v>
          </cell>
          <cell r="Z125">
            <v>546.08043401318207</v>
          </cell>
          <cell r="AA125">
            <v>531.27300248574795</v>
          </cell>
          <cell r="AB125">
            <v>301.41598028225746</v>
          </cell>
          <cell r="AC125">
            <v>370.1037851733758</v>
          </cell>
          <cell r="AD125">
            <v>340.92912944263082</v>
          </cell>
          <cell r="AE125">
            <v>1041.9170707345909</v>
          </cell>
          <cell r="AF125">
            <v>945.13707030823628</v>
          </cell>
          <cell r="AG125">
            <v>812.78442349473073</v>
          </cell>
          <cell r="AH125">
            <v>604.74874774100385</v>
          </cell>
          <cell r="AI125">
            <v>668.80263627438569</v>
          </cell>
          <cell r="AJ125">
            <v>687.57166863718362</v>
          </cell>
          <cell r="AK125">
            <v>390.56885114465081</v>
          </cell>
          <cell r="AL125">
            <v>289.7853633306508</v>
          </cell>
          <cell r="AM125">
            <v>161.52079252462735</v>
          </cell>
          <cell r="AN125">
            <v>182.20810950926574</v>
          </cell>
          <cell r="AO125">
            <v>220.82608718785986</v>
          </cell>
          <cell r="AP125">
            <v>141.75016668884413</v>
          </cell>
          <cell r="AQ125">
            <v>129.27491226737121</v>
          </cell>
          <cell r="AR125">
            <v>201.19163109731608</v>
          </cell>
        </row>
        <row r="126">
          <cell r="B126">
            <v>1124</v>
          </cell>
          <cell r="C126">
            <v>248.43265668248171</v>
          </cell>
          <cell r="D126">
            <v>220.79487527022994</v>
          </cell>
          <cell r="E126">
            <v>272.1767360398191</v>
          </cell>
          <cell r="F126">
            <v>277.39132717567043</v>
          </cell>
          <cell r="G126">
            <v>316.04291264811729</v>
          </cell>
          <cell r="H126">
            <v>337.47118316225595</v>
          </cell>
          <cell r="I126">
            <v>198.44783954890406</v>
          </cell>
          <cell r="J126">
            <v>248.02945302994078</v>
          </cell>
          <cell r="K126">
            <v>207.04667413682978</v>
          </cell>
          <cell r="L126">
            <v>244.50871160858892</v>
          </cell>
          <cell r="M126">
            <v>272.22083141361077</v>
          </cell>
          <cell r="N126">
            <v>198.45028046589957</v>
          </cell>
          <cell r="O126">
            <v>135.2335946902864</v>
          </cell>
          <cell r="P126">
            <v>83.771822461681097</v>
          </cell>
          <cell r="Q126">
            <v>616.21924526769556</v>
          </cell>
          <cell r="R126">
            <v>626.35288251145766</v>
          </cell>
          <cell r="S126">
            <v>796.31743591238137</v>
          </cell>
          <cell r="T126">
            <v>785.16651956217027</v>
          </cell>
          <cell r="U126">
            <v>838.30624479146763</v>
          </cell>
          <cell r="V126">
            <v>956.52031204336402</v>
          </cell>
          <cell r="W126">
            <v>874.65563292400134</v>
          </cell>
          <cell r="X126">
            <v>774.01304331883466</v>
          </cell>
          <cell r="Y126">
            <v>994.96202308928127</v>
          </cell>
          <cell r="Z126">
            <v>975.37176612046596</v>
          </cell>
          <cell r="AA126">
            <v>1040.6482469488722</v>
          </cell>
          <cell r="AB126">
            <v>640.79053375738874</v>
          </cell>
          <cell r="AC126">
            <v>645.56026621132412</v>
          </cell>
          <cell r="AD126">
            <v>649.27097946823039</v>
          </cell>
          <cell r="AE126">
            <v>2402.4335722142928</v>
          </cell>
          <cell r="AF126">
            <v>2255.0076240534581</v>
          </cell>
          <cell r="AG126">
            <v>1665.7978009658707</v>
          </cell>
          <cell r="AH126">
            <v>1314.4691667554896</v>
          </cell>
          <cell r="AI126">
            <v>1174.4185347696716</v>
          </cell>
          <cell r="AJ126">
            <v>1266.3104638055945</v>
          </cell>
          <cell r="AK126">
            <v>917.12643980309554</v>
          </cell>
          <cell r="AL126">
            <v>780.28868799215252</v>
          </cell>
          <cell r="AM126">
            <v>338.90993354358073</v>
          </cell>
          <cell r="AN126">
            <v>325.44774451529554</v>
          </cell>
          <cell r="AO126">
            <v>432.55026970580883</v>
          </cell>
          <cell r="AP126">
            <v>301.35152385644761</v>
          </cell>
          <cell r="AQ126">
            <v>225.49011958544332</v>
          </cell>
          <cell r="AR126">
            <v>383.15261472940949</v>
          </cell>
        </row>
        <row r="127">
          <cell r="B127">
            <v>1125</v>
          </cell>
          <cell r="C127">
            <v>1712.8013802009239</v>
          </cell>
          <cell r="D127">
            <v>2363.6969338816002</v>
          </cell>
          <cell r="E127">
            <v>2072.2723782657081</v>
          </cell>
          <cell r="F127">
            <v>1573.1245403924022</v>
          </cell>
          <cell r="G127">
            <v>1827.6012024801271</v>
          </cell>
          <cell r="H127">
            <v>1604.6035362624532</v>
          </cell>
          <cell r="I127">
            <v>1317.7671918911146</v>
          </cell>
          <cell r="J127">
            <v>902.03665211247051</v>
          </cell>
          <cell r="K127">
            <v>483.9873047600081</v>
          </cell>
          <cell r="L127">
            <v>539.93368825586288</v>
          </cell>
          <cell r="M127">
            <v>719.95725700958974</v>
          </cell>
          <cell r="N127">
            <v>300.34102630146191</v>
          </cell>
          <cell r="O127">
            <v>367.70685139369408</v>
          </cell>
          <cell r="P127">
            <v>207.43032204037996</v>
          </cell>
          <cell r="Q127">
            <v>4248.480002167551</v>
          </cell>
          <cell r="R127">
            <v>6705.3566624145897</v>
          </cell>
          <cell r="S127">
            <v>6062.9231240806002</v>
          </cell>
          <cell r="T127">
            <v>4452.7878098925494</v>
          </cell>
          <cell r="U127">
            <v>4847.7261780374647</v>
          </cell>
          <cell r="V127">
            <v>4548.0501796614108</v>
          </cell>
          <cell r="W127">
            <v>5808.0375170119714</v>
          </cell>
          <cell r="X127">
            <v>2814.9404264598556</v>
          </cell>
          <cell r="Y127">
            <v>2325.7991943174497</v>
          </cell>
          <cell r="Z127">
            <v>2153.8540350460003</v>
          </cell>
          <cell r="AA127">
            <v>2752.2590886763701</v>
          </cell>
          <cell r="AB127">
            <v>969.79296829981604</v>
          </cell>
          <cell r="AC127">
            <v>1755.3103828755306</v>
          </cell>
          <cell r="AD127">
            <v>1607.6824450628685</v>
          </cell>
          <cell r="AE127">
            <v>16563.408342844643</v>
          </cell>
          <cell r="AF127">
            <v>24140.753268531422</v>
          </cell>
          <cell r="AG127">
            <v>12682.886939361009</v>
          </cell>
          <cell r="AH127">
            <v>7454.536249803773</v>
          </cell>
          <cell r="AI127">
            <v>6791.3838294161387</v>
          </cell>
          <cell r="AJ127">
            <v>6021.0363124594696</v>
          </cell>
          <cell r="AK127">
            <v>6090.0594127687245</v>
          </cell>
          <cell r="AL127">
            <v>2837.7637703886257</v>
          </cell>
          <cell r="AM127">
            <v>792.22767511711265</v>
          </cell>
          <cell r="AN127">
            <v>718.66642245446565</v>
          </cell>
          <cell r="AO127">
            <v>1143.9892534270682</v>
          </cell>
          <cell r="AP127">
            <v>456.07507200327348</v>
          </cell>
          <cell r="AQ127">
            <v>613.11881920348378</v>
          </cell>
          <cell r="AR127">
            <v>948.73751016088534</v>
          </cell>
        </row>
        <row r="128">
          <cell r="B128">
            <v>1126</v>
          </cell>
          <cell r="C128">
            <v>386.07557411811865</v>
          </cell>
          <cell r="D128">
            <v>350.00002587554729</v>
          </cell>
          <cell r="E128">
            <v>354.87352933246501</v>
          </cell>
          <cell r="F128">
            <v>418.97269285914086</v>
          </cell>
          <cell r="G128">
            <v>321.67835234633532</v>
          </cell>
          <cell r="H128">
            <v>419.61330488176731</v>
          </cell>
          <cell r="I128">
            <v>196.05003087055053</v>
          </cell>
          <cell r="J128">
            <v>243.28715633508938</v>
          </cell>
          <cell r="K128">
            <v>192.20205172456841</v>
          </cell>
          <cell r="L128">
            <v>277.29371296333636</v>
          </cell>
          <cell r="M128">
            <v>325.27716348774544</v>
          </cell>
          <cell r="N128">
            <v>240.73873048058454</v>
          </cell>
          <cell r="O128">
            <v>178.99894775880367</v>
          </cell>
          <cell r="P128">
            <v>98.16585457087757</v>
          </cell>
          <cell r="Q128">
            <v>957.6325515184792</v>
          </cell>
          <cell r="R128">
            <v>992.8832126104694</v>
          </cell>
          <cell r="S128">
            <v>1038.2664700257958</v>
          </cell>
          <cell r="T128">
            <v>1185.9178669831701</v>
          </cell>
          <cell r="U128">
            <v>853.2542917246443</v>
          </cell>
          <cell r="V128">
            <v>1189.3419922911683</v>
          </cell>
          <cell r="W128">
            <v>864.08733007946887</v>
          </cell>
          <cell r="X128">
            <v>759.21399646265468</v>
          </cell>
          <cell r="Y128">
            <v>923.62624525621538</v>
          </cell>
          <cell r="Z128">
            <v>1106.1546918627268</v>
          </cell>
          <cell r="AA128">
            <v>1243.4724712221248</v>
          </cell>
          <cell r="AB128">
            <v>777.33878349059592</v>
          </cell>
          <cell r="AC128">
            <v>854.48152606876067</v>
          </cell>
          <cell r="AD128">
            <v>760.8314905256334</v>
          </cell>
          <cell r="AE128">
            <v>3733.4903271542403</v>
          </cell>
          <cell r="AF128">
            <v>3574.597126868563</v>
          </cell>
          <cell r="AG128">
            <v>2171.9253209669378</v>
          </cell>
          <cell r="AH128">
            <v>1985.3781734390218</v>
          </cell>
          <cell r="AI128">
            <v>1195.3598834545985</v>
          </cell>
          <cell r="AJ128">
            <v>1574.536568558955</v>
          </cell>
          <cell r="AK128">
            <v>906.0449700249103</v>
          </cell>
          <cell r="AL128">
            <v>765.3696514789832</v>
          </cell>
          <cell r="AM128">
            <v>314.61111292164571</v>
          </cell>
          <cell r="AN128">
            <v>369.08547289985211</v>
          </cell>
          <cell r="AO128">
            <v>516.85509909411724</v>
          </cell>
          <cell r="AP128">
            <v>365.56755229205532</v>
          </cell>
          <cell r="AQ128">
            <v>298.46499479836962</v>
          </cell>
          <cell r="AR128">
            <v>448.98753245082389</v>
          </cell>
        </row>
        <row r="129">
          <cell r="B129">
            <v>1127</v>
          </cell>
          <cell r="C129">
            <v>186.42694405596251</v>
          </cell>
          <cell r="D129">
            <v>255.36879638046483</v>
          </cell>
          <cell r="E129">
            <v>268.22726296742366</v>
          </cell>
          <cell r="F129">
            <v>192.14502311481567</v>
          </cell>
          <cell r="G129">
            <v>209.61793085149355</v>
          </cell>
          <cell r="H129">
            <v>168.57418090515907</v>
          </cell>
          <cell r="I129">
            <v>117.21877245474059</v>
          </cell>
          <cell r="J129">
            <v>115.27281409742655</v>
          </cell>
          <cell r="K129">
            <v>60.411587408574171</v>
          </cell>
          <cell r="L129">
            <v>81.473640434547164</v>
          </cell>
          <cell r="M129">
            <v>221.41992160067207</v>
          </cell>
          <cell r="N129">
            <v>108.83414149196703</v>
          </cell>
          <cell r="O129">
            <v>132.93246067835065</v>
          </cell>
          <cell r="P129">
            <v>79.681918181609603</v>
          </cell>
          <cell r="Q129">
            <v>462.41855759951261</v>
          </cell>
          <cell r="R129">
            <v>724.43249201605011</v>
          </cell>
          <cell r="S129">
            <v>784.76231802840903</v>
          </cell>
          <cell r="T129">
            <v>543.87366968654362</v>
          </cell>
          <cell r="U129">
            <v>556.01316599915185</v>
          </cell>
          <cell r="V129">
            <v>477.80265743262265</v>
          </cell>
          <cell r="W129">
            <v>516.63983767739558</v>
          </cell>
          <cell r="X129">
            <v>359.72607511538121</v>
          </cell>
          <cell r="Y129">
            <v>290.3076587762389</v>
          </cell>
          <cell r="Z129">
            <v>325.00718702456498</v>
          </cell>
          <cell r="AA129">
            <v>846.44607121633874</v>
          </cell>
          <cell r="AB129">
            <v>351.42246941620414</v>
          </cell>
          <cell r="AC129">
            <v>634.57541670898468</v>
          </cell>
          <cell r="AD129">
            <v>617.57229989052439</v>
          </cell>
          <cell r="AE129">
            <v>1802.8159226175615</v>
          </cell>
          <cell r="AF129">
            <v>2608.115709563061</v>
          </cell>
          <cell r="AG129">
            <v>1641.6259203904208</v>
          </cell>
          <cell r="AH129">
            <v>910.51407771662468</v>
          </cell>
          <cell r="AI129">
            <v>778.94226815381171</v>
          </cell>
          <cell r="AJ129">
            <v>632.5495623281862</v>
          </cell>
          <cell r="AK129">
            <v>541.72640883305155</v>
          </cell>
          <cell r="AL129">
            <v>362.64270946235752</v>
          </cell>
          <cell r="AM129">
            <v>98.886336422730921</v>
          </cell>
          <cell r="AN129">
            <v>108.44363107732372</v>
          </cell>
          <cell r="AO129">
            <v>351.82923477700132</v>
          </cell>
          <cell r="AP129">
            <v>165.26726144812974</v>
          </cell>
          <cell r="AQ129">
            <v>221.65318110339027</v>
          </cell>
          <cell r="AR129">
            <v>364.44635440399765</v>
          </cell>
        </row>
        <row r="130">
          <cell r="B130">
            <v>1128</v>
          </cell>
          <cell r="C130">
            <v>1449.5587021878302</v>
          </cell>
          <cell r="D130">
            <v>1341.8031420885488</v>
          </cell>
          <cell r="E130">
            <v>1643.8459789202243</v>
          </cell>
          <cell r="F130">
            <v>1763.2635661401907</v>
          </cell>
          <cell r="G130">
            <v>2663.8755259190907</v>
          </cell>
          <cell r="H130">
            <v>2824.2311932814423</v>
          </cell>
          <cell r="I130">
            <v>1410.6952606266022</v>
          </cell>
          <cell r="J130">
            <v>1535.6041823985868</v>
          </cell>
          <cell r="K130">
            <v>1270.8124577110787</v>
          </cell>
          <cell r="L130">
            <v>1730.8622283012674</v>
          </cell>
          <cell r="M130">
            <v>1902.1802877046528</v>
          </cell>
          <cell r="N130">
            <v>1466.8885755245105</v>
          </cell>
          <cell r="O130">
            <v>1034.9725055805241</v>
          </cell>
          <cell r="P130">
            <v>583.22410539594102</v>
          </cell>
          <cell r="Q130">
            <v>3595.5255696317336</v>
          </cell>
          <cell r="R130">
            <v>3806.4391883257244</v>
          </cell>
          <cell r="S130">
            <v>4809.4603308679661</v>
          </cell>
          <cell r="T130">
            <v>4990.983429054023</v>
          </cell>
          <cell r="U130">
            <v>7065.9502218026782</v>
          </cell>
          <cell r="V130">
            <v>8004.9338641792101</v>
          </cell>
          <cell r="W130">
            <v>6217.6164721721916</v>
          </cell>
          <cell r="X130">
            <v>4792.0827628805137</v>
          </cell>
          <cell r="Y130">
            <v>6106.8845426402395</v>
          </cell>
          <cell r="Z130">
            <v>6904.5971303956976</v>
          </cell>
          <cell r="AA130">
            <v>7271.6719418614448</v>
          </cell>
          <cell r="AB130">
            <v>4736.5431334549567</v>
          </cell>
          <cell r="AC130">
            <v>4940.6149984709045</v>
          </cell>
          <cell r="AD130">
            <v>4520.260811242546</v>
          </cell>
          <cell r="AE130">
            <v>14017.756512109103</v>
          </cell>
          <cell r="AF130">
            <v>13704.015148382987</v>
          </cell>
          <cell r="AG130">
            <v>10060.797468051371</v>
          </cell>
          <cell r="AH130">
            <v>8355.5445447895618</v>
          </cell>
          <cell r="AI130">
            <v>9898.9873423991958</v>
          </cell>
          <cell r="AJ130">
            <v>10597.507848659605</v>
          </cell>
          <cell r="AK130">
            <v>6519.5263650463912</v>
          </cell>
          <cell r="AL130">
            <v>4830.9366412803138</v>
          </cell>
          <cell r="AM130">
            <v>2080.1636509485193</v>
          </cell>
          <cell r="AN130">
            <v>2303.8246963122874</v>
          </cell>
          <cell r="AO130">
            <v>3022.5041640019836</v>
          </cell>
          <cell r="AP130">
            <v>2227.5055823762564</v>
          </cell>
          <cell r="AQ130">
            <v>1725.7255830955241</v>
          </cell>
          <cell r="AR130">
            <v>2667.5298971547668</v>
          </cell>
        </row>
        <row r="131">
          <cell r="B131">
            <v>1129</v>
          </cell>
          <cell r="C131">
            <v>418.26434147687303</v>
          </cell>
          <cell r="D131">
            <v>385.77103788317282</v>
          </cell>
          <cell r="E131">
            <v>461.10433861328158</v>
          </cell>
          <cell r="F131">
            <v>469.95742514382522</v>
          </cell>
          <cell r="G131">
            <v>538.91971989355898</v>
          </cell>
          <cell r="H131">
            <v>543.87303178667048</v>
          </cell>
          <cell r="I131">
            <v>301.88920870476898</v>
          </cell>
          <cell r="J131">
            <v>392.06596315316233</v>
          </cell>
          <cell r="K131">
            <v>299.52110201861268</v>
          </cell>
          <cell r="L131">
            <v>381.32487132067661</v>
          </cell>
          <cell r="M131">
            <v>554.98549150852239</v>
          </cell>
          <cell r="N131">
            <v>329.07901890295977</v>
          </cell>
          <cell r="O131">
            <v>195.39362182969921</v>
          </cell>
          <cell r="P131">
            <v>128.1036891043052</v>
          </cell>
          <cell r="Q131">
            <v>1037.4744619693276</v>
          </cell>
          <cell r="R131">
            <v>1094.3587403096813</v>
          </cell>
          <cell r="S131">
            <v>1349.0698358543182</v>
          </cell>
          <cell r="T131">
            <v>1330.2320573595075</v>
          </cell>
          <cell r="U131">
            <v>1429.488681909002</v>
          </cell>
          <cell r="V131">
            <v>1541.5408130608657</v>
          </cell>
          <cell r="W131">
            <v>1330.5717891049414</v>
          </cell>
          <cell r="X131">
            <v>1223.5005384028998</v>
          </cell>
          <cell r="Y131">
            <v>1439.3475426001012</v>
          </cell>
          <cell r="Z131">
            <v>1521.1462641098092</v>
          </cell>
          <cell r="AA131">
            <v>2121.6035371770795</v>
          </cell>
          <cell r="AB131">
            <v>1062.5871612583594</v>
          </cell>
          <cell r="AC131">
            <v>932.74425495572314</v>
          </cell>
          <cell r="AD131">
            <v>992.86377273565211</v>
          </cell>
          <cell r="AE131">
            <v>4044.767340343788</v>
          </cell>
          <cell r="AF131">
            <v>3939.9312619954735</v>
          </cell>
          <cell r="AG131">
            <v>2822.0876054794544</v>
          </cell>
          <cell r="AH131">
            <v>2226.978584114654</v>
          </cell>
          <cell r="AI131">
            <v>2002.6309164558509</v>
          </cell>
          <cell r="AJ131">
            <v>2040.8027277457966</v>
          </cell>
          <cell r="AK131">
            <v>1395.1805966935128</v>
          </cell>
          <cell r="AL131">
            <v>1233.4205968604506</v>
          </cell>
          <cell r="AM131">
            <v>490.2791952743143</v>
          </cell>
          <cell r="AN131">
            <v>507.55377377948679</v>
          </cell>
          <cell r="AO131">
            <v>881.85434886898054</v>
          </cell>
          <cell r="AP131">
            <v>499.71440495208645</v>
          </cell>
          <cell r="AQ131">
            <v>325.80167120098349</v>
          </cell>
          <cell r="AR131">
            <v>585.91614691502707</v>
          </cell>
        </row>
        <row r="132">
          <cell r="B132">
            <v>1130</v>
          </cell>
          <cell r="C132">
            <v>1010.4426623166056</v>
          </cell>
          <cell r="D132">
            <v>838.93927622015758</v>
          </cell>
          <cell r="E132">
            <v>631.6980325180142</v>
          </cell>
          <cell r="F132">
            <v>410.12166044807975</v>
          </cell>
          <cell r="G132">
            <v>423.52482506124363</v>
          </cell>
          <cell r="H132">
            <v>359.82163228774976</v>
          </cell>
          <cell r="I132">
            <v>184.66152312192926</v>
          </cell>
          <cell r="J132">
            <v>290.77400448960503</v>
          </cell>
          <cell r="K132">
            <v>179.4850086727298</v>
          </cell>
          <cell r="L132">
            <v>404.20705105569039</v>
          </cell>
          <cell r="M132">
            <v>426.42619909860372</v>
          </cell>
          <cell r="N132">
            <v>270.89406031985425</v>
          </cell>
          <cell r="O132">
            <v>182.56981018825539</v>
          </cell>
          <cell r="P132">
            <v>109.26066895133468</v>
          </cell>
          <cell r="Q132">
            <v>2506.329977201126</v>
          </cell>
          <cell r="R132">
            <v>2379.9104633631041</v>
          </cell>
          <cell r="S132">
            <v>1848.1820483439417</v>
          </cell>
          <cell r="T132">
            <v>1160.8646889206716</v>
          </cell>
          <cell r="U132">
            <v>1123.402840133803</v>
          </cell>
          <cell r="V132">
            <v>1019.8698945810462</v>
          </cell>
          <cell r="W132">
            <v>813.8926669600678</v>
          </cell>
          <cell r="X132">
            <v>907.40381589212029</v>
          </cell>
          <cell r="Y132">
            <v>862.51454213265356</v>
          </cell>
          <cell r="Z132">
            <v>1612.4257605089156</v>
          </cell>
          <cell r="AA132">
            <v>1630.1459158751404</v>
          </cell>
          <cell r="AB132">
            <v>874.70951966678467</v>
          </cell>
          <cell r="AC132">
            <v>871.52763732417986</v>
          </cell>
          <cell r="AD132">
            <v>846.82151423691937</v>
          </cell>
          <cell r="AE132">
            <v>9771.3457126113026</v>
          </cell>
          <cell r="AF132">
            <v>8568.1991562483563</v>
          </cell>
          <cell r="AG132">
            <v>3866.1687576745267</v>
          </cell>
          <cell r="AH132">
            <v>1943.4359493732873</v>
          </cell>
          <cell r="AI132">
            <v>1573.8223658279221</v>
          </cell>
          <cell r="AJ132">
            <v>1350.1772026872948</v>
          </cell>
          <cell r="AK132">
            <v>853.41299585021011</v>
          </cell>
          <cell r="AL132">
            <v>914.76098380150654</v>
          </cell>
          <cell r="AM132">
            <v>293.7948779662309</v>
          </cell>
          <cell r="AN132">
            <v>538.01057728297485</v>
          </cell>
          <cell r="AO132">
            <v>677.5777095084635</v>
          </cell>
          <cell r="AP132">
            <v>411.35914592509761</v>
          </cell>
          <cell r="AQ132">
            <v>304.41909368987882</v>
          </cell>
          <cell r="AR132">
            <v>499.73260418128666</v>
          </cell>
        </row>
        <row r="133">
          <cell r="B133">
            <v>1131</v>
          </cell>
          <cell r="C133">
            <v>337.36109779238785</v>
          </cell>
          <cell r="D133">
            <v>310.01876358459441</v>
          </cell>
          <cell r="E133">
            <v>361.82732656879659</v>
          </cell>
          <cell r="F133">
            <v>388.14916074437934</v>
          </cell>
          <cell r="G133">
            <v>409.74586081792785</v>
          </cell>
          <cell r="H133">
            <v>411.90258321049447</v>
          </cell>
          <cell r="I133">
            <v>241.49141334927319</v>
          </cell>
          <cell r="J133">
            <v>278.99612857871085</v>
          </cell>
          <cell r="K133">
            <v>204.89448463377548</v>
          </cell>
          <cell r="L133">
            <v>246.78541379310158</v>
          </cell>
          <cell r="M133">
            <v>310.81972343626688</v>
          </cell>
          <cell r="N133">
            <v>214.3063189562331</v>
          </cell>
          <cell r="O133">
            <v>139.94002352581461</v>
          </cell>
          <cell r="P133">
            <v>86.015786465393361</v>
          </cell>
          <cell r="Q133">
            <v>836.79981464757964</v>
          </cell>
          <cell r="R133">
            <v>879.46400914510036</v>
          </cell>
          <cell r="S133">
            <v>1058.6114490481032</v>
          </cell>
          <cell r="T133">
            <v>1098.6707072483116</v>
          </cell>
          <cell r="U133">
            <v>1086.8540320142208</v>
          </cell>
          <cell r="V133">
            <v>1167.4869057917106</v>
          </cell>
          <cell r="W133">
            <v>1064.3694860516141</v>
          </cell>
          <cell r="X133">
            <v>870.64919072055932</v>
          </cell>
          <cell r="Y133">
            <v>984.61968443082355</v>
          </cell>
          <cell r="Z133">
            <v>984.45377802928181</v>
          </cell>
          <cell r="AA133">
            <v>1188.2044391365121</v>
          </cell>
          <cell r="AB133">
            <v>691.98924883929783</v>
          </cell>
          <cell r="AC133">
            <v>668.02719433614811</v>
          </cell>
          <cell r="AD133">
            <v>666.66275469489631</v>
          </cell>
          <cell r="AE133">
            <v>3262.403735960424</v>
          </cell>
          <cell r="AF133">
            <v>3166.2631418744108</v>
          </cell>
          <cell r="AG133">
            <v>2214.4845062712584</v>
          </cell>
          <cell r="AH133">
            <v>1839.3152702189336</v>
          </cell>
          <cell r="AI133">
            <v>1522.6196007929852</v>
          </cell>
          <cell r="AJ133">
            <v>1545.6032313645587</v>
          </cell>
          <cell r="AK133">
            <v>1116.0522617504093</v>
          </cell>
          <cell r="AL133">
            <v>877.70835464969127</v>
          </cell>
          <cell r="AM133">
            <v>335.38706410124769</v>
          </cell>
          <cell r="AN133">
            <v>328.47809703733088</v>
          </cell>
          <cell r="AO133">
            <v>493.88268525992027</v>
          </cell>
          <cell r="AP133">
            <v>325.4292996608994</v>
          </cell>
          <cell r="AQ133">
            <v>233.33767553760248</v>
          </cell>
          <cell r="AR133">
            <v>393.41597835354827</v>
          </cell>
        </row>
        <row r="134">
          <cell r="B134">
            <v>1132</v>
          </cell>
          <cell r="C134">
            <v>701.1776463257188</v>
          </cell>
          <cell r="D134">
            <v>644.9249114994401</v>
          </cell>
          <cell r="E134">
            <v>798.71902504478192</v>
          </cell>
          <cell r="F134">
            <v>793.68954746947111</v>
          </cell>
          <cell r="G134">
            <v>903.14577044081739</v>
          </cell>
          <cell r="H134">
            <v>913.94815001107213</v>
          </cell>
          <cell r="I134">
            <v>558.35603780142378</v>
          </cell>
          <cell r="J134">
            <v>803.17568618697135</v>
          </cell>
          <cell r="K134">
            <v>663.15569220623229</v>
          </cell>
          <cell r="L134">
            <v>826.79618093854992</v>
          </cell>
          <cell r="M134">
            <v>923.22129452403794</v>
          </cell>
          <cell r="N134">
            <v>570.11327663896998</v>
          </cell>
          <cell r="O134">
            <v>453.30681798838316</v>
          </cell>
          <cell r="P134">
            <v>283.25520735088162</v>
          </cell>
          <cell r="Q134">
            <v>1739.2204623470573</v>
          </cell>
          <cell r="R134">
            <v>1829.5287733772243</v>
          </cell>
          <cell r="S134">
            <v>2336.8414776825261</v>
          </cell>
          <cell r="T134">
            <v>2246.5679296628582</v>
          </cell>
          <cell r="U134">
            <v>2395.6010687716607</v>
          </cell>
          <cell r="V134">
            <v>2590.4729448254143</v>
          </cell>
          <cell r="W134">
            <v>2460.9451770816167</v>
          </cell>
          <cell r="X134">
            <v>2506.4299807580783</v>
          </cell>
          <cell r="Y134">
            <v>3186.792214322832</v>
          </cell>
          <cell r="Z134">
            <v>3298.1796268863982</v>
          </cell>
          <cell r="AA134">
            <v>3529.2986826292972</v>
          </cell>
          <cell r="AB134">
            <v>1840.8801941826143</v>
          </cell>
          <cell r="AC134">
            <v>2163.9361932675779</v>
          </cell>
          <cell r="AD134">
            <v>2195.3609281964405</v>
          </cell>
          <cell r="AE134">
            <v>6780.6412414294</v>
          </cell>
          <cell r="AF134">
            <v>6586.7044721636512</v>
          </cell>
          <cell r="AG134">
            <v>4888.3839775143415</v>
          </cell>
          <cell r="AH134">
            <v>3761.0420222836797</v>
          </cell>
          <cell r="AI134">
            <v>3356.0984599122594</v>
          </cell>
          <cell r="AJ134">
            <v>3429.4546126575087</v>
          </cell>
          <cell r="AK134">
            <v>2580.4417234040402</v>
          </cell>
          <cell r="AL134">
            <v>2526.7519431507831</v>
          </cell>
          <cell r="AM134">
            <v>1085.5042830880352</v>
          </cell>
          <cell r="AN134">
            <v>1100.4882013817753</v>
          </cell>
          <cell r="AO134">
            <v>1466.9693640666474</v>
          </cell>
          <cell r="AP134">
            <v>865.73072248929327</v>
          </cell>
          <cell r="AQ134">
            <v>755.84923133333916</v>
          </cell>
          <cell r="AR134">
            <v>1295.5427032980585</v>
          </cell>
        </row>
        <row r="135">
          <cell r="B135">
            <v>1133</v>
          </cell>
          <cell r="C135">
            <v>224.06682289349015</v>
          </cell>
          <cell r="D135">
            <v>194.74513244299766</v>
          </cell>
          <cell r="E135">
            <v>239.47547834087359</v>
          </cell>
          <cell r="F135">
            <v>239.91481943608539</v>
          </cell>
          <cell r="G135">
            <v>234.5005347212111</v>
          </cell>
          <cell r="H135">
            <v>251.55659571397214</v>
          </cell>
          <cell r="I135">
            <v>144.1518773356178</v>
          </cell>
          <cell r="J135">
            <v>168.93836887533411</v>
          </cell>
          <cell r="K135">
            <v>124.87696528445291</v>
          </cell>
          <cell r="L135">
            <v>148.67185466090035</v>
          </cell>
          <cell r="M135">
            <v>206.96728885900657</v>
          </cell>
          <cell r="N135">
            <v>144.18193133921866</v>
          </cell>
          <cell r="O135">
            <v>75.937612136930483</v>
          </cell>
          <cell r="P135">
            <v>52.770734335077044</v>
          </cell>
          <cell r="Q135">
            <v>555.78155600303273</v>
          </cell>
          <cell r="R135">
            <v>552.45473841481771</v>
          </cell>
          <cell r="S135">
            <v>700.64216968343874</v>
          </cell>
          <cell r="T135">
            <v>679.08786365451863</v>
          </cell>
          <cell r="U135">
            <v>622.0144632150184</v>
          </cell>
          <cell r="V135">
            <v>713.0060444693006</v>
          </cell>
          <cell r="W135">
            <v>635.34706044051813</v>
          </cell>
          <cell r="X135">
            <v>527.19747364331192</v>
          </cell>
          <cell r="Y135">
            <v>600.095792577466</v>
          </cell>
          <cell r="Z135">
            <v>593.06815081967727</v>
          </cell>
          <cell r="AA135">
            <v>791.19641655799182</v>
          </cell>
          <cell r="AB135">
            <v>465.55951709478637</v>
          </cell>
          <cell r="AC135">
            <v>362.50093934750896</v>
          </cell>
          <cell r="AD135">
            <v>408.997982402324</v>
          </cell>
          <cell r="AE135">
            <v>2166.8071538063364</v>
          </cell>
          <cell r="AF135">
            <v>1988.9581126771359</v>
          </cell>
          <cell r="AG135">
            <v>1465.6569514711059</v>
          </cell>
          <cell r="AH135">
            <v>1136.8799306285762</v>
          </cell>
          <cell r="AI135">
            <v>871.40626594788444</v>
          </cell>
          <cell r="AJ135">
            <v>943.92874202464395</v>
          </cell>
          <cell r="AK135">
            <v>666.19771901909746</v>
          </cell>
          <cell r="AL135">
            <v>531.47195460434318</v>
          </cell>
          <cell r="AM135">
            <v>204.40822912088333</v>
          </cell>
          <cell r="AN135">
            <v>197.88628165425339</v>
          </cell>
          <cell r="AO135">
            <v>328.86445960567011</v>
          </cell>
          <cell r="AP135">
            <v>218.9437304882284</v>
          </cell>
          <cell r="AQ135">
            <v>126.61928628759134</v>
          </cell>
          <cell r="AR135">
            <v>241.36092838286388</v>
          </cell>
        </row>
        <row r="136">
          <cell r="B136">
            <v>1134</v>
          </cell>
          <cell r="C136">
            <v>1135.2702331947082</v>
          </cell>
          <cell r="D136">
            <v>1047.5306338183814</v>
          </cell>
          <cell r="E136">
            <v>1286.5186722312867</v>
          </cell>
          <cell r="F136">
            <v>1342.6472926513923</v>
          </cell>
          <cell r="G136">
            <v>1428.0665098463533</v>
          </cell>
          <cell r="H136">
            <v>1346.2609210767291</v>
          </cell>
          <cell r="I136">
            <v>787.58386179421075</v>
          </cell>
          <cell r="J136">
            <v>944.3743152336508</v>
          </cell>
          <cell r="K136">
            <v>775.78899318461811</v>
          </cell>
          <cell r="L136">
            <v>921.98636937831907</v>
          </cell>
          <cell r="M136">
            <v>1099.863087563687</v>
          </cell>
          <cell r="N136">
            <v>800.75367176978887</v>
          </cell>
          <cell r="O136">
            <v>536.73682360646933</v>
          </cell>
          <cell r="P136">
            <v>334.70951953364306</v>
          </cell>
          <cell r="Q136">
            <v>2815.9557427598629</v>
          </cell>
          <cell r="R136">
            <v>2971.6442974872948</v>
          </cell>
          <cell r="S136">
            <v>3764.0147546436142</v>
          </cell>
          <cell r="T136">
            <v>3800.4133456668746</v>
          </cell>
          <cell r="U136">
            <v>3787.9573477879903</v>
          </cell>
          <cell r="V136">
            <v>3815.8100026601728</v>
          </cell>
          <cell r="W136">
            <v>3471.2630920256793</v>
          </cell>
          <cell r="X136">
            <v>2947.0614430533028</v>
          </cell>
          <cell r="Y136">
            <v>3728.0511235802605</v>
          </cell>
          <cell r="Z136">
            <v>3677.9036113817474</v>
          </cell>
          <cell r="AA136">
            <v>4204.566520546221</v>
          </cell>
          <cell r="AB136">
            <v>2585.6117287257871</v>
          </cell>
          <cell r="AC136">
            <v>2562.20333066175</v>
          </cell>
          <cell r="AD136">
            <v>2594.1560204728084</v>
          </cell>
          <cell r="AE136">
            <v>10978.473434949345</v>
          </cell>
          <cell r="AF136">
            <v>10698.570620350345</v>
          </cell>
          <cell r="AG136">
            <v>7873.8543429034244</v>
          </cell>
          <cell r="AH136">
            <v>6362.3779661298058</v>
          </cell>
          <cell r="AI136">
            <v>5306.7090288296786</v>
          </cell>
          <cell r="AJ136">
            <v>5051.6440408257322</v>
          </cell>
          <cell r="AK136">
            <v>3639.8178224343733</v>
          </cell>
          <cell r="AL136">
            <v>2970.956015123737</v>
          </cell>
          <cell r="AM136">
            <v>1269.8711400226798</v>
          </cell>
          <cell r="AN136">
            <v>1227.1889308727593</v>
          </cell>
          <cell r="AO136">
            <v>1747.6475723574979</v>
          </cell>
          <cell r="AP136">
            <v>1215.963709675565</v>
          </cell>
          <cell r="AQ136">
            <v>894.9614244752978</v>
          </cell>
          <cell r="AR136">
            <v>1530.882626348513</v>
          </cell>
        </row>
        <row r="137">
          <cell r="B137">
            <v>1135</v>
          </cell>
          <cell r="C137">
            <v>298.55584974026135</v>
          </cell>
          <cell r="D137">
            <v>276.42997484488899</v>
          </cell>
          <cell r="E137">
            <v>253.2785459869321</v>
          </cell>
          <cell r="F137">
            <v>235.37638292741994</v>
          </cell>
          <cell r="G137">
            <v>192.2781187530546</v>
          </cell>
          <cell r="H137">
            <v>236.19616941059928</v>
          </cell>
          <cell r="I137">
            <v>172.36105048458523</v>
          </cell>
          <cell r="J137">
            <v>193.61561673049059</v>
          </cell>
          <cell r="K137">
            <v>103.93117165902905</v>
          </cell>
          <cell r="L137">
            <v>143.80953365115951</v>
          </cell>
          <cell r="M137">
            <v>164.1290172112202</v>
          </cell>
          <cell r="N137">
            <v>107.22794936362249</v>
          </cell>
          <cell r="O137">
            <v>58.249925779007931</v>
          </cell>
          <cell r="P137">
            <v>43.015319979538894</v>
          </cell>
          <cell r="Q137">
            <v>740.54620215383488</v>
          </cell>
          <cell r="R137">
            <v>784.17903198503723</v>
          </cell>
          <cell r="S137">
            <v>741.02630976669116</v>
          </cell>
          <cell r="T137">
            <v>666.24164948465011</v>
          </cell>
          <cell r="U137">
            <v>510.01918168912715</v>
          </cell>
          <cell r="V137">
            <v>669.46881671804374</v>
          </cell>
          <cell r="W137">
            <v>759.67853339058024</v>
          </cell>
          <cell r="X137">
            <v>604.2065202697105</v>
          </cell>
          <cell r="Y137">
            <v>499.44085915414672</v>
          </cell>
          <cell r="Z137">
            <v>573.67182502206106</v>
          </cell>
          <cell r="AA137">
            <v>627.43388574397591</v>
          </cell>
          <cell r="AB137">
            <v>346.23611891661051</v>
          </cell>
          <cell r="AC137">
            <v>278.06579924764253</v>
          </cell>
          <cell r="AD137">
            <v>333.38893812450675</v>
          </cell>
          <cell r="AE137">
            <v>2887.1429633089274</v>
          </cell>
          <cell r="AF137">
            <v>2823.2163451674896</v>
          </cell>
          <cell r="AG137">
            <v>1550.1355886461201</v>
          </cell>
          <cell r="AH137">
            <v>1115.3737252375904</v>
          </cell>
          <cell r="AI137">
            <v>714.50735788419377</v>
          </cell>
          <cell r="AJ137">
            <v>886.2910250077108</v>
          </cell>
          <cell r="AK137">
            <v>796.56637709423865</v>
          </cell>
          <cell r="AL137">
            <v>609.10538529949872</v>
          </cell>
          <cell r="AM137">
            <v>170.12254182257564</v>
          </cell>
          <cell r="AN137">
            <v>191.41440016046576</v>
          </cell>
          <cell r="AO137">
            <v>260.79580424686412</v>
          </cell>
          <cell r="AP137">
            <v>162.82822007037754</v>
          </cell>
          <cell r="AQ137">
            <v>97.126625671920749</v>
          </cell>
          <cell r="AR137">
            <v>196.74195737022998</v>
          </cell>
        </row>
        <row r="138">
          <cell r="B138">
            <v>1136</v>
          </cell>
          <cell r="C138">
            <v>328.21618184140294</v>
          </cell>
          <cell r="D138">
            <v>296.00875379191046</v>
          </cell>
          <cell r="E138">
            <v>323.29293031714121</v>
          </cell>
          <cell r="F138">
            <v>288.10718623408656</v>
          </cell>
          <cell r="G138">
            <v>269.99239467504282</v>
          </cell>
          <cell r="H138">
            <v>334.83402417025485</v>
          </cell>
          <cell r="I138">
            <v>124.82662888846632</v>
          </cell>
          <cell r="J138">
            <v>143.99476842577127</v>
          </cell>
          <cell r="K138">
            <v>94.044422321033807</v>
          </cell>
          <cell r="L138">
            <v>120.92812130944208</v>
          </cell>
          <cell r="M138">
            <v>128.67745600038</v>
          </cell>
          <cell r="N138">
            <v>92.33537138280353</v>
          </cell>
          <cell r="O138">
            <v>72.909325279930641</v>
          </cell>
          <cell r="P138">
            <v>40.930559947008362</v>
          </cell>
          <cell r="Q138">
            <v>814.11651173320149</v>
          </cell>
          <cell r="R138">
            <v>839.72028770717588</v>
          </cell>
          <cell r="S138">
            <v>945.86995591380139</v>
          </cell>
          <cell r="T138">
            <v>815.49815915120087</v>
          </cell>
          <cell r="U138">
            <v>716.15689339723997</v>
          </cell>
          <cell r="V138">
            <v>949.04561118653851</v>
          </cell>
          <cell r="W138">
            <v>550.1713414688262</v>
          </cell>
          <cell r="X138">
            <v>449.35723386757604</v>
          </cell>
          <cell r="Y138">
            <v>451.93012195385984</v>
          </cell>
          <cell r="Z138">
            <v>482.39538983803322</v>
          </cell>
          <cell r="AA138">
            <v>491.90933814017001</v>
          </cell>
          <cell r="AB138">
            <v>298.14839149718603</v>
          </cell>
          <cell r="AC138">
            <v>348.0449036705287</v>
          </cell>
          <cell r="AD138">
            <v>317.23106846736192</v>
          </cell>
          <cell r="AE138">
            <v>3173.9690937957921</v>
          </cell>
          <cell r="AF138">
            <v>3023.1770360175624</v>
          </cell>
          <cell r="AG138">
            <v>1978.6432162641502</v>
          </cell>
          <cell r="AH138">
            <v>1365.2482104660564</v>
          </cell>
          <cell r="AI138">
            <v>1003.2943624534327</v>
          </cell>
          <cell r="AJ138">
            <v>1256.414916591762</v>
          </cell>
          <cell r="AK138">
            <v>576.88610773154471</v>
          </cell>
          <cell r="AL138">
            <v>453.00059150279907</v>
          </cell>
          <cell r="AM138">
            <v>153.93914947845309</v>
          </cell>
          <cell r="AN138">
            <v>160.95861807832421</v>
          </cell>
          <cell r="AO138">
            <v>204.46439755910171</v>
          </cell>
          <cell r="AP138">
            <v>140.21348222201286</v>
          </cell>
          <cell r="AQ138">
            <v>121.5698844204903</v>
          </cell>
          <cell r="AR138">
            <v>187.20675526915574</v>
          </cell>
        </row>
        <row r="139">
          <cell r="B139">
            <v>1137</v>
          </cell>
          <cell r="C139">
            <v>311.65112195544157</v>
          </cell>
          <cell r="D139">
            <v>270.02121255965164</v>
          </cell>
          <cell r="E139">
            <v>328.08950944272664</v>
          </cell>
          <cell r="F139">
            <v>333.10775437498995</v>
          </cell>
          <cell r="G139">
            <v>469.71589271472453</v>
          </cell>
          <cell r="H139">
            <v>529.39950131203784</v>
          </cell>
          <cell r="I139">
            <v>257.02638456415502</v>
          </cell>
          <cell r="J139">
            <v>287.09863240605227</v>
          </cell>
          <cell r="K139">
            <v>231.3492449411998</v>
          </cell>
          <cell r="L139">
            <v>291.44892008315753</v>
          </cell>
          <cell r="M139">
            <v>374.37884724913437</v>
          </cell>
          <cell r="N139">
            <v>199.03129106116515</v>
          </cell>
          <cell r="O139">
            <v>155.9855088956252</v>
          </cell>
          <cell r="P139">
            <v>111.53735595508898</v>
          </cell>
          <cell r="Q139">
            <v>773.02807820335511</v>
          </cell>
          <cell r="R139">
            <v>765.99859765305268</v>
          </cell>
          <cell r="S139">
            <v>959.90348297424134</v>
          </cell>
          <cell r="T139">
            <v>942.87394924984812</v>
          </cell>
          <cell r="U139">
            <v>1245.925000631076</v>
          </cell>
          <cell r="V139">
            <v>1500.5173817970817</v>
          </cell>
          <cell r="W139">
            <v>1132.8396196206929</v>
          </cell>
          <cell r="X139">
            <v>895.9342670261783</v>
          </cell>
          <cell r="Y139">
            <v>1111.7479367707863</v>
          </cell>
          <cell r="Z139">
            <v>1162.6213481116156</v>
          </cell>
          <cell r="AA139">
            <v>1431.1788302953212</v>
          </cell>
          <cell r="AB139">
            <v>642.66660109569079</v>
          </cell>
          <cell r="AC139">
            <v>744.62301233941582</v>
          </cell>
          <cell r="AD139">
            <v>864.46690808693722</v>
          </cell>
          <cell r="AE139">
            <v>3013.7789781837482</v>
          </cell>
          <cell r="AF139">
            <v>2757.7627978590704</v>
          </cell>
          <cell r="AG139">
            <v>2007.999622971849</v>
          </cell>
          <cell r="AH139">
            <v>1578.4915728666278</v>
          </cell>
          <cell r="AI139">
            <v>1745.4688221224421</v>
          </cell>
          <cell r="AJ139">
            <v>1986.4929555261513</v>
          </cell>
          <cell r="AK139">
            <v>1187.8471115967693</v>
          </cell>
          <cell r="AL139">
            <v>903.19844061994263</v>
          </cell>
          <cell r="AM139">
            <v>378.69025211466811</v>
          </cell>
          <cell r="AN139">
            <v>387.92643852428841</v>
          </cell>
          <cell r="AO139">
            <v>594.87611770502497</v>
          </cell>
          <cell r="AP139">
            <v>302.23380241936513</v>
          </cell>
          <cell r="AQ139">
            <v>260.09211050719182</v>
          </cell>
          <cell r="AR139">
            <v>510.14563511191892</v>
          </cell>
        </row>
        <row r="140">
          <cell r="B140">
            <v>1138</v>
          </cell>
          <cell r="C140">
            <v>220.67547454213596</v>
          </cell>
          <cell r="D140">
            <v>195.7909122327774</v>
          </cell>
          <cell r="E140">
            <v>211.1634403482355</v>
          </cell>
          <cell r="F140">
            <v>215.93296092984585</v>
          </cell>
          <cell r="G140">
            <v>239.73831866804372</v>
          </cell>
          <cell r="H140">
            <v>280.566825422519</v>
          </cell>
          <cell r="I140">
            <v>161.08856717040166</v>
          </cell>
          <cell r="J140">
            <v>189.16369887351036</v>
          </cell>
          <cell r="K140">
            <v>136.96172102029013</v>
          </cell>
          <cell r="L140">
            <v>169.04402999746318</v>
          </cell>
          <cell r="M140">
            <v>189.23454425973154</v>
          </cell>
          <cell r="N140">
            <v>129.15058661014811</v>
          </cell>
          <cell r="O140">
            <v>84.054413469000238</v>
          </cell>
          <cell r="P140">
            <v>55.732664501813424</v>
          </cell>
          <cell r="Q140">
            <v>547.36956158402882</v>
          </cell>
          <cell r="R140">
            <v>555.42141590223252</v>
          </cell>
          <cell r="S140">
            <v>617.8086041561736</v>
          </cell>
          <cell r="T140">
            <v>611.20631678823281</v>
          </cell>
          <cell r="U140">
            <v>635.90772522398845</v>
          </cell>
          <cell r="V140">
            <v>795.2319510289351</v>
          </cell>
          <cell r="W140">
            <v>709.99524608342483</v>
          </cell>
          <cell r="X140">
            <v>590.31364405282511</v>
          </cell>
          <cell r="Y140">
            <v>658.16904135383732</v>
          </cell>
          <cell r="Z140">
            <v>674.33496747833203</v>
          </cell>
          <cell r="AA140">
            <v>723.40752073763679</v>
          </cell>
          <cell r="AB140">
            <v>417.0237156365086</v>
          </cell>
          <cell r="AC140">
            <v>401.24785309121171</v>
          </cell>
          <cell r="AD140">
            <v>431.95433268768505</v>
          </cell>
          <cell r="AE140">
            <v>2134.0115896354782</v>
          </cell>
          <cell r="AF140">
            <v>1999.6388016928936</v>
          </cell>
          <cell r="AG140">
            <v>1292.3793550269377</v>
          </cell>
          <cell r="AH140">
            <v>1023.2375399709149</v>
          </cell>
          <cell r="AI140">
            <v>890.8699219961635</v>
          </cell>
          <cell r="AJ140">
            <v>1052.785317845739</v>
          </cell>
          <cell r="AK140">
            <v>744.47060969673419</v>
          </cell>
          <cell r="AL140">
            <v>595.09986659502192</v>
          </cell>
          <cell r="AM140">
            <v>224.18948752746047</v>
          </cell>
          <cell r="AN140">
            <v>225.00220104434851</v>
          </cell>
          <cell r="AO140">
            <v>300.68769069636346</v>
          </cell>
          <cell r="AP140">
            <v>196.11827199513567</v>
          </cell>
          <cell r="AQ140">
            <v>140.15333829006437</v>
          </cell>
          <cell r="AR140">
            <v>254.90810038750868</v>
          </cell>
        </row>
        <row r="141">
          <cell r="B141">
            <v>1139</v>
          </cell>
          <cell r="C141">
            <v>3245.9707514758047</v>
          </cell>
          <cell r="D141">
            <v>1628.652800242389</v>
          </cell>
          <cell r="E141">
            <v>3244.8321775501199</v>
          </cell>
          <cell r="F141">
            <v>3159.1786850943417</v>
          </cell>
          <cell r="G141">
            <v>2569.447436718935</v>
          </cell>
          <cell r="H141">
            <v>2736.4552347542494</v>
          </cell>
          <cell r="I141">
            <v>1450.7468094847977</v>
          </cell>
          <cell r="J141">
            <v>1843.2367768402005</v>
          </cell>
          <cell r="K141">
            <v>1338.7615616975504</v>
          </cell>
          <cell r="L141">
            <v>1864.6519110578449</v>
          </cell>
          <cell r="M141">
            <v>1841.9418770569803</v>
          </cell>
          <cell r="N141">
            <v>1292.9862507268788</v>
          </cell>
          <cell r="O141">
            <v>858.17474417730182</v>
          </cell>
          <cell r="P141">
            <v>484.26628291176075</v>
          </cell>
          <cell r="Q141">
            <v>8051.395792107558</v>
          </cell>
          <cell r="R141">
            <v>4620.1768713774145</v>
          </cell>
          <cell r="S141">
            <v>9493.5242342485762</v>
          </cell>
          <cell r="T141">
            <v>8942.1733480500716</v>
          </cell>
          <cell r="U141">
            <v>6815.4789924467059</v>
          </cell>
          <cell r="V141">
            <v>7756.1437705967064</v>
          </cell>
          <cell r="W141">
            <v>6394.1430239138572</v>
          </cell>
          <cell r="X141">
            <v>5752.096332797465</v>
          </cell>
          <cell r="Y141">
            <v>6433.4137093188847</v>
          </cell>
          <cell r="Z141">
            <v>7438.2986836061073</v>
          </cell>
          <cell r="AA141">
            <v>7041.3920029090868</v>
          </cell>
          <cell r="AB141">
            <v>4175.0172778748556</v>
          </cell>
          <cell r="AC141">
            <v>4096.6412049884457</v>
          </cell>
          <cell r="AD141">
            <v>3753.2911973280775</v>
          </cell>
          <cell r="AE141">
            <v>31389.710241427467</v>
          </cell>
          <cell r="AF141">
            <v>16633.649114308882</v>
          </cell>
          <cell r="AG141">
            <v>19859.281085197188</v>
          </cell>
          <cell r="AH141">
            <v>14970.341777116259</v>
          </cell>
          <cell r="AI141">
            <v>9548.0916452600522</v>
          </cell>
          <cell r="AJ141">
            <v>10268.141608520196</v>
          </cell>
          <cell r="AK141">
            <v>6704.6245475028672</v>
          </cell>
          <cell r="AL141">
            <v>5798.7339353843008</v>
          </cell>
          <cell r="AM141">
            <v>2191.3879747026026</v>
          </cell>
          <cell r="AN141">
            <v>2481.9024024442742</v>
          </cell>
          <cell r="AO141">
            <v>2926.787239485247</v>
          </cell>
          <cell r="AP141">
            <v>1963.4307196100619</v>
          </cell>
          <cell r="AQ141">
            <v>1430.9308728568947</v>
          </cell>
          <cell r="AR141">
            <v>2214.9200897211758</v>
          </cell>
        </row>
        <row r="142">
          <cell r="B142">
            <v>1140</v>
          </cell>
          <cell r="C142">
            <v>200.36951647931735</v>
          </cell>
          <cell r="D142">
            <v>183.51358215166488</v>
          </cell>
          <cell r="E142">
            <v>210.0095524255197</v>
          </cell>
          <cell r="F142">
            <v>227.73887536030074</v>
          </cell>
          <cell r="G142">
            <v>244.92476122082857</v>
          </cell>
          <cell r="H142">
            <v>246.22656046115</v>
          </cell>
          <cell r="I142">
            <v>136.73816363713303</v>
          </cell>
          <cell r="J142">
            <v>174.41157274856243</v>
          </cell>
          <cell r="K142">
            <v>128.61607762412925</v>
          </cell>
          <cell r="L142">
            <v>165.59314360232716</v>
          </cell>
          <cell r="M142">
            <v>212.23961418895553</v>
          </cell>
          <cell r="N142">
            <v>148.83633197778877</v>
          </cell>
          <cell r="O142">
            <v>89.812439546272628</v>
          </cell>
          <cell r="P142">
            <v>53.247717413236472</v>
          </cell>
          <cell r="Q142">
            <v>497.00210056258936</v>
          </cell>
          <cell r="R142">
            <v>520.59297581077772</v>
          </cell>
          <cell r="S142">
            <v>614.43263203850938</v>
          </cell>
          <cell r="T142">
            <v>644.62339885056656</v>
          </cell>
          <cell r="U142">
            <v>649.6648037922796</v>
          </cell>
          <cell r="V142">
            <v>697.89871905129507</v>
          </cell>
          <cell r="W142">
            <v>602.67123760462596</v>
          </cell>
          <cell r="X142">
            <v>544.27742578153834</v>
          </cell>
          <cell r="Y142">
            <v>618.06408302961734</v>
          </cell>
          <cell r="Z142">
            <v>660.56900742005394</v>
          </cell>
          <cell r="AA142">
            <v>811.35150933125271</v>
          </cell>
          <cell r="AB142">
            <v>480.58844959368781</v>
          </cell>
          <cell r="AC142">
            <v>428.73475718341433</v>
          </cell>
          <cell r="AD142">
            <v>412.69482534122511</v>
          </cell>
          <cell r="AE142">
            <v>1937.6456367147211</v>
          </cell>
          <cell r="AF142">
            <v>1874.2487857242463</v>
          </cell>
          <cell r="AG142">
            <v>1285.3172379915572</v>
          </cell>
          <cell r="AH142">
            <v>1079.1820089714142</v>
          </cell>
          <cell r="AI142">
            <v>910.14279292521508</v>
          </cell>
          <cell r="AJ142">
            <v>923.92857682577937</v>
          </cell>
          <cell r="AK142">
            <v>631.93525052628615</v>
          </cell>
          <cell r="AL142">
            <v>548.69038982316124</v>
          </cell>
          <cell r="AM142">
            <v>210.52869601480811</v>
          </cell>
          <cell r="AN142">
            <v>220.40897740627474</v>
          </cell>
          <cell r="AO142">
            <v>337.24201738331556</v>
          </cell>
          <cell r="AP142">
            <v>226.01154980185512</v>
          </cell>
          <cell r="AQ142">
            <v>149.75434011001752</v>
          </cell>
          <cell r="AR142">
            <v>243.54253680689052</v>
          </cell>
        </row>
        <row r="143">
          <cell r="B143">
            <v>1141</v>
          </cell>
          <cell r="C143">
            <v>212.37233155751883</v>
          </cell>
          <cell r="D143">
            <v>197.06307634376054</v>
          </cell>
          <cell r="E143">
            <v>241.01930949470173</v>
          </cell>
          <cell r="F143">
            <v>252.28968215049122</v>
          </cell>
          <cell r="G143">
            <v>279.49252936386716</v>
          </cell>
          <cell r="H143">
            <v>287.14263812372064</v>
          </cell>
          <cell r="I143">
            <v>166.9110598419129</v>
          </cell>
          <cell r="J143">
            <v>208.70864234073321</v>
          </cell>
          <cell r="K143">
            <v>169.65835078391959</v>
          </cell>
          <cell r="L143">
            <v>206.2803862021776</v>
          </cell>
          <cell r="M143">
            <v>257.79155594233981</v>
          </cell>
          <cell r="N143">
            <v>183.88383066427122</v>
          </cell>
          <cell r="O143">
            <v>121.77554302462146</v>
          </cell>
          <cell r="P143">
            <v>78.234808507345718</v>
          </cell>
          <cell r="Q143">
            <v>526.77421565947952</v>
          </cell>
          <cell r="R143">
            <v>559.03030246251467</v>
          </cell>
          <cell r="S143">
            <v>705.15901298086953</v>
          </cell>
          <cell r="T143">
            <v>714.11537510002393</v>
          </cell>
          <cell r="U143">
            <v>741.35607337337399</v>
          </cell>
          <cell r="V143">
            <v>813.87027847945387</v>
          </cell>
          <cell r="W143">
            <v>735.65778806106641</v>
          </cell>
          <cell r="X143">
            <v>651.30656642456279</v>
          </cell>
          <cell r="Y143">
            <v>815.29257416809935</v>
          </cell>
          <cell r="Z143">
            <v>822.87483044003795</v>
          </cell>
          <cell r="AA143">
            <v>985.48788267423095</v>
          </cell>
          <cell r="AB143">
            <v>593.75586531841157</v>
          </cell>
          <cell r="AC143">
            <v>581.31599735291115</v>
          </cell>
          <cell r="AD143">
            <v>606.35652007342605</v>
          </cell>
          <cell r="AE143">
            <v>2053.7171962674011</v>
          </cell>
          <cell r="AF143">
            <v>2012.6315840924083</v>
          </cell>
          <cell r="AG143">
            <v>1475.1056302175998</v>
          </cell>
          <cell r="AH143">
            <v>1195.5204643703439</v>
          </cell>
          <cell r="AI143">
            <v>1038.5969552813438</v>
          </cell>
          <cell r="AJ143">
            <v>1077.4600777868088</v>
          </cell>
          <cell r="AK143">
            <v>771.37925222336037</v>
          </cell>
          <cell r="AL143">
            <v>656.58731539844746</v>
          </cell>
          <cell r="AM143">
            <v>277.70984793164422</v>
          </cell>
          <cell r="AN143">
            <v>274.56480378789325</v>
          </cell>
          <cell r="AO143">
            <v>409.62260849653666</v>
          </cell>
          <cell r="AP143">
            <v>279.23201949196056</v>
          </cell>
          <cell r="AQ143">
            <v>203.05000264240212</v>
          </cell>
          <cell r="AR143">
            <v>357.827615080903</v>
          </cell>
        </row>
        <row r="144">
          <cell r="B144">
            <v>1142</v>
          </cell>
          <cell r="C144">
            <v>320.72439064728974</v>
          </cell>
          <cell r="D144">
            <v>303.32976353516625</v>
          </cell>
          <cell r="E144">
            <v>369.57310429138329</v>
          </cell>
          <cell r="F144">
            <v>389.76327117904236</v>
          </cell>
          <cell r="G144">
            <v>418.89502986852801</v>
          </cell>
          <cell r="H144">
            <v>398.54084867564649</v>
          </cell>
          <cell r="I144">
            <v>241.54480439864591</v>
          </cell>
          <cell r="J144">
            <v>342.84278263816401</v>
          </cell>
          <cell r="K144">
            <v>290.45894412285588</v>
          </cell>
          <cell r="L144">
            <v>343.81717480171761</v>
          </cell>
          <cell r="M144">
            <v>406.77377857892856</v>
          </cell>
          <cell r="N144">
            <v>285.48843536140771</v>
          </cell>
          <cell r="O144">
            <v>231.76887150136486</v>
          </cell>
          <cell r="P144">
            <v>146.17397795254013</v>
          </cell>
          <cell r="Q144">
            <v>795.53366527095079</v>
          </cell>
          <cell r="R144">
            <v>860.48859381016166</v>
          </cell>
          <cell r="S144">
            <v>1081.2735543585843</v>
          </cell>
          <cell r="T144">
            <v>1103.2395071638575</v>
          </cell>
          <cell r="U144">
            <v>1111.1222729486742</v>
          </cell>
          <cell r="V144">
            <v>1129.6147225523839</v>
          </cell>
          <cell r="W144">
            <v>1064.604806235435</v>
          </cell>
          <cell r="X144">
            <v>1069.8922338776824</v>
          </cell>
          <cell r="Y144">
            <v>1395.7993765109518</v>
          </cell>
          <cell r="Z144">
            <v>1371.5239952093405</v>
          </cell>
          <cell r="AA144">
            <v>1555.0184656506258</v>
          </cell>
          <cell r="AB144">
            <v>921.83435794253376</v>
          </cell>
          <cell r="AC144">
            <v>1106.3876156555816</v>
          </cell>
          <cell r="AD144">
            <v>1132.9170005991621</v>
          </cell>
          <cell r="AE144">
            <v>3101.5207654596315</v>
          </cell>
          <cell r="AF144">
            <v>3097.9474887583974</v>
          </cell>
          <cell r="AG144">
            <v>2261.8908338097281</v>
          </cell>
          <cell r="AH144">
            <v>1846.9640255701031</v>
          </cell>
          <cell r="AI144">
            <v>1556.6180018985003</v>
          </cell>
          <cell r="AJ144">
            <v>1495.4653081868771</v>
          </cell>
          <cell r="AK144">
            <v>1116.2990084176436</v>
          </cell>
          <cell r="AL144">
            <v>1078.5668467366197</v>
          </cell>
          <cell r="AM144">
            <v>475.44555767537037</v>
          </cell>
          <cell r="AN144">
            <v>457.63000969863833</v>
          </cell>
          <cell r="AO144">
            <v>646.35063642954253</v>
          </cell>
          <cell r="AP144">
            <v>433.52105543804674</v>
          </cell>
          <cell r="AQ144">
            <v>386.45419927434546</v>
          </cell>
          <cell r="AR144">
            <v>668.56539838957781</v>
          </cell>
        </row>
        <row r="145">
          <cell r="B145">
            <v>1143</v>
          </cell>
          <cell r="C145">
            <v>219.07068768780644</v>
          </cell>
          <cell r="D145">
            <v>187.59039257887088</v>
          </cell>
          <cell r="E145">
            <v>221.50930701908982</v>
          </cell>
          <cell r="F145">
            <v>241.31025327519643</v>
          </cell>
          <cell r="G145">
            <v>270.50390596585294</v>
          </cell>
          <cell r="H145">
            <v>260.64240420025675</v>
          </cell>
          <cell r="I145">
            <v>147.87328325845468</v>
          </cell>
          <cell r="J145">
            <v>186.98997591905555</v>
          </cell>
          <cell r="K145">
            <v>159.06562540197569</v>
          </cell>
          <cell r="L145">
            <v>176.45719806149253</v>
          </cell>
          <cell r="M145">
            <v>230.104145908768</v>
          </cell>
          <cell r="N145">
            <v>146.8972183081876</v>
          </cell>
          <cell r="O145">
            <v>92.062806122311159</v>
          </cell>
          <cell r="P145">
            <v>57.951098074192409</v>
          </cell>
          <cell r="Q145">
            <v>543.38900380472546</v>
          </cell>
          <cell r="R145">
            <v>532.15810819624619</v>
          </cell>
          <cell r="S145">
            <v>648.07788484304615</v>
          </cell>
          <cell r="T145">
            <v>683.03769129293016</v>
          </cell>
          <cell r="U145">
            <v>717.51368101122114</v>
          </cell>
          <cell r="V145">
            <v>738.7586444010368</v>
          </cell>
          <cell r="W145">
            <v>651.749096664268</v>
          </cell>
          <cell r="X145">
            <v>583.53021612216537</v>
          </cell>
          <cell r="Y145">
            <v>764.38927171233036</v>
          </cell>
          <cell r="Z145">
            <v>703.90689879967874</v>
          </cell>
          <cell r="AA145">
            <v>879.64420214335701</v>
          </cell>
          <cell r="AB145">
            <v>474.32710453313746</v>
          </cell>
          <cell r="AC145">
            <v>439.47725980805882</v>
          </cell>
          <cell r="AD145">
            <v>449.14823507750782</v>
          </cell>
          <cell r="AE145">
            <v>2118.4927207936221</v>
          </cell>
          <cell r="AF145">
            <v>1915.8857964742404</v>
          </cell>
          <cell r="AG145">
            <v>1355.6989546376624</v>
          </cell>
          <cell r="AH145">
            <v>1143.4924472289858</v>
          </cell>
          <cell r="AI145">
            <v>1005.1951433810538</v>
          </cell>
          <cell r="AJ145">
            <v>978.02188814309068</v>
          </cell>
          <cell r="AK145">
            <v>683.39619179074214</v>
          </cell>
          <cell r="AL145">
            <v>588.26143909590883</v>
          </cell>
          <cell r="AM145">
            <v>260.37085965662601</v>
          </cell>
          <cell r="AN145">
            <v>234.86932933715664</v>
          </cell>
          <cell r="AO145">
            <v>365.62819184853134</v>
          </cell>
          <cell r="AP145">
            <v>223.06695905653947</v>
          </cell>
          <cell r="AQ145">
            <v>153.50662835987254</v>
          </cell>
          <cell r="AR145">
            <v>265.05469382290062</v>
          </cell>
        </row>
        <row r="146">
          <cell r="B146">
            <v>1144</v>
          </cell>
          <cell r="C146">
            <v>469.30365232983758</v>
          </cell>
          <cell r="D146">
            <v>419.06898342080325</v>
          </cell>
          <cell r="E146">
            <v>472.73684794722004</v>
          </cell>
          <cell r="F146">
            <v>437.68261825628406</v>
          </cell>
          <cell r="G146">
            <v>484.5831760634851</v>
          </cell>
          <cell r="H146">
            <v>537.08912998875871</v>
          </cell>
          <cell r="I146">
            <v>262.16467605230662</v>
          </cell>
          <cell r="J146">
            <v>292.52436691627082</v>
          </cell>
          <cell r="K146">
            <v>263.29267780836096</v>
          </cell>
          <cell r="L146">
            <v>329.68317484980224</v>
          </cell>
          <cell r="M146">
            <v>366.26404234208883</v>
          </cell>
          <cell r="N146">
            <v>286.528354378529</v>
          </cell>
          <cell r="O146">
            <v>190.07376849690758</v>
          </cell>
          <cell r="P146">
            <v>109.42277737773131</v>
          </cell>
          <cell r="Q146">
            <v>1164.0737828186582</v>
          </cell>
          <cell r="R146">
            <v>1188.8186508654785</v>
          </cell>
          <cell r="S146">
            <v>1383.1034940604093</v>
          </cell>
          <cell r="T146">
            <v>1238.877010136335</v>
          </cell>
          <cell r="U146">
            <v>1285.3605835078445</v>
          </cell>
          <cell r="V146">
            <v>1522.3126828134004</v>
          </cell>
          <cell r="W146">
            <v>1155.4865559840878</v>
          </cell>
          <cell r="X146">
            <v>912.86608390998742</v>
          </cell>
          <cell r="Y146">
            <v>1265.2519846982761</v>
          </cell>
          <cell r="Z146">
            <v>1315.1419366530183</v>
          </cell>
          <cell r="AA146">
            <v>1400.1574809849214</v>
          </cell>
          <cell r="AB146">
            <v>925.1922280371549</v>
          </cell>
          <cell r="AC146">
            <v>907.34904201630968</v>
          </cell>
          <cell r="AD146">
            <v>848.07793069884758</v>
          </cell>
          <cell r="AE146">
            <v>4538.3359215974206</v>
          </cell>
          <cell r="AF146">
            <v>4280.007638137693</v>
          </cell>
          <cell r="AG146">
            <v>2893.2818182918045</v>
          </cell>
          <cell r="AH146">
            <v>2074.0385518915364</v>
          </cell>
          <cell r="AI146">
            <v>1800.7157915297182</v>
          </cell>
          <cell r="AJ146">
            <v>2015.3471443930846</v>
          </cell>
          <cell r="AK146">
            <v>1211.5937192187573</v>
          </cell>
          <cell r="AL146">
            <v>920.26753951385945</v>
          </cell>
          <cell r="AM146">
            <v>430.97772186175001</v>
          </cell>
          <cell r="AN146">
            <v>438.81727139140912</v>
          </cell>
          <cell r="AO146">
            <v>581.98195000696444</v>
          </cell>
          <cell r="AP146">
            <v>435.10019747685408</v>
          </cell>
          <cell r="AQ146">
            <v>316.93128387647675</v>
          </cell>
          <cell r="AR146">
            <v>500.4740499994428</v>
          </cell>
        </row>
        <row r="147">
          <cell r="B147">
            <v>1145</v>
          </cell>
          <cell r="C147">
            <v>125.30087798056059</v>
          </cell>
          <cell r="D147">
            <v>115.2818344468332</v>
          </cell>
          <cell r="E147">
            <v>126.87490166760585</v>
          </cell>
          <cell r="F147">
            <v>141.76128134616616</v>
          </cell>
          <cell r="G147">
            <v>151.08317586715359</v>
          </cell>
          <cell r="H147">
            <v>155.6797581852536</v>
          </cell>
          <cell r="I147">
            <v>92.870288152115492</v>
          </cell>
          <cell r="J147">
            <v>121.87430531688943</v>
          </cell>
          <cell r="K147">
            <v>96.95619341135432</v>
          </cell>
          <cell r="L147">
            <v>114.94739101353839</v>
          </cell>
          <cell r="M147">
            <v>131.2469592268931</v>
          </cell>
          <cell r="N147">
            <v>110.4786422627366</v>
          </cell>
          <cell r="O147">
            <v>76.612548689576471</v>
          </cell>
          <cell r="P147">
            <v>43.726286977159667</v>
          </cell>
          <cell r="Q147">
            <v>310.79976961018161</v>
          </cell>
          <cell r="R147">
            <v>327.03254194015437</v>
          </cell>
          <cell r="S147">
            <v>371.20254231721862</v>
          </cell>
          <cell r="T147">
            <v>401.26060542892617</v>
          </cell>
          <cell r="U147">
            <v>400.74928037819711</v>
          </cell>
          <cell r="V147">
            <v>441.25501171043089</v>
          </cell>
          <cell r="W147">
            <v>409.32428817651777</v>
          </cell>
          <cell r="X147">
            <v>380.32701684548385</v>
          </cell>
          <cell r="Y147">
            <v>465.9226271069906</v>
          </cell>
          <cell r="Z147">
            <v>458.53760811308609</v>
          </cell>
          <cell r="AA147">
            <v>501.73205822487046</v>
          </cell>
          <cell r="AB147">
            <v>356.73251747555645</v>
          </cell>
          <cell r="AC147">
            <v>365.72286228462957</v>
          </cell>
          <cell r="AD147">
            <v>338.89926636316926</v>
          </cell>
          <cell r="AE147">
            <v>1211.7047730692018</v>
          </cell>
          <cell r="AF147">
            <v>1177.3888106520212</v>
          </cell>
          <cell r="AG147">
            <v>776.50990775618288</v>
          </cell>
          <cell r="AH147">
            <v>671.7615697165503</v>
          </cell>
          <cell r="AI147">
            <v>561.42654977935683</v>
          </cell>
          <cell r="AJ147">
            <v>584.16515728967295</v>
          </cell>
          <cell r="AK147">
            <v>429.19991938459822</v>
          </cell>
          <cell r="AL147">
            <v>383.41068221519265</v>
          </cell>
          <cell r="AM147">
            <v>158.70536053124442</v>
          </cell>
          <cell r="AN147">
            <v>152.99810340974261</v>
          </cell>
          <cell r="AO147">
            <v>208.54725671380567</v>
          </cell>
          <cell r="AP147">
            <v>167.76447542077349</v>
          </cell>
          <cell r="AQ147">
            <v>127.74468359968144</v>
          </cell>
          <cell r="AR147">
            <v>199.99375321422423</v>
          </cell>
        </row>
        <row r="148">
          <cell r="B148">
            <v>1146</v>
          </cell>
          <cell r="C148">
            <v>1101.2001308395995</v>
          </cell>
          <cell r="D148">
            <v>994.27161914418502</v>
          </cell>
          <cell r="E148">
            <v>1169.70915067796</v>
          </cell>
          <cell r="F148">
            <v>1246.2601624613881</v>
          </cell>
          <cell r="G148">
            <v>1606.3513997428399</v>
          </cell>
          <cell r="H148">
            <v>1803.6918824890943</v>
          </cell>
          <cell r="I148">
            <v>861.2749183073397</v>
          </cell>
          <cell r="J148">
            <v>1007.0562091079966</v>
          </cell>
          <cell r="K148">
            <v>912.20980103127749</v>
          </cell>
          <cell r="L148">
            <v>1220.1151214210633</v>
          </cell>
          <cell r="M148">
            <v>1284.6019986287761</v>
          </cell>
          <cell r="N148">
            <v>1005.865259680889</v>
          </cell>
          <cell r="O148">
            <v>695.59426598692755</v>
          </cell>
          <cell r="P148">
            <v>380.26246694240541</v>
          </cell>
          <cell r="Q148">
            <v>2731.4473168555692</v>
          </cell>
          <cell r="R148">
            <v>2820.5586469708369</v>
          </cell>
          <cell r="S148">
            <v>3422.260863231349</v>
          </cell>
          <cell r="T148">
            <v>3527.5859710246104</v>
          </cell>
          <cell r="U148">
            <v>4260.8593828309022</v>
          </cell>
          <cell r="V148">
            <v>5112.341463060694</v>
          </cell>
          <cell r="W148">
            <v>3796.0552279433164</v>
          </cell>
          <cell r="X148">
            <v>3142.6696776641088</v>
          </cell>
          <cell r="Y148">
            <v>4383.6208086884835</v>
          </cell>
          <cell r="Z148">
            <v>4867.1715335681547</v>
          </cell>
          <cell r="AA148">
            <v>4910.7880942031888</v>
          </cell>
          <cell r="AB148">
            <v>3247.9114422299172</v>
          </cell>
          <cell r="AC148">
            <v>3320.5359996087268</v>
          </cell>
          <cell r="AD148">
            <v>2947.2127633326249</v>
          </cell>
          <cell r="AE148">
            <v>10649.003232441695</v>
          </cell>
          <cell r="AF148">
            <v>10154.629172466202</v>
          </cell>
          <cell r="AG148">
            <v>7158.9473785295868</v>
          </cell>
          <cell r="AH148">
            <v>5905.6300497590446</v>
          </cell>
          <cell r="AI148">
            <v>5969.2174122938231</v>
          </cell>
          <cell r="AJ148">
            <v>6768.0857454990119</v>
          </cell>
          <cell r="AK148">
            <v>3980.3809470259098</v>
          </cell>
          <cell r="AL148">
            <v>3168.1502278859298</v>
          </cell>
          <cell r="AM148">
            <v>1493.1752192310146</v>
          </cell>
          <cell r="AN148">
            <v>1624.0064073919182</v>
          </cell>
          <cell r="AO148">
            <v>2041.1918444523419</v>
          </cell>
          <cell r="AP148">
            <v>1527.4305891000408</v>
          </cell>
          <cell r="AQ148">
            <v>1159.8422313594479</v>
          </cell>
          <cell r="AR148">
            <v>1739.2310947882713</v>
          </cell>
        </row>
        <row r="149">
          <cell r="B149">
            <v>1147</v>
          </cell>
          <cell r="C149">
            <v>330.86544278059557</v>
          </cell>
          <cell r="D149">
            <v>311.62870011143599</v>
          </cell>
          <cell r="E149">
            <v>366.17499144755152</v>
          </cell>
          <cell r="F149">
            <v>394.44526294972235</v>
          </cell>
          <cell r="G149">
            <v>426.2511535473509</v>
          </cell>
          <cell r="H149">
            <v>436.82965555216333</v>
          </cell>
          <cell r="I149">
            <v>241.68614915587867</v>
          </cell>
          <cell r="J149">
            <v>288.64490387973257</v>
          </cell>
          <cell r="K149">
            <v>213.48843050426535</v>
          </cell>
          <cell r="L149">
            <v>272.77227072582349</v>
          </cell>
          <cell r="M149">
            <v>351.11589524249933</v>
          </cell>
          <cell r="N149">
            <v>216.99304808659858</v>
          </cell>
          <cell r="O149">
            <v>130.8011754636658</v>
          </cell>
          <cell r="P149">
            <v>85.03613879444687</v>
          </cell>
          <cell r="Q149">
            <v>820.68781197314127</v>
          </cell>
          <cell r="R149">
            <v>884.03109152422542</v>
          </cell>
          <cell r="S149">
            <v>1071.3315712702679</v>
          </cell>
          <cell r="T149">
            <v>1116.4920598684898</v>
          </cell>
          <cell r="U149">
            <v>1130.6344473105196</v>
          </cell>
          <cell r="V149">
            <v>1238.1396080199681</v>
          </cell>
          <cell r="W149">
            <v>1065.2277809595689</v>
          </cell>
          <cell r="X149">
            <v>900.75963866861764</v>
          </cell>
          <cell r="Y149">
            <v>1025.9178593726322</v>
          </cell>
          <cell r="Z149">
            <v>1088.1181684538005</v>
          </cell>
          <cell r="AA149">
            <v>1342.2490077727452</v>
          </cell>
          <cell r="AB149">
            <v>700.66462379702818</v>
          </cell>
          <cell r="AC149">
            <v>624.4013689532087</v>
          </cell>
          <cell r="AD149">
            <v>659.070025013742</v>
          </cell>
          <cell r="AE149">
            <v>3199.5884045050398</v>
          </cell>
          <cell r="AF149">
            <v>3182.7056391824972</v>
          </cell>
          <cell r="AG149">
            <v>2241.0934321469322</v>
          </cell>
          <cell r="AH149">
            <v>1869.1504936339163</v>
          </cell>
          <cell r="AI149">
            <v>1583.9534289773112</v>
          </cell>
          <cell r="AJ149">
            <v>1639.1383659574219</v>
          </cell>
          <cell r="AK149">
            <v>1116.9522330346533</v>
          </cell>
          <cell r="AL149">
            <v>908.06293604473422</v>
          </cell>
          <cell r="AM149">
            <v>349.4542962168432</v>
          </cell>
          <cell r="AN149">
            <v>363.06731032202811</v>
          </cell>
          <cell r="AO149">
            <v>557.91202457383292</v>
          </cell>
          <cell r="AP149">
            <v>329.50916246444064</v>
          </cell>
          <cell r="AQ149">
            <v>218.09945054530957</v>
          </cell>
          <cell r="AR149">
            <v>388.93530029729112</v>
          </cell>
        </row>
        <row r="150">
          <cell r="B150">
            <v>1148</v>
          </cell>
          <cell r="C150">
            <v>1543.2009702056348</v>
          </cell>
          <cell r="D150">
            <v>829.24645173504803</v>
          </cell>
          <cell r="E150">
            <v>1661.8621159571328</v>
          </cell>
          <cell r="F150">
            <v>1643.1020427952089</v>
          </cell>
          <cell r="G150">
            <v>1505.9806024848108</v>
          </cell>
          <cell r="H150">
            <v>1470.0495887177537</v>
          </cell>
          <cell r="I150">
            <v>800.07030447515217</v>
          </cell>
          <cell r="J150">
            <v>939.65099619635282</v>
          </cell>
          <cell r="K150">
            <v>650.38418160904803</v>
          </cell>
          <cell r="L150">
            <v>847.07461740075166</v>
          </cell>
          <cell r="M150">
            <v>975.03307682010336</v>
          </cell>
          <cell r="N150">
            <v>728.10664426291828</v>
          </cell>
          <cell r="O150">
            <v>550.98880141495636</v>
          </cell>
          <cell r="P150">
            <v>350.0790174833034</v>
          </cell>
          <cell r="Q150">
            <v>3827.7984458858309</v>
          </cell>
          <cell r="R150">
            <v>2352.413771927238</v>
          </cell>
          <cell r="S150">
            <v>4862.170802229406</v>
          </cell>
          <cell r="T150">
            <v>4650.8617459766047</v>
          </cell>
          <cell r="U150">
            <v>3994.6250748659349</v>
          </cell>
          <cell r="V150">
            <v>4166.6736642324131</v>
          </cell>
          <cell r="W150">
            <v>3526.2968855448917</v>
          </cell>
          <cell r="X150">
            <v>2932.3216188188658</v>
          </cell>
          <cell r="Y150">
            <v>3125.4187676125362</v>
          </cell>
          <cell r="Z150">
            <v>3379.072509009804</v>
          </cell>
          <cell r="AA150">
            <v>3727.3652307979592</v>
          </cell>
          <cell r="AB150">
            <v>2351.0364616980623</v>
          </cell>
          <cell r="AC150">
            <v>2630.2375392410295</v>
          </cell>
          <cell r="AD150">
            <v>2713.2768500605321</v>
          </cell>
          <cell r="AE150">
            <v>14923.311085603811</v>
          </cell>
          <cell r="AF150">
            <v>8469.2050419792504</v>
          </cell>
          <cell r="AG150">
            <v>10171.061269045706</v>
          </cell>
          <cell r="AH150">
            <v>7786.137349995327</v>
          </cell>
          <cell r="AI150">
            <v>5596.2385542591755</v>
          </cell>
          <cell r="AJ150">
            <v>5516.1426201281756</v>
          </cell>
          <cell r="AK150">
            <v>3697.5239015119196</v>
          </cell>
          <cell r="AL150">
            <v>2956.0966814052663</v>
          </cell>
          <cell r="AM150">
            <v>1064.5988914617856</v>
          </cell>
          <cell r="AN150">
            <v>1127.4793517808864</v>
          </cell>
          <cell r="AO150">
            <v>1549.2966433190213</v>
          </cell>
          <cell r="AP150">
            <v>1105.6474511576107</v>
          </cell>
          <cell r="AQ150">
            <v>918.72534340183984</v>
          </cell>
          <cell r="AR150">
            <v>1601.1790954170278</v>
          </cell>
        </row>
        <row r="151">
          <cell r="B151">
            <v>1149</v>
          </cell>
          <cell r="C151">
            <v>781.00986233491062</v>
          </cell>
          <cell r="D151">
            <v>734.59676074534718</v>
          </cell>
          <cell r="E151">
            <v>926.10657878385916</v>
          </cell>
          <cell r="F151">
            <v>1020.3404897085072</v>
          </cell>
          <cell r="G151">
            <v>1164.5403704316864</v>
          </cell>
          <cell r="H151">
            <v>1182.3391595962371</v>
          </cell>
          <cell r="I151">
            <v>703.63028063836816</v>
          </cell>
          <cell r="J151">
            <v>873.5701782015534</v>
          </cell>
          <cell r="K151">
            <v>772.10724552764816</v>
          </cell>
          <cell r="L151">
            <v>928.54640041163259</v>
          </cell>
          <cell r="M151">
            <v>1097.8864894989767</v>
          </cell>
          <cell r="N151">
            <v>873.41465816364644</v>
          </cell>
          <cell r="O151">
            <v>619.5831375517314</v>
          </cell>
          <cell r="P151">
            <v>360.56136374478143</v>
          </cell>
          <cell r="Q151">
            <v>1937.2385029467123</v>
          </cell>
          <cell r="R151">
            <v>2083.9106795993011</v>
          </cell>
          <cell r="S151">
            <v>2709.5439049238166</v>
          </cell>
          <cell r="T151">
            <v>2888.1118931502606</v>
          </cell>
          <cell r="U151">
            <v>3088.9522459616128</v>
          </cell>
          <cell r="V151">
            <v>3351.1940524247079</v>
          </cell>
          <cell r="W151">
            <v>3101.2390452584464</v>
          </cell>
          <cell r="X151">
            <v>2726.1065326009466</v>
          </cell>
          <cell r="Y151">
            <v>3710.3584988976622</v>
          </cell>
          <cell r="Z151">
            <v>3704.0722865699381</v>
          </cell>
          <cell r="AA151">
            <v>4197.0103636559425</v>
          </cell>
          <cell r="AB151">
            <v>2820.232068618222</v>
          </cell>
          <cell r="AC151">
            <v>2957.6841178701056</v>
          </cell>
          <cell r="AD151">
            <v>2794.5199581166826</v>
          </cell>
          <cell r="AE151">
            <v>7552.6476211296012</v>
          </cell>
          <cell r="AF151">
            <v>7502.5350749573436</v>
          </cell>
          <cell r="AG151">
            <v>5668.0314594281945</v>
          </cell>
          <cell r="AH151">
            <v>4835.0686626357683</v>
          </cell>
          <cell r="AI151">
            <v>4327.4433337641858</v>
          </cell>
          <cell r="AJ151">
            <v>4436.5519910005787</v>
          </cell>
          <cell r="AK151">
            <v>3251.8264531697869</v>
          </cell>
          <cell r="AL151">
            <v>2748.2096174105482</v>
          </cell>
          <cell r="AM151">
            <v>1263.8445720570271</v>
          </cell>
          <cell r="AN151">
            <v>1235.9205105767983</v>
          </cell>
          <cell r="AO151">
            <v>1744.5068207054267</v>
          </cell>
          <cell r="AP151">
            <v>1326.3011650991373</v>
          </cell>
          <cell r="AQ151">
            <v>1033.1003631133915</v>
          </cell>
          <cell r="AR151">
            <v>1649.1228820097274</v>
          </cell>
        </row>
        <row r="152">
          <cell r="B152">
            <v>1150</v>
          </cell>
          <cell r="C152">
            <v>396.76013752308421</v>
          </cell>
          <cell r="D152">
            <v>350.43386052628961</v>
          </cell>
          <cell r="E152">
            <v>433.27092416428934</v>
          </cell>
          <cell r="F152">
            <v>483.25477565393749</v>
          </cell>
          <cell r="G152">
            <v>532.09325130618868</v>
          </cell>
          <cell r="H152">
            <v>528.60836251722083</v>
          </cell>
          <cell r="I152">
            <v>284.3048914036284</v>
          </cell>
          <cell r="J152">
            <v>415.00716740995023</v>
          </cell>
          <cell r="K152">
            <v>326.02360954067217</v>
          </cell>
          <cell r="L152">
            <v>361.11638625272553</v>
          </cell>
          <cell r="M152">
            <v>455.04316366078569</v>
          </cell>
          <cell r="N152">
            <v>343.90648641747873</v>
          </cell>
          <cell r="O152">
            <v>248.12478786893485</v>
          </cell>
          <cell r="P152">
            <v>148.19187711573264</v>
          </cell>
          <cell r="Q152">
            <v>984.13483863863678</v>
          </cell>
          <cell r="R152">
            <v>994.11391863882818</v>
          </cell>
          <cell r="S152">
            <v>1267.6365967421202</v>
          </cell>
          <cell r="T152">
            <v>1367.8707049903728</v>
          </cell>
          <cell r="U152">
            <v>1411.3814217312142</v>
          </cell>
          <cell r="V152">
            <v>1498.2749967738716</v>
          </cell>
          <cell r="W152">
            <v>1253.0691959120568</v>
          </cell>
          <cell r="X152">
            <v>1295.0920010589575</v>
          </cell>
          <cell r="Y152">
            <v>1566.7052440025439</v>
          </cell>
          <cell r="Z152">
            <v>1440.5324256838815</v>
          </cell>
          <cell r="AA152">
            <v>1739.5431058329686</v>
          </cell>
          <cell r="AB152">
            <v>1110.4646487609862</v>
          </cell>
          <cell r="AC152">
            <v>1184.4653281393794</v>
          </cell>
          <cell r="AD152">
            <v>1148.5566671081892</v>
          </cell>
          <cell r="AE152">
            <v>3836.8139166183605</v>
          </cell>
          <cell r="AF152">
            <v>3579.0279382440767</v>
          </cell>
          <cell r="AG152">
            <v>2651.7393190788125</v>
          </cell>
          <cell r="AH152">
            <v>2289.9904937624769</v>
          </cell>
          <cell r="AI152">
            <v>1977.2636928441732</v>
          </cell>
          <cell r="AJ152">
            <v>1983.5243247683729</v>
          </cell>
          <cell r="AK152">
            <v>1313.9146964981683</v>
          </cell>
          <cell r="AL152">
            <v>1305.592518185972</v>
          </cell>
          <cell r="AM152">
            <v>533.66053960396812</v>
          </cell>
          <cell r="AN152">
            <v>480.65573058843717</v>
          </cell>
          <cell r="AO152">
            <v>723.04915882868806</v>
          </cell>
          <cell r="AP152">
            <v>522.23027099138926</v>
          </cell>
          <cell r="AQ152">
            <v>413.72625061705656</v>
          </cell>
          <cell r="AR152">
            <v>677.79479459844219</v>
          </cell>
        </row>
        <row r="153">
          <cell r="B153">
            <v>1151</v>
          </cell>
          <cell r="C153">
            <v>120.90988796481321</v>
          </cell>
          <cell r="D153">
            <v>91.635254456100554</v>
          </cell>
          <cell r="E153">
            <v>97.200682285186815</v>
          </cell>
          <cell r="F153">
            <v>111.19404679422793</v>
          </cell>
          <cell r="G153">
            <v>120.00984666283185</v>
          </cell>
          <cell r="H153">
            <v>114.2335960930122</v>
          </cell>
          <cell r="I153">
            <v>69.244139449962802</v>
          </cell>
          <cell r="J153">
            <v>86.90487115448974</v>
          </cell>
          <cell r="K153">
            <v>68.353859565080725</v>
          </cell>
          <cell r="L153">
            <v>80.350634658592099</v>
          </cell>
          <cell r="M153">
            <v>104.57098665471824</v>
          </cell>
          <cell r="N153">
            <v>69.097645693267779</v>
          </cell>
          <cell r="O153">
            <v>43.523180079588073</v>
          </cell>
          <cell r="P153">
            <v>24.668729344305984</v>
          </cell>
          <cell r="Q153">
            <v>299.90823630850252</v>
          </cell>
          <cell r="R153">
            <v>259.95171173245183</v>
          </cell>
          <cell r="S153">
            <v>284.38359285398326</v>
          </cell>
          <cell r="T153">
            <v>314.73890552521385</v>
          </cell>
          <cell r="U153">
            <v>318.32703682848347</v>
          </cell>
          <cell r="V153">
            <v>323.78099355579121</v>
          </cell>
          <cell r="W153">
            <v>305.19242111456634</v>
          </cell>
          <cell r="X153">
            <v>271.19966189417789</v>
          </cell>
          <cell r="Y153">
            <v>328.47421810740269</v>
          </cell>
          <cell r="Z153">
            <v>320.52739520099095</v>
          </cell>
          <cell r="AA153">
            <v>399.7549099341465</v>
          </cell>
          <cell r="AB153">
            <v>223.11441012438524</v>
          </cell>
          <cell r="AC153">
            <v>207.76520644067762</v>
          </cell>
          <cell r="AD153">
            <v>191.19424160720129</v>
          </cell>
          <cell r="AE153">
            <v>1169.2423127390693</v>
          </cell>
          <cell r="AF153">
            <v>935.883123091882</v>
          </cell>
          <cell r="AG153">
            <v>594.89537996134334</v>
          </cell>
          <cell r="AH153">
            <v>526.91317903106847</v>
          </cell>
          <cell r="AI153">
            <v>445.95775647916776</v>
          </cell>
          <cell r="AJ153">
            <v>428.64459328123746</v>
          </cell>
          <cell r="AK153">
            <v>320.01170300129974</v>
          </cell>
          <cell r="AL153">
            <v>273.39853015390918</v>
          </cell>
          <cell r="AM153">
            <v>111.88685884101334</v>
          </cell>
          <cell r="AN153">
            <v>106.94887984961579</v>
          </cell>
          <cell r="AO153">
            <v>166.15998212192423</v>
          </cell>
          <cell r="AP153">
            <v>104.9264368670781</v>
          </cell>
          <cell r="AQ153">
            <v>72.571073063326821</v>
          </cell>
          <cell r="AR153">
            <v>112.82896650179042</v>
          </cell>
        </row>
        <row r="154">
          <cell r="B154">
            <v>1152</v>
          </cell>
          <cell r="C154">
            <v>628.66196681366489</v>
          </cell>
          <cell r="D154">
            <v>576.69058423633817</v>
          </cell>
          <cell r="E154">
            <v>696.2233558866493</v>
          </cell>
          <cell r="F154">
            <v>757.78509018922773</v>
          </cell>
          <cell r="G154">
            <v>847.57729212526544</v>
          </cell>
          <cell r="H154">
            <v>845.16523995058901</v>
          </cell>
          <cell r="I154">
            <v>506.05909545219049</v>
          </cell>
          <cell r="J154">
            <v>617.15107837955406</v>
          </cell>
          <cell r="K154">
            <v>505.17652575878185</v>
          </cell>
          <cell r="L154">
            <v>602.42726105261806</v>
          </cell>
          <cell r="M154">
            <v>734.69571573592532</v>
          </cell>
          <cell r="N154">
            <v>559.39748105896592</v>
          </cell>
          <cell r="O154">
            <v>384.65166485662343</v>
          </cell>
          <cell r="P154">
            <v>233.78785694131332</v>
          </cell>
          <cell r="Q154">
            <v>1559.3505616032758</v>
          </cell>
          <cell r="R154">
            <v>1635.9610217925635</v>
          </cell>
          <cell r="S154">
            <v>2036.9661479842996</v>
          </cell>
          <cell r="T154">
            <v>2144.9390213385395</v>
          </cell>
          <cell r="U154">
            <v>2248.2052547185472</v>
          </cell>
          <cell r="V154">
            <v>2395.5162970375909</v>
          </cell>
          <cell r="W154">
            <v>2230.4472522141286</v>
          </cell>
          <cell r="X154">
            <v>1925.9123403638519</v>
          </cell>
          <cell r="Y154">
            <v>2427.6239170787198</v>
          </cell>
          <cell r="Z154">
            <v>2403.1476739880982</v>
          </cell>
          <cell r="AA154">
            <v>2808.6014014841126</v>
          </cell>
          <cell r="AB154">
            <v>1806.2791830214042</v>
          </cell>
          <cell r="AC154">
            <v>1836.199294503461</v>
          </cell>
          <cell r="AD154">
            <v>1811.9657231224451</v>
          </cell>
          <cell r="AE154">
            <v>6079.3884138095955</v>
          </cell>
          <cell r="AF154">
            <v>5889.8181517174262</v>
          </cell>
          <cell r="AG154">
            <v>4261.0817959378664</v>
          </cell>
          <cell r="AH154">
            <v>3590.9022326785021</v>
          </cell>
          <cell r="AI154">
            <v>3149.6054544659009</v>
          </cell>
          <cell r="AJ154">
            <v>3171.3569643652368</v>
          </cell>
          <cell r="AK154">
            <v>2338.7514703966731</v>
          </cell>
          <cell r="AL154">
            <v>1941.5275055402128</v>
          </cell>
          <cell r="AM154">
            <v>826.91182307782253</v>
          </cell>
          <cell r="AN154">
            <v>801.84706734684175</v>
          </cell>
          <cell r="AO154">
            <v>1167.4081970252457</v>
          </cell>
          <cell r="AP154">
            <v>849.45852917322827</v>
          </cell>
          <cell r="AQ154">
            <v>641.37280463409832</v>
          </cell>
          <cell r="AR154">
            <v>1069.2906761103759</v>
          </cell>
        </row>
        <row r="155">
          <cell r="B155">
            <v>1153</v>
          </cell>
          <cell r="C155">
            <v>98.413249171816872</v>
          </cell>
          <cell r="D155">
            <v>95.745023335174963</v>
          </cell>
          <cell r="E155">
            <v>126.04303459128104</v>
          </cell>
          <cell r="F155">
            <v>130.74882979013401</v>
          </cell>
          <cell r="G155">
            <v>151.46422521605507</v>
          </cell>
          <cell r="H155">
            <v>151.54547979193606</v>
          </cell>
          <cell r="I155">
            <v>81.821797221255764</v>
          </cell>
          <cell r="J155">
            <v>103.22854655179322</v>
          </cell>
          <cell r="K155">
            <v>70.919707396341124</v>
          </cell>
          <cell r="L155">
            <v>89.24943653342369</v>
          </cell>
          <cell r="M155">
            <v>131.04135956649552</v>
          </cell>
          <cell r="N155">
            <v>81.463952020798075</v>
          </cell>
          <cell r="O155">
            <v>50.100335419655124</v>
          </cell>
          <cell r="P155">
            <v>33.686415432093348</v>
          </cell>
          <cell r="Q155">
            <v>244.10695010401579</v>
          </cell>
          <cell r="R155">
            <v>271.6103409497905</v>
          </cell>
          <cell r="S155">
            <v>368.7687183729783</v>
          </cell>
          <cell r="T155">
            <v>370.08944968972418</v>
          </cell>
          <cell r="U155">
            <v>401.76001669270983</v>
          </cell>
          <cell r="V155">
            <v>429.53691115501573</v>
          </cell>
          <cell r="W155">
            <v>360.62824366450496</v>
          </cell>
          <cell r="X155">
            <v>322.14013496327931</v>
          </cell>
          <cell r="Y155">
            <v>340.80439032472088</v>
          </cell>
          <cell r="Z155">
            <v>356.025680901768</v>
          </cell>
          <cell r="AA155">
            <v>500.94608999071664</v>
          </cell>
          <cell r="AB155">
            <v>263.04487539569618</v>
          </cell>
          <cell r="AC155">
            <v>239.16236157783894</v>
          </cell>
          <cell r="AD155">
            <v>261.08554523059922</v>
          </cell>
          <cell r="AE155">
            <v>951.69168545841694</v>
          </cell>
          <cell r="AF155">
            <v>977.8567429237188</v>
          </cell>
          <cell r="AG155">
            <v>771.41864842740961</v>
          </cell>
          <cell r="AH155">
            <v>619.57706860694827</v>
          </cell>
          <cell r="AI155">
            <v>562.84253286298974</v>
          </cell>
          <cell r="AJ155">
            <v>568.65189200673387</v>
          </cell>
          <cell r="AK155">
            <v>378.13933250368581</v>
          </cell>
          <cell r="AL155">
            <v>324.75202508515088</v>
          </cell>
          <cell r="AM155">
            <v>116.08683607610149</v>
          </cell>
          <cell r="AN155">
            <v>118.79342714610848</v>
          </cell>
          <cell r="AO155">
            <v>208.22056537246129</v>
          </cell>
          <cell r="AP155">
            <v>123.70497045003891</v>
          </cell>
          <cell r="AQ155">
            <v>83.537900851646214</v>
          </cell>
          <cell r="AR155">
            <v>154.07374191449202</v>
          </cell>
        </row>
        <row r="156">
          <cell r="B156">
            <v>1154</v>
          </cell>
          <cell r="C156">
            <v>307.45062853087904</v>
          </cell>
          <cell r="D156">
            <v>277.30126585450245</v>
          </cell>
          <cell r="E156">
            <v>317.04747473222415</v>
          </cell>
          <cell r="F156">
            <v>343.89083341550872</v>
          </cell>
          <cell r="G156">
            <v>369.35104851354345</v>
          </cell>
          <cell r="H156">
            <v>385.16794212405313</v>
          </cell>
          <cell r="I156">
            <v>206.0574756787536</v>
          </cell>
          <cell r="J156">
            <v>242.70601550703137</v>
          </cell>
          <cell r="K156">
            <v>181.53232523229278</v>
          </cell>
          <cell r="L156">
            <v>229.51666210414677</v>
          </cell>
          <cell r="M156">
            <v>299.08255457516861</v>
          </cell>
          <cell r="N156">
            <v>190.35457172466789</v>
          </cell>
          <cell r="O156">
            <v>112.22419681216289</v>
          </cell>
          <cell r="P156">
            <v>74.699346609239001</v>
          </cell>
          <cell r="Q156">
            <v>762.60905792477683</v>
          </cell>
          <cell r="R156">
            <v>786.65071813585837</v>
          </cell>
          <cell r="S156">
            <v>927.59739798012754</v>
          </cell>
          <cell r="T156">
            <v>973.39585751068626</v>
          </cell>
          <cell r="U156">
            <v>979.70648319496274</v>
          </cell>
          <cell r="V156">
            <v>1091.7108736139496</v>
          </cell>
          <cell r="W156">
            <v>908.19498069722147</v>
          </cell>
          <cell r="X156">
            <v>757.4004594998986</v>
          </cell>
          <cell r="Y156">
            <v>872.35291425091691</v>
          </cell>
          <cell r="Z156">
            <v>915.56685484875027</v>
          </cell>
          <cell r="AA156">
            <v>1143.3354842662416</v>
          </cell>
          <cell r="AB156">
            <v>614.64971141509125</v>
          </cell>
          <cell r="AC156">
            <v>535.72104280250778</v>
          </cell>
          <cell r="AD156">
            <v>578.95502942892733</v>
          </cell>
          <cell r="AE156">
            <v>2973.1586887347162</v>
          </cell>
          <cell r="AF156">
            <v>2832.1149569085587</v>
          </cell>
          <cell r="AG156">
            <v>1940.419280116048</v>
          </cell>
          <cell r="AH156">
            <v>1629.5891506667908</v>
          </cell>
          <cell r="AI156">
            <v>1372.512085704896</v>
          </cell>
          <cell r="AJ156">
            <v>1445.2854636766122</v>
          </cell>
          <cell r="AK156">
            <v>952.29436356497683</v>
          </cell>
          <cell r="AL156">
            <v>763.54141048290558</v>
          </cell>
          <cell r="AM156">
            <v>297.14608330211377</v>
          </cell>
          <cell r="AN156">
            <v>305.49291891917164</v>
          </cell>
          <cell r="AO156">
            <v>475.23269609455457</v>
          </cell>
          <cell r="AP156">
            <v>289.05799542131223</v>
          </cell>
          <cell r="AQ156">
            <v>187.12397328126769</v>
          </cell>
          <cell r="AR156">
            <v>341.65724381847252</v>
          </cell>
        </row>
        <row r="157">
          <cell r="B157">
            <v>1155</v>
          </cell>
          <cell r="C157">
            <v>326.63347351189964</v>
          </cell>
          <cell r="D157">
            <v>302.73864649078411</v>
          </cell>
          <cell r="E157">
            <v>371.73251989047844</v>
          </cell>
          <cell r="F157">
            <v>390.03410577838252</v>
          </cell>
          <cell r="G157">
            <v>438.28335867046366</v>
          </cell>
          <cell r="H157">
            <v>422.04416422917171</v>
          </cell>
          <cell r="I157">
            <v>241.59918498297398</v>
          </cell>
          <cell r="J157">
            <v>298.98515499025757</v>
          </cell>
          <cell r="K157">
            <v>257.67964286678801</v>
          </cell>
          <cell r="L157">
            <v>303.80036895930408</v>
          </cell>
          <cell r="M157">
            <v>371.29375914086722</v>
          </cell>
          <cell r="N157">
            <v>277.99689883409894</v>
          </cell>
          <cell r="O157">
            <v>182.48375744656468</v>
          </cell>
          <cell r="P157">
            <v>111.69181188253616</v>
          </cell>
          <cell r="Q157">
            <v>810.190718138634</v>
          </cell>
          <cell r="R157">
            <v>858.81170767683432</v>
          </cell>
          <cell r="S157">
            <v>1087.5914355925231</v>
          </cell>
          <cell r="T157">
            <v>1104.006114620212</v>
          </cell>
          <cell r="U157">
            <v>1162.54996349407</v>
          </cell>
          <cell r="V157">
            <v>1196.2319623316471</v>
          </cell>
          <cell r="W157">
            <v>1064.8444877785166</v>
          </cell>
          <cell r="X157">
            <v>933.02794040846106</v>
          </cell>
          <cell r="Y157">
            <v>1238.27856614702</v>
          </cell>
          <cell r="Z157">
            <v>1211.892617119646</v>
          </cell>
          <cell r="AA157">
            <v>1419.3851276793998</v>
          </cell>
          <cell r="AB157">
            <v>897.64439117238317</v>
          </cell>
          <cell r="AC157">
            <v>871.11685011585871</v>
          </cell>
          <cell r="AD157">
            <v>865.66401408691922</v>
          </cell>
          <cell r="AE157">
            <v>3158.6637322680531</v>
          </cell>
          <cell r="AF157">
            <v>3091.9103312376074</v>
          </cell>
          <cell r="AG157">
            <v>2275.1070616500747</v>
          </cell>
          <cell r="AH157">
            <v>1848.2474244915759</v>
          </cell>
          <cell r="AI157">
            <v>1628.6652201462136</v>
          </cell>
          <cell r="AJ157">
            <v>1583.6580070142729</v>
          </cell>
          <cell r="AK157">
            <v>1116.550328219424</v>
          </cell>
          <cell r="AL157">
            <v>940.59286696212007</v>
          </cell>
          <cell r="AM157">
            <v>421.7898742087657</v>
          </cell>
          <cell r="AN157">
            <v>404.36655287355842</v>
          </cell>
          <cell r="AO157">
            <v>589.9740105210617</v>
          </cell>
          <cell r="AP157">
            <v>422.14497704082487</v>
          </cell>
          <cell r="AQ157">
            <v>304.27560831511721</v>
          </cell>
          <cell r="AR157">
            <v>510.85208019957253</v>
          </cell>
        </row>
        <row r="158">
          <cell r="B158">
            <v>1156</v>
          </cell>
          <cell r="C158">
            <v>179.85680479302098</v>
          </cell>
          <cell r="D158">
            <v>2.6342293171497144</v>
          </cell>
          <cell r="E158">
            <v>3.3216170780710321</v>
          </cell>
          <cell r="F158">
            <v>4.9970028756108134</v>
          </cell>
          <cell r="G158">
            <v>5.4281117003955952</v>
          </cell>
          <cell r="H158">
            <v>4.903333737118861</v>
          </cell>
          <cell r="I158">
            <v>10.58702782568867</v>
          </cell>
          <cell r="J158">
            <v>13.522195436186061</v>
          </cell>
          <cell r="K158">
            <v>15.174748192838063</v>
          </cell>
          <cell r="L158">
            <v>17.556871141244166</v>
          </cell>
          <cell r="M158">
            <v>17.463531950237986</v>
          </cell>
          <cell r="N158">
            <v>16.569069974486471</v>
          </cell>
          <cell r="O158">
            <v>20.562660873776242</v>
          </cell>
          <cell r="P158">
            <v>15.648865821015304</v>
          </cell>
          <cell r="Q158">
            <v>446.12180212469599</v>
          </cell>
          <cell r="R158">
            <v>7.4728053537181811</v>
          </cell>
          <cell r="S158">
            <v>9.7181766273563195</v>
          </cell>
          <cell r="T158">
            <v>14.144203411236358</v>
          </cell>
          <cell r="U158">
            <v>14.398107832064264</v>
          </cell>
          <cell r="V158">
            <v>13.897892769192891</v>
          </cell>
          <cell r="W158">
            <v>46.662153363376724</v>
          </cell>
          <cell r="X158">
            <v>42.198035410943668</v>
          </cell>
          <cell r="Y158">
            <v>72.922196044736495</v>
          </cell>
          <cell r="Z158">
            <v>70.036262920552844</v>
          </cell>
          <cell r="AA158">
            <v>66.759747280097855</v>
          </cell>
          <cell r="AB158">
            <v>53.50107426348093</v>
          </cell>
          <cell r="AC158">
            <v>98.159313579509913</v>
          </cell>
          <cell r="AD158">
            <v>121.28606183570939</v>
          </cell>
          <cell r="AE158">
            <v>1739.2803015353954</v>
          </cell>
          <cell r="AF158">
            <v>26.903736721278271</v>
          </cell>
          <cell r="AG158">
            <v>20.329226166823879</v>
          </cell>
          <cell r="AH158">
            <v>23.679205377676411</v>
          </cell>
          <cell r="AI158">
            <v>20.170915830162922</v>
          </cell>
          <cell r="AJ158">
            <v>18.399031172564595</v>
          </cell>
          <cell r="AK158">
            <v>48.927935723267893</v>
          </cell>
          <cell r="AL158">
            <v>42.540174188109056</v>
          </cell>
          <cell r="AM158">
            <v>24.839195910853306</v>
          </cell>
          <cell r="AN158">
            <v>23.368672944505771</v>
          </cell>
          <cell r="AO158">
            <v>27.748998546015628</v>
          </cell>
          <cell r="AP158">
            <v>25.160531262406536</v>
          </cell>
          <cell r="AQ158">
            <v>34.28642764426764</v>
          </cell>
          <cell r="AR158">
            <v>71.574232011179504</v>
          </cell>
        </row>
        <row r="159">
          <cell r="B159">
            <v>1157</v>
          </cell>
          <cell r="C159">
            <v>46.968027122079363</v>
          </cell>
          <cell r="D159">
            <v>43.434494212937203</v>
          </cell>
          <cell r="E159">
            <v>47.211933156365887</v>
          </cell>
          <cell r="F159">
            <v>57.50707118408144</v>
          </cell>
          <cell r="G159">
            <v>68.189714131133314</v>
          </cell>
          <cell r="H159">
            <v>69.288118371303</v>
          </cell>
          <cell r="I159">
            <v>33.688572537852622</v>
          </cell>
          <cell r="J159">
            <v>36.414380114729823</v>
          </cell>
          <cell r="K159">
            <v>24.186657656770048</v>
          </cell>
          <cell r="L159">
            <v>29.008155210034712</v>
          </cell>
          <cell r="M159">
            <v>37.482971732572786</v>
          </cell>
          <cell r="N159">
            <v>21.825894391593039</v>
          </cell>
          <cell r="O159">
            <v>12.27850780510393</v>
          </cell>
          <cell r="P159">
            <v>6.7989487598260725</v>
          </cell>
          <cell r="Q159">
            <v>116.50079587512336</v>
          </cell>
          <cell r="R159">
            <v>123.21536275424856</v>
          </cell>
          <cell r="S159">
            <v>138.12968037813422</v>
          </cell>
          <cell r="T159">
            <v>162.77591441503242</v>
          </cell>
          <cell r="U159">
            <v>180.87373865687786</v>
          </cell>
          <cell r="V159">
            <v>196.38859823344103</v>
          </cell>
          <cell r="W159">
            <v>148.48183685134174</v>
          </cell>
          <cell r="X159">
            <v>113.63652513384581</v>
          </cell>
          <cell r="Y159">
            <v>116.22889348149688</v>
          </cell>
          <cell r="Z159">
            <v>115.71667689452694</v>
          </cell>
          <cell r="AA159">
            <v>143.29024204863154</v>
          </cell>
          <cell r="AB159">
            <v>70.475216684435665</v>
          </cell>
          <cell r="AC159">
            <v>58.613518227435407</v>
          </cell>
          <cell r="AD159">
            <v>52.695046985110082</v>
          </cell>
          <cell r="AE159">
            <v>454.19779623808085</v>
          </cell>
          <cell r="AF159">
            <v>443.6023049774347</v>
          </cell>
          <cell r="AG159">
            <v>288.95024451948836</v>
          </cell>
          <cell r="AH159">
            <v>272.50769774073223</v>
          </cell>
          <cell r="AI159">
            <v>253.39364039279445</v>
          </cell>
          <cell r="AJ159">
            <v>259.9933674004875</v>
          </cell>
          <cell r="AK159">
            <v>155.69169542949425</v>
          </cell>
          <cell r="AL159">
            <v>114.55788228642392</v>
          </cell>
          <cell r="AM159">
            <v>39.590583008737944</v>
          </cell>
          <cell r="AN159">
            <v>38.610643455387589</v>
          </cell>
          <cell r="AO159">
            <v>59.559253596082144</v>
          </cell>
          <cell r="AP159">
            <v>33.143145572760488</v>
          </cell>
          <cell r="AQ159">
            <v>20.473331346730472</v>
          </cell>
          <cell r="AR159">
            <v>31.096792670712532</v>
          </cell>
        </row>
        <row r="160">
          <cell r="B160">
            <v>1158</v>
          </cell>
          <cell r="C160">
            <v>152.87671550613112</v>
          </cell>
          <cell r="D160">
            <v>168.61396853426427</v>
          </cell>
          <cell r="E160">
            <v>243.59211130506137</v>
          </cell>
          <cell r="F160">
            <v>271.79903022146311</v>
          </cell>
          <cell r="G160">
            <v>320.27843714091739</v>
          </cell>
          <cell r="H160">
            <v>284.47980983878358</v>
          </cell>
          <cell r="I160">
            <v>175.76215067296909</v>
          </cell>
          <cell r="J160">
            <v>216.43192006292904</v>
          </cell>
          <cell r="K160">
            <v>170.28050042450772</v>
          </cell>
          <cell r="L160">
            <v>232.69936801176681</v>
          </cell>
          <cell r="M160">
            <v>268.06474583113311</v>
          </cell>
          <cell r="N160">
            <v>249.90676349079177</v>
          </cell>
          <cell r="O160">
            <v>218.6577980211014</v>
          </cell>
          <cell r="P160">
            <v>147.56056454360464</v>
          </cell>
          <cell r="Q160">
            <v>379.19964108661907</v>
          </cell>
          <cell r="R160">
            <v>478.32561826389656</v>
          </cell>
          <cell r="S160">
            <v>712.68635337941339</v>
          </cell>
          <cell r="T160">
            <v>769.33731401129739</v>
          </cell>
          <cell r="U160">
            <v>849.541005927323</v>
          </cell>
          <cell r="V160">
            <v>806.32282118796331</v>
          </cell>
          <cell r="W160">
            <v>774.66882728680457</v>
          </cell>
          <cell r="X160">
            <v>675.40821089108408</v>
          </cell>
          <cell r="Y160">
            <v>818.28231195376759</v>
          </cell>
          <cell r="Z160">
            <v>928.26301385975034</v>
          </cell>
          <cell r="AA160">
            <v>1024.7603255392007</v>
          </cell>
          <cell r="AB160">
            <v>806.94211160040686</v>
          </cell>
          <cell r="AC160">
            <v>1043.799705413164</v>
          </cell>
          <cell r="AD160">
            <v>1143.6636980881631</v>
          </cell>
          <cell r="AE160">
            <v>1478.3730876862667</v>
          </cell>
          <cell r="AF160">
            <v>1722.077036893719</v>
          </cell>
          <cell r="AG160">
            <v>1490.8518973687758</v>
          </cell>
          <cell r="AH160">
            <v>1287.9690523052971</v>
          </cell>
          <cell r="AI160">
            <v>1190.1577849466053</v>
          </cell>
          <cell r="AJ160">
            <v>1067.4682103659034</v>
          </cell>
          <cell r="AK160">
            <v>812.28455731870736</v>
          </cell>
          <cell r="AL160">
            <v>680.88437434540947</v>
          </cell>
          <cell r="AM160">
            <v>278.72823035302298</v>
          </cell>
          <cell r="AN160">
            <v>309.72918703524829</v>
          </cell>
          <cell r="AO160">
            <v>425.94638149385304</v>
          </cell>
          <cell r="AP160">
            <v>379.48943092032414</v>
          </cell>
          <cell r="AQ160">
            <v>364.59263792393568</v>
          </cell>
          <cell r="AR160">
            <v>674.90731936375903</v>
          </cell>
        </row>
        <row r="161">
          <cell r="B161">
            <v>1159</v>
          </cell>
          <cell r="C161">
            <v>279.90602917853937</v>
          </cell>
          <cell r="D161">
            <v>254.10817078068189</v>
          </cell>
          <cell r="E161">
            <v>307.02236333793587</v>
          </cell>
          <cell r="F161">
            <v>320.45252642774255</v>
          </cell>
          <cell r="G161">
            <v>344.04237689352738</v>
          </cell>
          <cell r="H161">
            <v>341.1629578400495</v>
          </cell>
          <cell r="I161">
            <v>221.41087118728012</v>
          </cell>
          <cell r="J161">
            <v>251.03368878861639</v>
          </cell>
          <cell r="K161">
            <v>200.18404103624192</v>
          </cell>
          <cell r="L161">
            <v>273.34676718274375</v>
          </cell>
          <cell r="M161">
            <v>333.7147559092104</v>
          </cell>
          <cell r="N161">
            <v>234.97867856604094</v>
          </cell>
          <cell r="O161">
            <v>135.90170440477578</v>
          </cell>
          <cell r="P161">
            <v>90.146278253373211</v>
          </cell>
          <cell r="Q161">
            <v>694.28667047877616</v>
          </cell>
          <cell r="R161">
            <v>720.85633800783148</v>
          </cell>
          <cell r="S161">
            <v>898.26656274273353</v>
          </cell>
          <cell r="T161">
            <v>907.05285353363831</v>
          </cell>
          <cell r="U161">
            <v>912.57503801030691</v>
          </cell>
          <cell r="V161">
            <v>966.98419056984267</v>
          </cell>
          <cell r="W161">
            <v>975.8648222866708</v>
          </cell>
          <cell r="X161">
            <v>783.38821080000912</v>
          </cell>
          <cell r="Y161">
            <v>961.98366522892775</v>
          </cell>
          <cell r="Z161">
            <v>1090.4098971211752</v>
          </cell>
          <cell r="AA161">
            <v>1275.7277755508574</v>
          </cell>
          <cell r="AB161">
            <v>758.73973322911286</v>
          </cell>
          <cell r="AC161">
            <v>648.74960009046799</v>
          </cell>
          <cell r="AD161">
            <v>698.67600652660713</v>
          </cell>
          <cell r="AE161">
            <v>2706.7924585420851</v>
          </cell>
          <cell r="AF161">
            <v>2595.2407715233612</v>
          </cell>
          <cell r="AG161">
            <v>1879.0627925703961</v>
          </cell>
          <cell r="AH161">
            <v>1518.5224775661668</v>
          </cell>
          <cell r="AI161">
            <v>1278.4648160101008</v>
          </cell>
          <cell r="AJ161">
            <v>1280.1632996557441</v>
          </cell>
          <cell r="AK161">
            <v>1023.250061513776</v>
          </cell>
          <cell r="AL161">
            <v>789.73986868831423</v>
          </cell>
          <cell r="AM161">
            <v>327.67664743671395</v>
          </cell>
          <cell r="AN161">
            <v>363.83198072950228</v>
          </cell>
          <cell r="AO161">
            <v>530.26216591784259</v>
          </cell>
          <cell r="AP161">
            <v>356.82077492361407</v>
          </cell>
          <cell r="AQ161">
            <v>226.60413374561878</v>
          </cell>
          <cell r="AR161">
            <v>412.30787639488256</v>
          </cell>
        </row>
        <row r="162">
          <cell r="B162">
            <v>1160</v>
          </cell>
          <cell r="C162">
            <v>928.96471627230142</v>
          </cell>
          <cell r="D162">
            <v>1062.0186140987037</v>
          </cell>
          <cell r="E162">
            <v>879.12840654842648</v>
          </cell>
          <cell r="F162">
            <v>883.89865662803891</v>
          </cell>
          <cell r="G162">
            <v>776.27011644442166</v>
          </cell>
          <cell r="H162">
            <v>900.45950134805605</v>
          </cell>
          <cell r="I162">
            <v>298.18765756978115</v>
          </cell>
          <cell r="J162">
            <v>305.16617749628489</v>
          </cell>
          <cell r="K162">
            <v>220.55331350501146</v>
          </cell>
          <cell r="L162">
            <v>258.91252676828964</v>
          </cell>
          <cell r="M162">
            <v>324.61765815049398</v>
          </cell>
          <cell r="N162">
            <v>140.67298581989073</v>
          </cell>
          <cell r="O162">
            <v>98.519016628827558</v>
          </cell>
          <cell r="P162">
            <v>80.402453277623195</v>
          </cell>
          <cell r="Q162">
            <v>2304.2298222220907</v>
          </cell>
          <cell r="R162">
            <v>3012.7439298915474</v>
          </cell>
          <cell r="S162">
            <v>2572.098147425656</v>
          </cell>
          <cell r="T162">
            <v>2501.9081848611786</v>
          </cell>
          <cell r="U162">
            <v>2059.0624254400127</v>
          </cell>
          <cell r="V162">
            <v>2552.2410391933768</v>
          </cell>
          <cell r="W162">
            <v>1314.2572625364851</v>
          </cell>
          <cell r="X162">
            <v>952.31674656542521</v>
          </cell>
          <cell r="Y162">
            <v>1059.8681283765477</v>
          </cell>
          <cell r="Z162">
            <v>1032.8301468004963</v>
          </cell>
          <cell r="AA162">
            <v>1240.951308276952</v>
          </cell>
          <cell r="AB162">
            <v>454.22922788089875</v>
          </cell>
          <cell r="AC162">
            <v>470.29706447899423</v>
          </cell>
          <cell r="AD162">
            <v>623.156785386754</v>
          </cell>
          <cell r="AE162">
            <v>8983.4245287144495</v>
          </cell>
          <cell r="AF162">
            <v>10846.538302794414</v>
          </cell>
          <cell r="AG162">
            <v>5380.511897169461</v>
          </cell>
          <cell r="AH162">
            <v>4188.5142643207328</v>
          </cell>
          <cell r="AI162">
            <v>2884.6272966582569</v>
          </cell>
          <cell r="AJ162">
            <v>3378.8404630743662</v>
          </cell>
          <cell r="AK162">
            <v>1378.0738827988328</v>
          </cell>
          <cell r="AL162">
            <v>960.03806543657618</v>
          </cell>
          <cell r="AM162">
            <v>361.01864052837595</v>
          </cell>
          <cell r="AN162">
            <v>344.61961420165625</v>
          </cell>
          <cell r="AO162">
            <v>515.80716602441362</v>
          </cell>
          <cell r="AP162">
            <v>213.61531232275024</v>
          </cell>
          <cell r="AQ162">
            <v>164.27179128050105</v>
          </cell>
          <cell r="AR162">
            <v>367.74191247984345</v>
          </cell>
        </row>
        <row r="163">
          <cell r="B163">
            <v>1161</v>
          </cell>
          <cell r="C163">
            <v>1001.4604977729819</v>
          </cell>
          <cell r="D163">
            <v>949.97331283045207</v>
          </cell>
          <cell r="E163">
            <v>938.65300217302638</v>
          </cell>
          <cell r="F163">
            <v>711.82746678147021</v>
          </cell>
          <cell r="G163">
            <v>694.04793974953873</v>
          </cell>
          <cell r="H163">
            <v>790.97649501101944</v>
          </cell>
          <cell r="I163">
            <v>382.9475963585694</v>
          </cell>
          <cell r="J163">
            <v>570.14281883045498</v>
          </cell>
          <cell r="K163">
            <v>384.89776674097271</v>
          </cell>
          <cell r="L163">
            <v>473.59919968566669</v>
          </cell>
          <cell r="M163">
            <v>724.37393146430338</v>
          </cell>
          <cell r="N163">
            <v>568.59586415631622</v>
          </cell>
          <cell r="O163">
            <v>252.25075492149875</v>
          </cell>
          <cell r="P163">
            <v>219.3801235355804</v>
          </cell>
          <cell r="Q163">
            <v>2484.0503673871226</v>
          </cell>
          <cell r="R163">
            <v>2694.8928143013809</v>
          </cell>
          <cell r="S163">
            <v>2746.2514349225271</v>
          </cell>
          <cell r="T163">
            <v>2014.8542505354283</v>
          </cell>
          <cell r="U163">
            <v>1840.9674724283257</v>
          </cell>
          <cell r="V163">
            <v>2241.9250044918381</v>
          </cell>
          <cell r="W163">
            <v>1687.8353174874828</v>
          </cell>
          <cell r="X163">
            <v>1779.2160283322012</v>
          </cell>
          <cell r="Y163">
            <v>1849.6247876266814</v>
          </cell>
          <cell r="Z163">
            <v>1889.2385665592024</v>
          </cell>
          <cell r="AA163">
            <v>2769.1431915746462</v>
          </cell>
          <cell r="AB163">
            <v>1835.9805107334041</v>
          </cell>
          <cell r="AC163">
            <v>1204.161324499843</v>
          </cell>
          <cell r="AD163">
            <v>1700.2990205801157</v>
          </cell>
          <cell r="AE163">
            <v>9684.4849353732498</v>
          </cell>
          <cell r="AF163">
            <v>9702.2046388448271</v>
          </cell>
          <cell r="AG163">
            <v>5744.8190820433902</v>
          </cell>
          <cell r="AH163">
            <v>3373.1236901338016</v>
          </cell>
          <cell r="AI163">
            <v>2579.0888890082456</v>
          </cell>
          <cell r="AJ163">
            <v>2968.021751875473</v>
          </cell>
          <cell r="AK163">
            <v>1769.7918328455153</v>
          </cell>
          <cell r="AL163">
            <v>1793.6417898710611</v>
          </cell>
          <cell r="AM163">
            <v>630.03029191885867</v>
          </cell>
          <cell r="AN163">
            <v>630.37341421472308</v>
          </cell>
          <cell r="AO163">
            <v>1151.0072090944154</v>
          </cell>
          <cell r="AP163">
            <v>863.42649513878018</v>
          </cell>
          <cell r="AQ163">
            <v>420.60593762248561</v>
          </cell>
          <cell r="AR163">
            <v>1003.393091880834</v>
          </cell>
        </row>
        <row r="164">
          <cell r="B164">
            <v>1162</v>
          </cell>
          <cell r="C164">
            <v>245.60784231239737</v>
          </cell>
          <cell r="D164">
            <v>214.35525613507247</v>
          </cell>
          <cell r="E164">
            <v>256.74420684440088</v>
          </cell>
          <cell r="F164">
            <v>264.82440084926003</v>
          </cell>
          <cell r="G164">
            <v>335.95265116497029</v>
          </cell>
          <cell r="H164">
            <v>345.7217533474597</v>
          </cell>
          <cell r="I164">
            <v>176.78546157418182</v>
          </cell>
          <cell r="J164">
            <v>212.97562119507853</v>
          </cell>
          <cell r="K164">
            <v>158.81505720727563</v>
          </cell>
          <cell r="L164">
            <v>187.12521416522253</v>
          </cell>
          <cell r="M164">
            <v>259.18917010433637</v>
          </cell>
          <cell r="N164">
            <v>183.74574351501829</v>
          </cell>
          <cell r="O164">
            <v>107.16515015645561</v>
          </cell>
          <cell r="P164">
            <v>70.974965301588398</v>
          </cell>
          <cell r="Q164">
            <v>609.21249743349483</v>
          </cell>
          <cell r="R164">
            <v>608.08491319085965</v>
          </cell>
          <cell r="S164">
            <v>751.16592055017009</v>
          </cell>
          <cell r="T164">
            <v>749.59536488416882</v>
          </cell>
          <cell r="U164">
            <v>891.11697859655146</v>
          </cell>
          <cell r="V164">
            <v>979.90553235798961</v>
          </cell>
          <cell r="W164">
            <v>779.17905348031127</v>
          </cell>
          <cell r="X164">
            <v>664.62231279453226</v>
          </cell>
          <cell r="Y164">
            <v>763.18516718391936</v>
          </cell>
          <cell r="Z164">
            <v>746.46277192027969</v>
          </cell>
          <cell r="AA164">
            <v>990.83069468475924</v>
          </cell>
          <cell r="AB164">
            <v>593.30998568615769</v>
          </cell>
          <cell r="AC164">
            <v>511.57083431833979</v>
          </cell>
          <cell r="AD164">
            <v>550.08932460750498</v>
          </cell>
          <cell r="AE164">
            <v>2375.1165963843496</v>
          </cell>
          <cell r="AF164">
            <v>2189.2389316052841</v>
          </cell>
          <cell r="AG164">
            <v>1571.3464030576074</v>
          </cell>
          <cell r="AH164">
            <v>1254.9185047173323</v>
          </cell>
          <cell r="AI164">
            <v>1248.4033165851836</v>
          </cell>
          <cell r="AJ164">
            <v>1297.2695023225592</v>
          </cell>
          <cell r="AK164">
            <v>817.01378735605272</v>
          </cell>
          <cell r="AL164">
            <v>670.01102492678899</v>
          </cell>
          <cell r="AM164">
            <v>259.96071034817675</v>
          </cell>
          <cell r="AN164">
            <v>249.06874888573122</v>
          </cell>
          <cell r="AO164">
            <v>411.84337308526034</v>
          </cell>
          <cell r="AP164">
            <v>279.02233083465723</v>
          </cell>
          <cell r="AQ164">
            <v>178.68845814173181</v>
          </cell>
          <cell r="AR164">
            <v>324.62279960629837</v>
          </cell>
        </row>
        <row r="165">
          <cell r="B165">
            <v>1163</v>
          </cell>
          <cell r="C165">
            <v>277.26312587168786</v>
          </cell>
          <cell r="D165">
            <v>239.79593761287362</v>
          </cell>
          <cell r="E165">
            <v>302.00207570574008</v>
          </cell>
          <cell r="F165">
            <v>312.89126015601778</v>
          </cell>
          <cell r="G165">
            <v>378.62462237200486</v>
          </cell>
          <cell r="H165">
            <v>387.29126922314083</v>
          </cell>
          <cell r="I165">
            <v>216.06775360242142</v>
          </cell>
          <cell r="J165">
            <v>263.58941532449751</v>
          </cell>
          <cell r="K165">
            <v>200.30775623400496</v>
          </cell>
          <cell r="L165">
            <v>247.34613487621067</v>
          </cell>
          <cell r="M165">
            <v>360.52452667499472</v>
          </cell>
          <cell r="N165">
            <v>231.7706344379497</v>
          </cell>
          <cell r="O165">
            <v>150.80183897709256</v>
          </cell>
          <cell r="P165">
            <v>95.770094990942951</v>
          </cell>
          <cell r="Q165">
            <v>687.73113988625414</v>
          </cell>
          <cell r="R165">
            <v>680.25526658866386</v>
          </cell>
          <cell r="S165">
            <v>883.57852351873498</v>
          </cell>
          <cell r="T165">
            <v>885.650406735822</v>
          </cell>
          <cell r="U165">
            <v>1004.3047088344623</v>
          </cell>
          <cell r="V165">
            <v>1097.7291815487429</v>
          </cell>
          <cell r="W165">
            <v>952.31511822541654</v>
          </cell>
          <cell r="X165">
            <v>822.57023530716822</v>
          </cell>
          <cell r="Y165">
            <v>962.57817815199871</v>
          </cell>
          <cell r="Z165">
            <v>986.69055523666646</v>
          </cell>
          <cell r="AA165">
            <v>1378.2164087815895</v>
          </cell>
          <cell r="AB165">
            <v>748.38104638659127</v>
          </cell>
          <cell r="AC165">
            <v>719.87789378937305</v>
          </cell>
          <cell r="AD165">
            <v>742.26322827079127</v>
          </cell>
          <cell r="AE165">
            <v>2681.234628435187</v>
          </cell>
          <cell r="AF165">
            <v>2449.0680178707312</v>
          </cell>
          <cell r="AG165">
            <v>1848.3372271910523</v>
          </cell>
          <cell r="AH165">
            <v>1482.6920445205221</v>
          </cell>
          <cell r="AI165">
            <v>1406.9727762854141</v>
          </cell>
          <cell r="AJ165">
            <v>1453.252933071959</v>
          </cell>
          <cell r="AK165">
            <v>998.55685034458509</v>
          </cell>
          <cell r="AL165">
            <v>829.2395783630692</v>
          </cell>
          <cell r="AM165">
            <v>327.87915399532926</v>
          </cell>
          <cell r="AN165">
            <v>329.22443204764392</v>
          </cell>
          <cell r="AO165">
            <v>572.86204159697877</v>
          </cell>
          <cell r="AP165">
            <v>351.94928275777079</v>
          </cell>
          <cell r="AQ165">
            <v>251.4487970428242</v>
          </cell>
          <cell r="AR165">
            <v>438.0298915598803</v>
          </cell>
        </row>
        <row r="166">
          <cell r="B166">
            <v>1164</v>
          </cell>
          <cell r="C166">
            <v>321.02284644578157</v>
          </cell>
          <cell r="D166">
            <v>248.34598673291995</v>
          </cell>
          <cell r="E166">
            <v>107.83264183450582</v>
          </cell>
          <cell r="F166">
            <v>47.021811674532238</v>
          </cell>
          <cell r="G166">
            <v>129.60729663781348</v>
          </cell>
          <cell r="H166">
            <v>256.4650102677154</v>
          </cell>
          <cell r="I166">
            <v>109.88490355609648</v>
          </cell>
          <cell r="J166">
            <v>222.79409974847994</v>
          </cell>
          <cell r="K166">
            <v>77.228318360519737</v>
          </cell>
          <cell r="L166">
            <v>167.66237193302445</v>
          </cell>
          <cell r="M166">
            <v>179.05270708073402</v>
          </cell>
          <cell r="N166">
            <v>415.44020202394216</v>
          </cell>
          <cell r="O166">
            <v>60.442553117185966</v>
          </cell>
          <cell r="P166">
            <v>31.797558005027341</v>
          </cell>
          <cell r="Q166">
            <v>796.27396330321574</v>
          </cell>
          <cell r="R166">
            <v>704.51012261918174</v>
          </cell>
          <cell r="S166">
            <v>315.48990594386925</v>
          </cell>
          <cell r="T166">
            <v>133.0969954681355</v>
          </cell>
          <cell r="U166">
            <v>343.7843463460008</v>
          </cell>
          <cell r="V166">
            <v>726.91833818454609</v>
          </cell>
          <cell r="W166">
            <v>484.31592950129038</v>
          </cell>
          <cell r="X166">
            <v>695.26234514972816</v>
          </cell>
          <cell r="Y166">
            <v>371.12039686754628</v>
          </cell>
          <cell r="Z166">
            <v>668.82338362669623</v>
          </cell>
          <cell r="AA166">
            <v>684.48430183473249</v>
          </cell>
          <cell r="AB166">
            <v>1341.4450620791299</v>
          </cell>
          <cell r="AC166">
            <v>288.53267392754861</v>
          </cell>
          <cell r="AD166">
            <v>246.44601279941736</v>
          </cell>
          <cell r="AE166">
            <v>3104.4069408912101</v>
          </cell>
          <cell r="AF166">
            <v>2536.3908143266672</v>
          </cell>
          <cell r="AG166">
            <v>659.96594805950247</v>
          </cell>
          <cell r="AH166">
            <v>222.82139185992943</v>
          </cell>
          <cell r="AI166">
            <v>481.62197385616929</v>
          </cell>
          <cell r="AJ166">
            <v>962.34683820654016</v>
          </cell>
          <cell r="AK166">
            <v>507.83294298184683</v>
          </cell>
          <cell r="AL166">
            <v>700.89948456302363</v>
          </cell>
          <cell r="AM166">
            <v>126.41325610451071</v>
          </cell>
          <cell r="AN166">
            <v>223.16317658667285</v>
          </cell>
          <cell r="AO166">
            <v>284.50907425835709</v>
          </cell>
          <cell r="AP166">
            <v>630.85593861207917</v>
          </cell>
          <cell r="AQ166">
            <v>100.78263882327116</v>
          </cell>
          <cell r="AR166">
            <v>145.43455225901511</v>
          </cell>
        </row>
        <row r="167">
          <cell r="B167">
            <v>1165</v>
          </cell>
          <cell r="C167">
            <v>200.68372344397585</v>
          </cell>
          <cell r="D167">
            <v>177.781217001751</v>
          </cell>
          <cell r="E167">
            <v>204.9898576904898</v>
          </cell>
          <cell r="F167">
            <v>217.81392796814583</v>
          </cell>
          <cell r="G167">
            <v>245.40682006154947</v>
          </cell>
          <cell r="H167">
            <v>232.73986806013849</v>
          </cell>
          <cell r="I167">
            <v>130.34400152954908</v>
          </cell>
          <cell r="J167">
            <v>148.17418073428681</v>
          </cell>
          <cell r="K167">
            <v>111.3721544971278</v>
          </cell>
          <cell r="L167">
            <v>136.28922686555345</v>
          </cell>
          <cell r="M167">
            <v>173.79382813261523</v>
          </cell>
          <cell r="N167">
            <v>121.05243698229413</v>
          </cell>
          <cell r="O167">
            <v>72.247618160284347</v>
          </cell>
          <cell r="P167">
            <v>45.692510153151602</v>
          </cell>
          <cell r="Q167">
            <v>497.78146822385122</v>
          </cell>
          <cell r="R167">
            <v>504.33135093899375</v>
          </cell>
          <cell r="S167">
            <v>599.74632747544376</v>
          </cell>
          <cell r="T167">
            <v>616.53046429461051</v>
          </cell>
          <cell r="U167">
            <v>650.94346855696995</v>
          </cell>
          <cell r="V167">
            <v>659.67235820185351</v>
          </cell>
          <cell r="W167">
            <v>574.48907186303677</v>
          </cell>
          <cell r="X167">
            <v>462.3997157207607</v>
          </cell>
          <cell r="Y167">
            <v>535.19847452871034</v>
          </cell>
          <cell r="Z167">
            <v>543.67250572178864</v>
          </cell>
          <cell r="AA167">
            <v>664.38061201107951</v>
          </cell>
          <cell r="AB167">
            <v>390.87501173799512</v>
          </cell>
          <cell r="AC167">
            <v>344.88613365268583</v>
          </cell>
          <cell r="AD167">
            <v>354.13841969439073</v>
          </cell>
          <cell r="AE167">
            <v>1940.6841316155096</v>
          </cell>
          <cell r="AF167">
            <v>1815.7033729238206</v>
          </cell>
          <cell r="AG167">
            <v>1254.5953013088076</v>
          </cell>
          <cell r="AH167">
            <v>1032.150843788676</v>
          </cell>
          <cell r="AI167">
            <v>911.93412826207964</v>
          </cell>
          <cell r="AJ167">
            <v>873.32176782509214</v>
          </cell>
          <cell r="AK167">
            <v>602.38463842296221</v>
          </cell>
          <cell r="AL167">
            <v>466.14882090439431</v>
          </cell>
          <cell r="AM167">
            <v>182.30251529798821</v>
          </cell>
          <cell r="AN167">
            <v>181.40466731562347</v>
          </cell>
          <cell r="AO167">
            <v>276.15288235509024</v>
          </cell>
          <cell r="AP167">
            <v>183.82103701495805</v>
          </cell>
          <cell r="AQ167">
            <v>120.46654602383447</v>
          </cell>
          <cell r="AR167">
            <v>208.98679561063952</v>
          </cell>
        </row>
        <row r="168">
          <cell r="B168">
            <v>1166</v>
          </cell>
          <cell r="C168">
            <v>1481.9381358328337</v>
          </cell>
          <cell r="D168">
            <v>1348.6074587144838</v>
          </cell>
          <cell r="E168">
            <v>2750.4616266495882</v>
          </cell>
          <cell r="F168">
            <v>2862.50265427866</v>
          </cell>
          <cell r="G168">
            <v>2672.1829650446462</v>
          </cell>
          <cell r="H168">
            <v>2909.6368465707233</v>
          </cell>
          <cell r="I168">
            <v>1668.9977532430948</v>
          </cell>
          <cell r="J168">
            <v>1920.2086686420532</v>
          </cell>
          <cell r="K168">
            <v>1551.807115802359</v>
          </cell>
          <cell r="L168">
            <v>1979.2604452463961</v>
          </cell>
          <cell r="M168">
            <v>2145.7632495211369</v>
          </cell>
          <cell r="N168">
            <v>1673.3060788868745</v>
          </cell>
          <cell r="O168">
            <v>1346.2611861395817</v>
          </cell>
          <cell r="P168">
            <v>712.46208760815068</v>
          </cell>
          <cell r="Q168">
            <v>3675.8404140220223</v>
          </cell>
          <cell r="R168">
            <v>3825.74173475919</v>
          </cell>
          <cell r="S168">
            <v>8047.1262238539302</v>
          </cell>
          <cell r="T168">
            <v>8102.4207540349444</v>
          </cell>
          <cell r="U168">
            <v>7087.9857676683514</v>
          </cell>
          <cell r="V168">
            <v>8247.0056208519945</v>
          </cell>
          <cell r="W168">
            <v>7356.0805173282479</v>
          </cell>
          <cell r="X168">
            <v>5992.2986454492939</v>
          </cell>
          <cell r="Y168">
            <v>7457.203327799848</v>
          </cell>
          <cell r="Z168">
            <v>7895.4845550973159</v>
          </cell>
          <cell r="AA168">
            <v>8202.8430828965556</v>
          </cell>
          <cell r="AB168">
            <v>5403.0596122722545</v>
          </cell>
          <cell r="AC168">
            <v>6426.6037718264306</v>
          </cell>
          <cell r="AD168">
            <v>5521.9158884470735</v>
          </cell>
          <cell r="AE168">
            <v>14330.877337192349</v>
          </cell>
          <cell r="AF168">
            <v>13773.508545134961</v>
          </cell>
          <cell r="AG168">
            <v>16833.594950023929</v>
          </cell>
          <cell r="AH168">
            <v>13564.488540848171</v>
          </cell>
          <cell r="AI168">
            <v>9929.857866923141</v>
          </cell>
          <cell r="AJ168">
            <v>10917.979870640725</v>
          </cell>
          <cell r="AK168">
            <v>7713.2710083951051</v>
          </cell>
          <cell r="AL168">
            <v>6040.8837919140069</v>
          </cell>
          <cell r="AM168">
            <v>2540.1173367386209</v>
          </cell>
          <cell r="AN168">
            <v>2634.4494782048173</v>
          </cell>
          <cell r="AO168">
            <v>3409.5497669498855</v>
          </cell>
          <cell r="AP168">
            <v>2540.9555258223204</v>
          </cell>
          <cell r="AQ168">
            <v>2244.772066815879</v>
          </cell>
          <cell r="AR168">
            <v>3258.6340339856383</v>
          </cell>
        </row>
        <row r="169">
          <cell r="B169">
            <v>1167</v>
          </cell>
          <cell r="C169">
            <v>182.77352544516592</v>
          </cell>
          <cell r="D169">
            <v>167.55268060378245</v>
          </cell>
          <cell r="E169">
            <v>207.95370202155408</v>
          </cell>
          <cell r="F169">
            <v>227.44724168094416</v>
          </cell>
          <cell r="G169">
            <v>258.845565539115</v>
          </cell>
          <cell r="H169">
            <v>251.42515706481331</v>
          </cell>
          <cell r="I169">
            <v>142.60319589865901</v>
          </cell>
          <cell r="J169">
            <v>170.69273573911201</v>
          </cell>
          <cell r="K169">
            <v>136.59918279425469</v>
          </cell>
          <cell r="L169">
            <v>163.69402352447975</v>
          </cell>
          <cell r="M169">
            <v>204.11605808389206</v>
          </cell>
          <cell r="N169">
            <v>146.1513410510133</v>
          </cell>
          <cell r="O169">
            <v>93.812603286457389</v>
          </cell>
          <cell r="P169">
            <v>56.864429877894665</v>
          </cell>
          <cell r="Q169">
            <v>453.35651684748143</v>
          </cell>
          <cell r="R169">
            <v>475.31494714384291</v>
          </cell>
          <cell r="S169">
            <v>608.41775528553876</v>
          </cell>
          <cell r="T169">
            <v>643.79791882082316</v>
          </cell>
          <cell r="U169">
            <v>686.58984379636547</v>
          </cell>
          <cell r="V169">
            <v>712.63349788167841</v>
          </cell>
          <cell r="W169">
            <v>628.52127213503729</v>
          </cell>
          <cell r="X169">
            <v>532.67223810673443</v>
          </cell>
          <cell r="Y169">
            <v>656.42686525597344</v>
          </cell>
          <cell r="Z169">
            <v>652.99321148125682</v>
          </cell>
          <cell r="AA169">
            <v>780.29670586222437</v>
          </cell>
          <cell r="AB169">
            <v>471.91868724786013</v>
          </cell>
          <cell r="AC169">
            <v>447.83021031336102</v>
          </cell>
          <cell r="AD169">
            <v>440.72604604742037</v>
          </cell>
          <cell r="AE169">
            <v>1767.4860443272526</v>
          </cell>
          <cell r="AF169">
            <v>1711.2379611605372</v>
          </cell>
          <cell r="AG169">
            <v>1272.7348581310694</v>
          </cell>
          <cell r="AH169">
            <v>1077.80004983302</v>
          </cell>
          <cell r="AI169">
            <v>961.87263705717339</v>
          </cell>
          <cell r="AJ169">
            <v>943.43553802654651</v>
          </cell>
          <cell r="AK169">
            <v>659.04048971443092</v>
          </cell>
          <cell r="AL169">
            <v>536.99110808257512</v>
          </cell>
          <cell r="AM169">
            <v>223.59605705288311</v>
          </cell>
          <cell r="AN169">
            <v>217.8811969364788</v>
          </cell>
          <cell r="AO169">
            <v>324.33394430908203</v>
          </cell>
          <cell r="AP169">
            <v>221.93432650227123</v>
          </cell>
          <cell r="AQ169">
            <v>156.42426116181969</v>
          </cell>
          <cell r="AR169">
            <v>260.08452905245861</v>
          </cell>
        </row>
        <row r="170">
          <cell r="B170">
            <v>1168</v>
          </cell>
          <cell r="C170">
            <v>203.04985943782509</v>
          </cell>
          <cell r="D170">
            <v>119.77500330239837</v>
          </cell>
          <cell r="E170">
            <v>87.372804296982437</v>
          </cell>
          <cell r="F170">
            <v>36.946561212318628</v>
          </cell>
          <cell r="G170">
            <v>87.097320077467472</v>
          </cell>
          <cell r="H170">
            <v>52.357596165352874</v>
          </cell>
          <cell r="I170">
            <v>58.729964585104931</v>
          </cell>
          <cell r="J170">
            <v>122.39297268935458</v>
          </cell>
          <cell r="K170">
            <v>83.935625245425243</v>
          </cell>
          <cell r="L170">
            <v>81.443349441944633</v>
          </cell>
          <cell r="M170">
            <v>68.232208467836784</v>
          </cell>
          <cell r="N170">
            <v>38.832228642123752</v>
          </cell>
          <cell r="O170">
            <v>51.622065956585104</v>
          </cell>
          <cell r="P170">
            <v>32.129097246592323</v>
          </cell>
          <cell r="Q170">
            <v>503.6504975044665</v>
          </cell>
          <cell r="R170">
            <v>339.77880364957826</v>
          </cell>
          <cell r="S170">
            <v>255.62981060978115</v>
          </cell>
          <cell r="T170">
            <v>104.57862245453519</v>
          </cell>
          <cell r="U170">
            <v>231.02630814833816</v>
          </cell>
          <cell r="V170">
            <v>148.40112792043877</v>
          </cell>
          <cell r="W170">
            <v>258.85136599398578</v>
          </cell>
          <cell r="X170">
            <v>381.94559603649418</v>
          </cell>
          <cell r="Y170">
            <v>403.35233517569782</v>
          </cell>
          <cell r="Z170">
            <v>324.88635297019573</v>
          </cell>
          <cell r="AA170">
            <v>260.83870128079451</v>
          </cell>
          <cell r="AB170">
            <v>125.38820534875099</v>
          </cell>
          <cell r="AC170">
            <v>246.42659775208435</v>
          </cell>
          <cell r="AD170">
            <v>249.01559767625957</v>
          </cell>
          <cell r="AE170">
            <v>1963.565521783604</v>
          </cell>
          <cell r="AF170">
            <v>1223.278145778384</v>
          </cell>
          <cell r="AG170">
            <v>534.74601606230442</v>
          </cell>
          <cell r="AH170">
            <v>175.0779882908204</v>
          </cell>
          <cell r="AI170">
            <v>323.65448783733018</v>
          </cell>
          <cell r="AJ170">
            <v>196.46409883837856</v>
          </cell>
          <cell r="AK170">
            <v>271.42045714448614</v>
          </cell>
          <cell r="AL170">
            <v>385.04238473528136</v>
          </cell>
          <cell r="AM170">
            <v>137.39229230538911</v>
          </cell>
          <cell r="AN170">
            <v>108.40331294241243</v>
          </cell>
          <cell r="AO170">
            <v>108.41881579056155</v>
          </cell>
          <cell r="AP170">
            <v>58.967673155074273</v>
          </cell>
          <cell r="AQ170">
            <v>86.075252620894204</v>
          </cell>
          <cell r="AR170">
            <v>146.95093477951156</v>
          </cell>
        </row>
        <row r="171">
          <cell r="B171">
            <v>1169</v>
          </cell>
          <cell r="C171">
            <v>280.08956927463834</v>
          </cell>
          <cell r="D171">
            <v>258.14838481786654</v>
          </cell>
          <cell r="E171">
            <v>314.20904916614245</v>
          </cell>
          <cell r="F171">
            <v>339.00572155348527</v>
          </cell>
          <cell r="G171">
            <v>376.90040467608992</v>
          </cell>
          <cell r="H171">
            <v>383.75110260039122</v>
          </cell>
          <cell r="I171">
            <v>213.24758386325732</v>
          </cell>
          <cell r="J171">
            <v>250.45459519763224</v>
          </cell>
          <cell r="K171">
            <v>200.91685360190996</v>
          </cell>
          <cell r="L171">
            <v>248.15895975049816</v>
          </cell>
          <cell r="M171">
            <v>320.10481853203515</v>
          </cell>
          <cell r="N171">
            <v>214.81361312100393</v>
          </cell>
          <cell r="O171">
            <v>131.52241090092943</v>
          </cell>
          <cell r="P171">
            <v>82.99374007480202</v>
          </cell>
          <cell r="Q171">
            <v>694.74192841871354</v>
          </cell>
          <cell r="R171">
            <v>732.31765342584868</v>
          </cell>
          <cell r="S171">
            <v>919.29291243996886</v>
          </cell>
          <cell r="T171">
            <v>959.56836579553351</v>
          </cell>
          <cell r="U171">
            <v>999.73120819888652</v>
          </cell>
          <cell r="V171">
            <v>1087.6950172952286</v>
          </cell>
          <cell r="W171">
            <v>939.88526585832233</v>
          </cell>
          <cell r="X171">
            <v>781.58106254705558</v>
          </cell>
          <cell r="Y171">
            <v>965.50519328979624</v>
          </cell>
          <cell r="Z171">
            <v>989.93300180621691</v>
          </cell>
          <cell r="AA171">
            <v>1223.6995843242942</v>
          </cell>
          <cell r="AB171">
            <v>693.6272878375413</v>
          </cell>
          <cell r="AC171">
            <v>627.84430738834601</v>
          </cell>
          <cell r="AD171">
            <v>643.24047543249662</v>
          </cell>
          <cell r="AE171">
            <v>2708.5673576016684</v>
          </cell>
          <cell r="AF171">
            <v>2636.5040184420618</v>
          </cell>
          <cell r="AG171">
            <v>1923.0473212374889</v>
          </cell>
          <cell r="AH171">
            <v>1606.4401611718354</v>
          </cell>
          <cell r="AI171">
            <v>1400.5655665710963</v>
          </cell>
          <cell r="AJ171">
            <v>1439.9689839181503</v>
          </cell>
          <cell r="AK171">
            <v>985.52343945737528</v>
          </cell>
          <cell r="AL171">
            <v>787.91806820126021</v>
          </cell>
          <cell r="AM171">
            <v>328.87617145208804</v>
          </cell>
          <cell r="AN171">
            <v>330.30632405992628</v>
          </cell>
          <cell r="AO171">
            <v>508.63640696102095</v>
          </cell>
          <cell r="AP171">
            <v>326.19963805114133</v>
          </cell>
          <cell r="AQ171">
            <v>219.30204717353865</v>
          </cell>
          <cell r="AR171">
            <v>379.59384887894731</v>
          </cell>
        </row>
        <row r="172">
          <cell r="B172">
            <v>1170</v>
          </cell>
          <cell r="C172">
            <v>272.86692769488633</v>
          </cell>
          <cell r="D172">
            <v>248.49292958792725</v>
          </cell>
          <cell r="E172">
            <v>291.490026890862</v>
          </cell>
          <cell r="F172">
            <v>318.97754412471693</v>
          </cell>
          <cell r="G172">
            <v>473.7222753198277</v>
          </cell>
          <cell r="H172">
            <v>448.40717257588437</v>
          </cell>
          <cell r="I172">
            <v>246.51202370060412</v>
          </cell>
          <cell r="J172">
            <v>301.4078774023165</v>
          </cell>
          <cell r="K172">
            <v>194.05733977156365</v>
          </cell>
          <cell r="L172">
            <v>248.07440878971065</v>
          </cell>
          <cell r="M172">
            <v>277.16519892743463</v>
          </cell>
          <cell r="N172">
            <v>203.21214608337607</v>
          </cell>
          <cell r="O172">
            <v>108.12690678799724</v>
          </cell>
          <cell r="P172">
            <v>72.583045893873219</v>
          </cell>
          <cell r="Q172">
            <v>676.82668811758731</v>
          </cell>
          <cell r="R172">
            <v>704.92697142822055</v>
          </cell>
          <cell r="S172">
            <v>852.82303765228357</v>
          </cell>
          <cell r="T172">
            <v>902.87786099485243</v>
          </cell>
          <cell r="U172">
            <v>1256.551961155963</v>
          </cell>
          <cell r="V172">
            <v>1270.9546474922199</v>
          </cell>
          <cell r="W172">
            <v>1086.4977447138908</v>
          </cell>
          <cell r="X172">
            <v>940.58840842694315</v>
          </cell>
          <cell r="Y172">
            <v>932.54182507099597</v>
          </cell>
          <cell r="Z172">
            <v>989.59571885458729</v>
          </cell>
          <cell r="AA172">
            <v>1059.5496196278571</v>
          </cell>
          <cell r="AB172">
            <v>656.16646773712466</v>
          </cell>
          <cell r="AC172">
            <v>516.16194105117825</v>
          </cell>
          <cell r="AD172">
            <v>562.55270466222703</v>
          </cell>
          <cell r="AE172">
            <v>2638.7218033054619</v>
          </cell>
          <cell r="AF172">
            <v>2537.8915613794966</v>
          </cell>
          <cell r="AG172">
            <v>1784.0005463481018</v>
          </cell>
          <cell r="AH172">
            <v>1511.5330061267473</v>
          </cell>
          <cell r="AI172">
            <v>1760.356578817846</v>
          </cell>
          <cell r="AJ172">
            <v>1682.5812780740882</v>
          </cell>
          <cell r="AK172">
            <v>1139.2550061472311</v>
          </cell>
          <cell r="AL172">
            <v>948.21463473679808</v>
          </cell>
          <cell r="AM172">
            <v>317.64799120685706</v>
          </cell>
          <cell r="AN172">
            <v>330.19378443177203</v>
          </cell>
          <cell r="AO172">
            <v>440.40671291231587</v>
          </cell>
          <cell r="AP172">
            <v>308.58253132520628</v>
          </cell>
          <cell r="AQ172">
            <v>180.2921026973253</v>
          </cell>
          <cell r="AR172">
            <v>331.97778205175473</v>
          </cell>
        </row>
        <row r="173">
          <cell r="B173">
            <v>1171</v>
          </cell>
          <cell r="C173">
            <v>916.774766004752</v>
          </cell>
          <cell r="D173">
            <v>790.15200449427311</v>
          </cell>
          <cell r="E173">
            <v>603.90501218179213</v>
          </cell>
          <cell r="F173">
            <v>567.97909798667456</v>
          </cell>
          <cell r="G173">
            <v>1029.9466591792607</v>
          </cell>
          <cell r="H173">
            <v>1189.3390140921852</v>
          </cell>
          <cell r="I173">
            <v>376.57225512807224</v>
          </cell>
          <cell r="J173">
            <v>540.8694037499173</v>
          </cell>
          <cell r="K173">
            <v>532.19289365951784</v>
          </cell>
          <cell r="L173">
            <v>471.27624722093327</v>
          </cell>
          <cell r="M173">
            <v>543.5801870493143</v>
          </cell>
          <cell r="N173">
            <v>806.12990282411533</v>
          </cell>
          <cell r="O173">
            <v>169.08379650334891</v>
          </cell>
          <cell r="P173">
            <v>134.91925079809471</v>
          </cell>
          <cell r="Q173">
            <v>2273.9935318163543</v>
          </cell>
          <cell r="R173">
            <v>2241.5102933502017</v>
          </cell>
          <cell r="S173">
            <v>1766.8669917655457</v>
          </cell>
          <cell r="T173">
            <v>1607.6860660745717</v>
          </cell>
          <cell r="U173">
            <v>2731.9413966843372</v>
          </cell>
          <cell r="V173">
            <v>3371.0342738740851</v>
          </cell>
          <cell r="W173">
            <v>1659.7361044562779</v>
          </cell>
          <cell r="X173">
            <v>1687.8639537377085</v>
          </cell>
          <cell r="Y173">
            <v>2557.4509726211645</v>
          </cell>
          <cell r="Z173">
            <v>1879.9720572670183</v>
          </cell>
          <cell r="AA173">
            <v>2078.003236532345</v>
          </cell>
          <cell r="AB173">
            <v>2602.9714319160121</v>
          </cell>
          <cell r="AC173">
            <v>807.14988707287262</v>
          </cell>
          <cell r="AD173">
            <v>1045.6875777636137</v>
          </cell>
          <cell r="AE173">
            <v>8865.5433042512232</v>
          </cell>
          <cell r="AF173">
            <v>8069.9282178310168</v>
          </cell>
          <cell r="AG173">
            <v>3696.0676945494806</v>
          </cell>
          <cell r="AH173">
            <v>2691.4720776120971</v>
          </cell>
          <cell r="AI173">
            <v>3827.2917947411265</v>
          </cell>
          <cell r="AJ173">
            <v>4462.8179047603144</v>
          </cell>
          <cell r="AK173">
            <v>1740.3282014018744</v>
          </cell>
          <cell r="AL173">
            <v>1701.549038920693</v>
          </cell>
          <cell r="AM173">
            <v>871.1342936294451</v>
          </cell>
          <cell r="AN173">
            <v>627.28150131194695</v>
          </cell>
          <cell r="AO173">
            <v>863.73168171566647</v>
          </cell>
          <cell r="AP173">
            <v>1224.1276458364111</v>
          </cell>
          <cell r="AQ173">
            <v>281.93235254020419</v>
          </cell>
          <cell r="AR173">
            <v>617.08892323870737</v>
          </cell>
        </row>
        <row r="174">
          <cell r="B174">
            <v>1172</v>
          </cell>
          <cell r="C174">
            <v>187.70159580877089</v>
          </cell>
          <cell r="D174">
            <v>167.27179432198204</v>
          </cell>
          <cell r="E174">
            <v>310.65244861074893</v>
          </cell>
          <cell r="F174">
            <v>340.33251285908716</v>
          </cell>
          <cell r="G174">
            <v>297.02740270413625</v>
          </cell>
          <cell r="H174">
            <v>253.87560721427798</v>
          </cell>
          <cell r="I174">
            <v>182.16430510629223</v>
          </cell>
          <cell r="J174">
            <v>220.34604993546608</v>
          </cell>
          <cell r="K174">
            <v>150.9651291503225</v>
          </cell>
          <cell r="L174">
            <v>198.10358828420036</v>
          </cell>
          <cell r="M174">
            <v>210.35999163546316</v>
          </cell>
          <cell r="N174">
            <v>148.31164242836249</v>
          </cell>
          <cell r="O174">
            <v>94.044489543716708</v>
          </cell>
          <cell r="P174">
            <v>56.714177731945767</v>
          </cell>
          <cell r="Q174">
            <v>465.58023912553932</v>
          </cell>
          <cell r="R174">
            <v>474.51812642031717</v>
          </cell>
          <cell r="S174">
            <v>908.88723605467635</v>
          </cell>
          <cell r="T174">
            <v>963.32389817721105</v>
          </cell>
          <cell r="U174">
            <v>787.86745912035178</v>
          </cell>
          <cell r="V174">
            <v>719.57899562655018</v>
          </cell>
          <cell r="W174">
            <v>802.88621907441086</v>
          </cell>
          <cell r="X174">
            <v>687.62283918453045</v>
          </cell>
          <cell r="Y174">
            <v>725.46236707996889</v>
          </cell>
          <cell r="Z174">
            <v>790.2566968201827</v>
          </cell>
          <cell r="AA174">
            <v>804.16607129897557</v>
          </cell>
          <cell r="AB174">
            <v>478.89424137365177</v>
          </cell>
          <cell r="AC174">
            <v>448.93715828963803</v>
          </cell>
          <cell r="AD174">
            <v>439.56152132895585</v>
          </cell>
          <cell r="AE174">
            <v>1815.142265718833</v>
          </cell>
          <cell r="AF174">
            <v>1708.369231955764</v>
          </cell>
          <cell r="AG174">
            <v>1901.2799304226407</v>
          </cell>
          <cell r="AH174">
            <v>1612.7274026645314</v>
          </cell>
          <cell r="AI174">
            <v>1103.7567150212474</v>
          </cell>
          <cell r="AJ174">
            <v>952.63048805524022</v>
          </cell>
          <cell r="AK174">
            <v>841.8721059453394</v>
          </cell>
          <cell r="AL174">
            <v>693.19803800737839</v>
          </cell>
          <cell r="AM174">
            <v>247.11134386018526</v>
          </cell>
          <cell r="AN174">
            <v>263.68126339272317</v>
          </cell>
          <cell r="AO174">
            <v>334.25535674373009</v>
          </cell>
          <cell r="AP174">
            <v>225.21479610163379</v>
          </cell>
          <cell r="AQ174">
            <v>156.81091109151635</v>
          </cell>
          <cell r="AR174">
            <v>259.3973110727452</v>
          </cell>
        </row>
        <row r="175">
          <cell r="B175">
            <v>1173</v>
          </cell>
          <cell r="C175">
            <v>145.7903031465332</v>
          </cell>
          <cell r="D175">
            <v>172.96467333675628</v>
          </cell>
          <cell r="E175">
            <v>211.77885660126739</v>
          </cell>
          <cell r="F175">
            <v>256.10157837915386</v>
          </cell>
          <cell r="G175">
            <v>225.21531793589224</v>
          </cell>
          <cell r="H175">
            <v>182.43774451233469</v>
          </cell>
          <cell r="I175">
            <v>119.60224962856462</v>
          </cell>
          <cell r="J175">
            <v>168.73976530297293</v>
          </cell>
          <cell r="K175">
            <v>138.17356617115755</v>
          </cell>
          <cell r="L175">
            <v>130.30712345922953</v>
          </cell>
          <cell r="M175">
            <v>144.96245056035877</v>
          </cell>
          <cell r="N175">
            <v>101.6282043575747</v>
          </cell>
          <cell r="O175">
            <v>79.334013426118801</v>
          </cell>
          <cell r="P175">
            <v>45.415390412820265</v>
          </cell>
          <cell r="Q175">
            <v>361.6223075178354</v>
          </cell>
          <cell r="R175">
            <v>490.66773666977929</v>
          </cell>
          <cell r="S175">
            <v>619.60915000650482</v>
          </cell>
          <cell r="T175">
            <v>724.90508985161659</v>
          </cell>
          <cell r="U175">
            <v>597.38535462291429</v>
          </cell>
          <cell r="V175">
            <v>517.09721308418739</v>
          </cell>
          <cell r="W175">
            <v>527.14497464824785</v>
          </cell>
          <cell r="X175">
            <v>526.57770146069652</v>
          </cell>
          <cell r="Y175">
            <v>663.99255872258846</v>
          </cell>
          <cell r="Z175">
            <v>519.80924651046962</v>
          </cell>
          <cell r="AA175">
            <v>554.16376206654741</v>
          </cell>
          <cell r="AB175">
            <v>328.15469528290998</v>
          </cell>
          <cell r="AC175">
            <v>378.71423106271016</v>
          </cell>
          <cell r="AD175">
            <v>351.99061151799333</v>
          </cell>
          <cell r="AE175">
            <v>1409.8449191813861</v>
          </cell>
          <cell r="AF175">
            <v>1766.5113675710861</v>
          </cell>
          <cell r="AG175">
            <v>1296.145874737238</v>
          </cell>
          <cell r="AH175">
            <v>1213.5838267345009</v>
          </cell>
          <cell r="AI175">
            <v>836.90231013801554</v>
          </cell>
          <cell r="AJ175">
            <v>684.57052452382413</v>
          </cell>
          <cell r="AK175">
            <v>552.74164558115672</v>
          </cell>
          <cell r="AL175">
            <v>530.84715735137524</v>
          </cell>
          <cell r="AM175">
            <v>226.17312895158767</v>
          </cell>
          <cell r="AN175">
            <v>173.44232499973114</v>
          </cell>
          <cell r="AO175">
            <v>230.34073756033297</v>
          </cell>
          <cell r="AP175">
            <v>154.32487259806194</v>
          </cell>
          <cell r="AQ175">
            <v>132.28248657900707</v>
          </cell>
          <cell r="AR175">
            <v>207.71931509056785</v>
          </cell>
        </row>
        <row r="176">
          <cell r="B176">
            <v>1174</v>
          </cell>
          <cell r="C176">
            <v>234.33957721715302</v>
          </cell>
          <cell r="D176">
            <v>214.1656528046513</v>
          </cell>
          <cell r="E176">
            <v>213.10517547029897</v>
          </cell>
          <cell r="F176">
            <v>209.74940648344898</v>
          </cell>
          <cell r="G176">
            <v>169.76595986278065</v>
          </cell>
          <cell r="H176">
            <v>224.84638283251053</v>
          </cell>
          <cell r="I176">
            <v>98.624379739874968</v>
          </cell>
          <cell r="J176">
            <v>108.50892686374769</v>
          </cell>
          <cell r="K176">
            <v>83.846580315302646</v>
          </cell>
          <cell r="L176">
            <v>95.387975330121677</v>
          </cell>
          <cell r="M176">
            <v>127.47767726822903</v>
          </cell>
          <cell r="N176">
            <v>91.70947019077245</v>
          </cell>
          <cell r="O176">
            <v>47.409039793131988</v>
          </cell>
          <cell r="P176">
            <v>39.809994234122051</v>
          </cell>
          <cell r="Q176">
            <v>581.26238046742105</v>
          </cell>
          <cell r="R176">
            <v>607.54704476253801</v>
          </cell>
          <cell r="S176">
            <v>623.48960965326501</v>
          </cell>
          <cell r="T176">
            <v>593.70353480642291</v>
          </cell>
          <cell r="U176">
            <v>450.30550792461969</v>
          </cell>
          <cell r="V176">
            <v>637.29925101595734</v>
          </cell>
          <cell r="W176">
            <v>434.68535348735566</v>
          </cell>
          <cell r="X176">
            <v>338.61835230887567</v>
          </cell>
          <cell r="Y176">
            <v>402.92443009492331</v>
          </cell>
          <cell r="Z176">
            <v>380.51297784977584</v>
          </cell>
          <cell r="AA176">
            <v>487.3228131932882</v>
          </cell>
          <cell r="AB176">
            <v>296.12737364838591</v>
          </cell>
          <cell r="AC176">
            <v>226.31501011098894</v>
          </cell>
          <cell r="AD176">
            <v>308.54615775890738</v>
          </cell>
          <cell r="AE176">
            <v>2266.1484006288902</v>
          </cell>
          <cell r="AF176">
            <v>2187.302487405108</v>
          </cell>
          <cell r="AG176">
            <v>1304.2633174237765</v>
          </cell>
          <cell r="AH176">
            <v>993.93564454577415</v>
          </cell>
          <cell r="AI176">
            <v>630.85195667019957</v>
          </cell>
          <cell r="AJ176">
            <v>843.70263754565042</v>
          </cell>
          <cell r="AK176">
            <v>455.79244638906732</v>
          </cell>
          <cell r="AL176">
            <v>341.3638466869071</v>
          </cell>
          <cell r="AM176">
            <v>137.24653670957451</v>
          </cell>
          <cell r="AN176">
            <v>126.96398922081707</v>
          </cell>
          <cell r="AO176">
            <v>202.55798719555878</v>
          </cell>
          <cell r="AP176">
            <v>139.26303620823384</v>
          </cell>
          <cell r="AQ176">
            <v>79.050402208618038</v>
          </cell>
          <cell r="AR176">
            <v>182.08155122975566</v>
          </cell>
        </row>
        <row r="177">
          <cell r="B177">
            <v>1175</v>
          </cell>
          <cell r="C177">
            <v>1430.8522835362096</v>
          </cell>
          <cell r="D177">
            <v>1415.0029046068062</v>
          </cell>
          <cell r="E177">
            <v>1675.250172599792</v>
          </cell>
          <cell r="F177">
            <v>1635.0379056253598</v>
          </cell>
          <cell r="G177">
            <v>1973.8818893150381</v>
          </cell>
          <cell r="H177">
            <v>1876.2683646981527</v>
          </cell>
          <cell r="I177">
            <v>1146.9275663039987</v>
          </cell>
          <cell r="J177">
            <v>1452.9701984636786</v>
          </cell>
          <cell r="K177">
            <v>1151.2220669233948</v>
          </cell>
          <cell r="L177">
            <v>1664.2519544440254</v>
          </cell>
          <cell r="M177">
            <v>2105.3343076452093</v>
          </cell>
          <cell r="N177">
            <v>1678.50476675147</v>
          </cell>
          <cell r="O177">
            <v>1834.816103542398</v>
          </cell>
          <cell r="P177">
            <v>928.53374691956458</v>
          </cell>
          <cell r="Q177">
            <v>3549.1256504862567</v>
          </cell>
          <cell r="R177">
            <v>4014.0929311779996</v>
          </cell>
          <cell r="S177">
            <v>4901.3407294342505</v>
          </cell>
          <cell r="T177">
            <v>4628.0359043059589</v>
          </cell>
          <cell r="U177">
            <v>5235.7368194993896</v>
          </cell>
          <cell r="V177">
            <v>5318.0505217101272</v>
          </cell>
          <cell r="W177">
            <v>5055.064639171319</v>
          </cell>
          <cell r="X177">
            <v>4534.2110439951875</v>
          </cell>
          <cell r="Y177">
            <v>5532.1933641597934</v>
          </cell>
          <cell r="Z177">
            <v>6638.8815244916022</v>
          </cell>
          <cell r="AA177">
            <v>8048.2909596416757</v>
          </cell>
          <cell r="AB177">
            <v>5419.8460333535031</v>
          </cell>
          <cell r="AC177">
            <v>8758.8026848238078</v>
          </cell>
          <cell r="AD177">
            <v>7196.5727569975752</v>
          </cell>
          <cell r="AE177">
            <v>13836.858683358727</v>
          </cell>
          <cell r="AF177">
            <v>14451.614123927817</v>
          </cell>
          <cell r="AG177">
            <v>10252.99992272728</v>
          </cell>
          <cell r="AH177">
            <v>7747.9239718981062</v>
          </cell>
          <cell r="AI177">
            <v>7334.9642832801183</v>
          </cell>
          <cell r="AJ177">
            <v>7040.4182095225951</v>
          </cell>
          <cell r="AK177">
            <v>5300.5242989163307</v>
          </cell>
          <cell r="AL177">
            <v>4570.9741161831398</v>
          </cell>
          <cell r="AM177">
            <v>1884.4088938954321</v>
          </cell>
          <cell r="AN177">
            <v>2215.1646103555622</v>
          </cell>
          <cell r="AO177">
            <v>3345.3094602050182</v>
          </cell>
          <cell r="AP177">
            <v>2548.8498583794321</v>
          </cell>
          <cell r="AQ177">
            <v>3059.3944023495683</v>
          </cell>
          <cell r="AR177">
            <v>4246.8949885800012</v>
          </cell>
        </row>
        <row r="178">
          <cell r="B178">
            <v>1176</v>
          </cell>
          <cell r="C178">
            <v>422.68464860100136</v>
          </cell>
          <cell r="D178">
            <v>436.9863955987891</v>
          </cell>
          <cell r="E178">
            <v>463.2741084187769</v>
          </cell>
          <cell r="F178">
            <v>431.27877116984121</v>
          </cell>
          <cell r="G178">
            <v>547.65429731596214</v>
          </cell>
          <cell r="H178">
            <v>513.28555249650526</v>
          </cell>
          <cell r="I178">
            <v>253.8830522802599</v>
          </cell>
          <cell r="J178">
            <v>293.46513107980138</v>
          </cell>
          <cell r="K178">
            <v>215.16395321272248</v>
          </cell>
          <cell r="L178">
            <v>297.90918022979321</v>
          </cell>
          <cell r="M178">
            <v>293.29566998250459</v>
          </cell>
          <cell r="N178">
            <v>243.21045951660852</v>
          </cell>
          <cell r="O178">
            <v>167.41996659413272</v>
          </cell>
          <cell r="P178">
            <v>89.736677467187164</v>
          </cell>
          <cell r="Q178">
            <v>1048.4387142389601</v>
          </cell>
          <cell r="R178">
            <v>1239.6469264361504</v>
          </cell>
          <cell r="S178">
            <v>1355.4180107687948</v>
          </cell>
          <cell r="T178">
            <v>1220.7506816030484</v>
          </cell>
          <cell r="U178">
            <v>1452.6572153763786</v>
          </cell>
          <cell r="V178">
            <v>1454.8443877213972</v>
          </cell>
          <cell r="W178">
            <v>1118.9854335811256</v>
          </cell>
          <cell r="X178">
            <v>915.80187933413697</v>
          </cell>
          <cell r="Y178">
            <v>1033.9695775211533</v>
          </cell>
          <cell r="Z178">
            <v>1188.3920264132896</v>
          </cell>
          <cell r="AA178">
            <v>1121.2133297074627</v>
          </cell>
          <cell r="AB178">
            <v>785.31992901772253</v>
          </cell>
          <cell r="AC178">
            <v>799.20731569048871</v>
          </cell>
          <cell r="AD178">
            <v>695.50140800620818</v>
          </cell>
          <cell r="AE178">
            <v>4087.5133077069936</v>
          </cell>
          <cell r="AF178">
            <v>4463.000567729996</v>
          </cell>
          <cell r="AG178">
            <v>2835.3672039608896</v>
          </cell>
          <cell r="AH178">
            <v>2043.6927597953929</v>
          </cell>
          <cell r="AI178">
            <v>2035.0886910418999</v>
          </cell>
          <cell r="AJ178">
            <v>1926.0277572620205</v>
          </cell>
          <cell r="AK178">
            <v>1173.3202054172923</v>
          </cell>
          <cell r="AL178">
            <v>923.22713816597081</v>
          </cell>
          <cell r="AM178">
            <v>352.19692075858632</v>
          </cell>
          <cell r="AN178">
            <v>396.52522046491021</v>
          </cell>
          <cell r="AO178">
            <v>466.03751996378315</v>
          </cell>
          <cell r="AP178">
            <v>369.32093228132698</v>
          </cell>
          <cell r="AQ178">
            <v>279.15806257136745</v>
          </cell>
          <cell r="AR178">
            <v>410.43445872757326</v>
          </cell>
        </row>
        <row r="179">
          <cell r="B179">
            <v>1177</v>
          </cell>
          <cell r="C179">
            <v>231.18788701737117</v>
          </cell>
          <cell r="D179">
            <v>192.33266079863722</v>
          </cell>
          <cell r="E179">
            <v>253.12033590557155</v>
          </cell>
          <cell r="F179">
            <v>254.02377648441163</v>
          </cell>
          <cell r="G179">
            <v>384.42124073024138</v>
          </cell>
          <cell r="H179">
            <v>383.69566986043549</v>
          </cell>
          <cell r="I179">
            <v>216.37021129266503</v>
          </cell>
          <cell r="J179">
            <v>224.45324587569678</v>
          </cell>
          <cell r="K179">
            <v>179.50383151309649</v>
          </cell>
          <cell r="L179">
            <v>235.38237402148792</v>
          </cell>
          <cell r="M179">
            <v>302.50931453389035</v>
          </cell>
          <cell r="N179">
            <v>234.02000093161186</v>
          </cell>
          <cell r="O179">
            <v>133.84300418239837</v>
          </cell>
          <cell r="P179">
            <v>92.826041325140196</v>
          </cell>
          <cell r="Q179">
            <v>573.44484076808362</v>
          </cell>
          <cell r="R179">
            <v>545.61101721624846</v>
          </cell>
          <cell r="S179">
            <v>740.56342874255358</v>
          </cell>
          <cell r="T179">
            <v>719.02379392702824</v>
          </cell>
          <cell r="U179">
            <v>1019.6802833969996</v>
          </cell>
          <cell r="V179">
            <v>1087.5379000527337</v>
          </cell>
          <cell r="W179">
            <v>953.64819558768022</v>
          </cell>
          <cell r="X179">
            <v>700.43995904819838</v>
          </cell>
          <cell r="Y179">
            <v>862.6049952220817</v>
          </cell>
          <cell r="Z179">
            <v>938.96581578855319</v>
          </cell>
          <cell r="AA179">
            <v>1156.4353331104328</v>
          </cell>
          <cell r="AB179">
            <v>755.64418933960621</v>
          </cell>
          <cell r="AC179">
            <v>638.92204898047203</v>
          </cell>
          <cell r="AD179">
            <v>719.44542926591555</v>
          </cell>
          <cell r="AE179">
            <v>2235.6704173947774</v>
          </cell>
          <cell r="AF179">
            <v>1964.319216759885</v>
          </cell>
          <cell r="AG179">
            <v>1549.1672986686015</v>
          </cell>
          <cell r="AH179">
            <v>1203.7377852123191</v>
          </cell>
          <cell r="AI179">
            <v>1428.5130664373366</v>
          </cell>
          <cell r="AJ179">
            <v>1439.7609807992301</v>
          </cell>
          <cell r="AK179">
            <v>999.95465817799243</v>
          </cell>
          <cell r="AL179">
            <v>706.1190781999012</v>
          </cell>
          <cell r="AM179">
            <v>293.82568864022193</v>
          </cell>
          <cell r="AN179">
            <v>313.30034099798524</v>
          </cell>
          <cell r="AO179">
            <v>480.67770901536983</v>
          </cell>
          <cell r="AP179">
            <v>355.36499987837823</v>
          </cell>
          <cell r="AQ179">
            <v>223.17143227526583</v>
          </cell>
          <cell r="AR179">
            <v>424.56448246636307</v>
          </cell>
        </row>
        <row r="180">
          <cell r="B180">
            <v>1178</v>
          </cell>
          <cell r="C180">
            <v>569.02412619633083</v>
          </cell>
          <cell r="D180">
            <v>529.57760744707639</v>
          </cell>
          <cell r="E180">
            <v>509.21127124466801</v>
          </cell>
          <cell r="F180">
            <v>496.3418651973364</v>
          </cell>
          <cell r="G180">
            <v>378.63888351106391</v>
          </cell>
          <cell r="H180">
            <v>441.52464954522577</v>
          </cell>
          <cell r="I180">
            <v>217.57447687013595</v>
          </cell>
          <cell r="J180">
            <v>227.76048856948097</v>
          </cell>
          <cell r="K180">
            <v>152.12140755570945</v>
          </cell>
          <cell r="L180">
            <v>207.20327864618261</v>
          </cell>
          <cell r="M180">
            <v>185.3325799513994</v>
          </cell>
          <cell r="N180">
            <v>122.82558422070056</v>
          </cell>
          <cell r="O180">
            <v>116.08582257202123</v>
          </cell>
          <cell r="P180">
            <v>79.593987522326771</v>
          </cell>
          <cell r="Q180">
            <v>1411.4232092762491</v>
          </cell>
          <cell r="R180">
            <v>1502.3105066728936</v>
          </cell>
          <cell r="S180">
            <v>1489.8180489456486</v>
          </cell>
          <cell r="T180">
            <v>1404.9142010960802</v>
          </cell>
          <cell r="U180">
            <v>1004.3425366149713</v>
          </cell>
          <cell r="V180">
            <v>1251.4469875633249</v>
          </cell>
          <cell r="W180">
            <v>958.95597658073984</v>
          </cell>
          <cell r="X180">
            <v>710.76070503678409</v>
          </cell>
          <cell r="Y180">
            <v>731.01885865982365</v>
          </cell>
          <cell r="Z180">
            <v>826.55634848136401</v>
          </cell>
          <cell r="AA180">
            <v>708.49105642431869</v>
          </cell>
          <cell r="AB180">
            <v>396.60045572659232</v>
          </cell>
          <cell r="AC180">
            <v>554.15516162669462</v>
          </cell>
          <cell r="AD180">
            <v>616.89079597190107</v>
          </cell>
          <cell r="AE180">
            <v>5502.6689422766412</v>
          </cell>
          <cell r="AF180">
            <v>5408.647011664415</v>
          </cell>
          <cell r="AG180">
            <v>3116.5154972771311</v>
          </cell>
          <cell r="AH180">
            <v>2352.0060436447257</v>
          </cell>
          <cell r="AI180">
            <v>1407.0257708167503</v>
          </cell>
          <cell r="AJ180">
            <v>1656.7556332014249</v>
          </cell>
          <cell r="AK180">
            <v>1005.5201700230893</v>
          </cell>
          <cell r="AL180">
            <v>716.52350408916436</v>
          </cell>
          <cell r="AM180">
            <v>249.004029358087</v>
          </cell>
          <cell r="AN180">
            <v>275.79319872873469</v>
          </cell>
          <cell r="AO180">
            <v>294.48759313150413</v>
          </cell>
          <cell r="AP180">
            <v>186.51360374281131</v>
          </cell>
          <cell r="AQ180">
            <v>193.56289444119773</v>
          </cell>
          <cell r="AR180">
            <v>364.04418024771127</v>
          </cell>
        </row>
        <row r="181">
          <cell r="B181">
            <v>1179</v>
          </cell>
          <cell r="C181">
            <v>137.56864777906446</v>
          </cell>
          <cell r="D181">
            <v>111.76416486523846</v>
          </cell>
          <cell r="E181">
            <v>212.55362070446282</v>
          </cell>
          <cell r="F181">
            <v>189.25717827449137</v>
          </cell>
          <cell r="G181">
            <v>132.18600843855788</v>
          </cell>
          <cell r="H181">
            <v>129.6930464044008</v>
          </cell>
          <cell r="I181">
            <v>78.622041514176587</v>
          </cell>
          <cell r="J181">
            <v>90.271269513259156</v>
          </cell>
          <cell r="K181">
            <v>62.33898809458902</v>
          </cell>
          <cell r="L181">
            <v>81.895657478775505</v>
          </cell>
          <cell r="M181">
            <v>143.67522923241057</v>
          </cell>
          <cell r="N181">
            <v>76.704708901542332</v>
          </cell>
          <cell r="O181">
            <v>40.035076276017733</v>
          </cell>
          <cell r="P181">
            <v>27.753689241891923</v>
          </cell>
          <cell r="Q181">
            <v>341.22908573673959</v>
          </cell>
          <cell r="R181">
            <v>317.05358532054026</v>
          </cell>
          <cell r="S181">
            <v>621.87590569279268</v>
          </cell>
          <cell r="T181">
            <v>535.69951692769757</v>
          </cell>
          <cell r="U181">
            <v>350.62439913493444</v>
          </cell>
          <cell r="V181">
            <v>367.59889260514086</v>
          </cell>
          <cell r="W181">
            <v>346.52537230274424</v>
          </cell>
          <cell r="X181">
            <v>281.70501199217654</v>
          </cell>
          <cell r="Y181">
            <v>299.56977560982625</v>
          </cell>
          <cell r="Z181">
            <v>326.69065877922731</v>
          </cell>
          <cell r="AA181">
            <v>549.24296077662257</v>
          </cell>
          <cell r="AB181">
            <v>247.67740939106585</v>
          </cell>
          <cell r="AC181">
            <v>191.11415737877357</v>
          </cell>
          <cell r="AD181">
            <v>215.10413010511516</v>
          </cell>
          <cell r="AE181">
            <v>1330.3385405202769</v>
          </cell>
          <cell r="AF181">
            <v>1141.4623802233773</v>
          </cell>
          <cell r="AG181">
            <v>1300.8876478885679</v>
          </cell>
          <cell r="AH181">
            <v>896.82950062609348</v>
          </cell>
          <cell r="AI181">
            <v>491.20449196818089</v>
          </cell>
          <cell r="AJ181">
            <v>486.65388317246271</v>
          </cell>
          <cell r="AK181">
            <v>363.35166554523556</v>
          </cell>
          <cell r="AL181">
            <v>283.98905691004416</v>
          </cell>
          <cell r="AM181">
            <v>102.0412542263246</v>
          </cell>
          <cell r="AN181">
            <v>109.00534723985862</v>
          </cell>
          <cell r="AO181">
            <v>228.29538368464418</v>
          </cell>
          <cell r="AP181">
            <v>116.47794530790271</v>
          </cell>
          <cell r="AQ181">
            <v>66.754966898325108</v>
          </cell>
          <cell r="AR181">
            <v>126.93884756157156</v>
          </cell>
        </row>
        <row r="182">
          <cell r="B182">
            <v>1180</v>
          </cell>
          <cell r="C182">
            <v>290.58628066561374</v>
          </cell>
          <cell r="D182">
            <v>255.32917244375673</v>
          </cell>
          <cell r="E182">
            <v>303.55369553164297</v>
          </cell>
          <cell r="F182">
            <v>292.35097218457696</v>
          </cell>
          <cell r="G182">
            <v>459.52990436154676</v>
          </cell>
          <cell r="H182">
            <v>407.87006500951674</v>
          </cell>
          <cell r="I182">
            <v>207.00778966096374</v>
          </cell>
          <cell r="J182">
            <v>249.51309218048152</v>
          </cell>
          <cell r="K182">
            <v>218.50745402009306</v>
          </cell>
          <cell r="L182">
            <v>296.54881938934392</v>
          </cell>
          <cell r="M182">
            <v>333.5102800562604</v>
          </cell>
          <cell r="N182">
            <v>254.23475610128298</v>
          </cell>
          <cell r="O182">
            <v>193.75015255332312</v>
          </cell>
          <cell r="P182">
            <v>99.517223941544998</v>
          </cell>
          <cell r="Q182">
            <v>720.77826219832093</v>
          </cell>
          <cell r="R182">
            <v>724.32008647700309</v>
          </cell>
          <cell r="S182">
            <v>888.11815441905196</v>
          </cell>
          <cell r="T182">
            <v>827.51035390306924</v>
          </cell>
          <cell r="U182">
            <v>1218.9065885607208</v>
          </cell>
          <cell r="V182">
            <v>1156.057231910296</v>
          </cell>
          <cell r="W182">
            <v>912.38347415462567</v>
          </cell>
          <cell r="X182">
            <v>778.64296141956288</v>
          </cell>
          <cell r="Y182">
            <v>1050.0367582250735</v>
          </cell>
          <cell r="Z182">
            <v>1182.9653994977048</v>
          </cell>
          <cell r="AA182">
            <v>1274.9461034179392</v>
          </cell>
          <cell r="AB182">
            <v>820.91708149444673</v>
          </cell>
          <cell r="AC182">
            <v>924.89887847218517</v>
          </cell>
          <cell r="AD182">
            <v>771.30523801176389</v>
          </cell>
          <cell r="AE182">
            <v>2810.0743502018959</v>
          </cell>
          <cell r="AF182">
            <v>2607.7110249920879</v>
          </cell>
          <cell r="AG182">
            <v>1857.8335747905253</v>
          </cell>
          <cell r="AH182">
            <v>1385.3581606906253</v>
          </cell>
          <cell r="AI182">
            <v>1707.617590412528</v>
          </cell>
          <cell r="AJ182">
            <v>1530.4718060809682</v>
          </cell>
          <cell r="AK182">
            <v>956.68623843335888</v>
          </cell>
          <cell r="AL182">
            <v>784.95614515132092</v>
          </cell>
          <cell r="AM182">
            <v>357.66982024442893</v>
          </cell>
          <cell r="AN182">
            <v>394.71454319153821</v>
          </cell>
          <cell r="AO182">
            <v>529.9372602708994</v>
          </cell>
          <cell r="AP182">
            <v>386.06159179280576</v>
          </cell>
          <cell r="AQ182">
            <v>323.0613307958219</v>
          </cell>
          <cell r="AR182">
            <v>455.16837814119083</v>
          </cell>
        </row>
        <row r="183">
          <cell r="B183">
            <v>1181</v>
          </cell>
          <cell r="C183">
            <v>888.97471693905106</v>
          </cell>
          <cell r="D183">
            <v>816.46963008308239</v>
          </cell>
          <cell r="E183">
            <v>856.01778219455196</v>
          </cell>
          <cell r="F183">
            <v>1055.6343409776289</v>
          </cell>
          <cell r="G183">
            <v>981.56348172403409</v>
          </cell>
          <cell r="H183">
            <v>1054.3471075466832</v>
          </cell>
          <cell r="I183">
            <v>314.91722138031872</v>
          </cell>
          <cell r="J183">
            <v>367.62132943720923</v>
          </cell>
          <cell r="K183">
            <v>293.52014725953165</v>
          </cell>
          <cell r="L183">
            <v>364.54174521022293</v>
          </cell>
          <cell r="M183">
            <v>393.64281896368402</v>
          </cell>
          <cell r="N183">
            <v>404.93626726000775</v>
          </cell>
          <cell r="O183">
            <v>228.92802756392186</v>
          </cell>
          <cell r="P183">
            <v>176.67584809897102</v>
          </cell>
          <cell r="Q183">
            <v>2205.03751982327</v>
          </cell>
          <cell r="R183">
            <v>2316.1683696675664</v>
          </cell>
          <cell r="S183">
            <v>2504.4825481074272</v>
          </cell>
          <cell r="T183">
            <v>2988.0124583376196</v>
          </cell>
          <cell r="U183">
            <v>2603.6046481595263</v>
          </cell>
          <cell r="V183">
            <v>2988.4164178476931</v>
          </cell>
          <cell r="W183">
            <v>1387.992543588221</v>
          </cell>
          <cell r="X183">
            <v>1147.217399025033</v>
          </cell>
          <cell r="Y183">
            <v>1410.5099768074883</v>
          </cell>
          <cell r="Z183">
            <v>1454.1965540251208</v>
          </cell>
          <cell r="AA183">
            <v>1504.8213149278049</v>
          </cell>
          <cell r="AB183">
            <v>1307.5281437047518</v>
          </cell>
          <cell r="AC183">
            <v>1092.8263702215559</v>
          </cell>
          <cell r="AD183">
            <v>1369.3208237897663</v>
          </cell>
          <cell r="AE183">
            <v>8596.7067830123724</v>
          </cell>
          <cell r="AF183">
            <v>8338.7136517189865</v>
          </cell>
          <cell r="AG183">
            <v>5239.068407958096</v>
          </cell>
          <cell r="AH183">
            <v>5002.3149847961377</v>
          </cell>
          <cell r="AI183">
            <v>3647.4994371199509</v>
          </cell>
          <cell r="AJ183">
            <v>3956.2808363628405</v>
          </cell>
          <cell r="AK183">
            <v>1455.3895408170495</v>
          </cell>
          <cell r="AL183">
            <v>1156.5189590200152</v>
          </cell>
          <cell r="AM183">
            <v>480.45637060409456</v>
          </cell>
          <cell r="AN183">
            <v>485.21497651280055</v>
          </cell>
          <cell r="AO183">
            <v>625.48595794929702</v>
          </cell>
          <cell r="AP183">
            <v>614.90546104072462</v>
          </cell>
          <cell r="AQ183">
            <v>381.71734198200863</v>
          </cell>
          <cell r="AR183">
            <v>808.07377909942466</v>
          </cell>
        </row>
        <row r="184">
          <cell r="B184">
            <v>1182</v>
          </cell>
          <cell r="C184">
            <v>161.77856475064138</v>
          </cell>
          <cell r="D184">
            <v>137.26803004016264</v>
          </cell>
          <cell r="E184">
            <v>159.03853438363393</v>
          </cell>
          <cell r="F184">
            <v>176.57941028268817</v>
          </cell>
          <cell r="G184">
            <v>190.27287789410337</v>
          </cell>
          <cell r="H184">
            <v>177.44470295117824</v>
          </cell>
          <cell r="I184">
            <v>95.746444598885503</v>
          </cell>
          <cell r="J184">
            <v>117.68380378416316</v>
          </cell>
          <cell r="K184">
            <v>85.117038026594017</v>
          </cell>
          <cell r="L184">
            <v>98.624513852566977</v>
          </cell>
          <cell r="M184">
            <v>123.98801985270471</v>
          </cell>
          <cell r="N184">
            <v>74.725744832367198</v>
          </cell>
          <cell r="O184">
            <v>43.796739593037984</v>
          </cell>
          <cell r="P184">
            <v>28.683175628323657</v>
          </cell>
          <cell r="Q184">
            <v>401.28003460730611</v>
          </cell>
          <cell r="R184">
            <v>389.40317879704787</v>
          </cell>
          <cell r="S184">
            <v>465.30485946128198</v>
          </cell>
          <cell r="T184">
            <v>499.81462077289859</v>
          </cell>
          <cell r="U184">
            <v>504.70026496264626</v>
          </cell>
          <cell r="V184">
            <v>502.94505458766002</v>
          </cell>
          <cell r="W184">
            <v>422.00090104898061</v>
          </cell>
          <cell r="X184">
            <v>367.24992940786336</v>
          </cell>
          <cell r="Y184">
            <v>409.029609904962</v>
          </cell>
          <cell r="Z184">
            <v>393.42388099914035</v>
          </cell>
          <cell r="AA184">
            <v>473.98251938454644</v>
          </cell>
          <cell r="AB184">
            <v>241.28738847904538</v>
          </cell>
          <cell r="AC184">
            <v>209.07108870116039</v>
          </cell>
          <cell r="AD184">
            <v>222.3080862658752</v>
          </cell>
          <cell r="AE184">
            <v>1564.457186956417</v>
          </cell>
          <cell r="AF184">
            <v>1401.9367700474052</v>
          </cell>
          <cell r="AG184">
            <v>973.36034188584756</v>
          </cell>
          <cell r="AH184">
            <v>836.75359523215377</v>
          </cell>
          <cell r="AI184">
            <v>707.05586336499277</v>
          </cell>
          <cell r="AJ184">
            <v>665.8348780728835</v>
          </cell>
          <cell r="AK184">
            <v>442.49207277028859</v>
          </cell>
          <cell r="AL184">
            <v>370.22756664945626</v>
          </cell>
          <cell r="AM184">
            <v>139.32611968427682</v>
          </cell>
          <cell r="AN184">
            <v>131.27191001119309</v>
          </cell>
          <cell r="AO184">
            <v>197.01303221019811</v>
          </cell>
          <cell r="AP184">
            <v>113.47284077238376</v>
          </cell>
          <cell r="AQ184">
            <v>73.027209480781565</v>
          </cell>
          <cell r="AR184">
            <v>131.19009969924127</v>
          </cell>
        </row>
        <row r="185">
          <cell r="B185">
            <v>1183</v>
          </cell>
          <cell r="C185">
            <v>1192.5428229120171</v>
          </cell>
          <cell r="D185">
            <v>1118.390161283975</v>
          </cell>
          <cell r="E185">
            <v>1378.8556887492621</v>
          </cell>
          <cell r="F185">
            <v>1494.7835411144322</v>
          </cell>
          <cell r="G185">
            <v>1714.691407581257</v>
          </cell>
          <cell r="H185">
            <v>1750.8137059949443</v>
          </cell>
          <cell r="I185">
            <v>1017.1959216905592</v>
          </cell>
          <cell r="J185">
            <v>1255.5042084762438</v>
          </cell>
          <cell r="K185">
            <v>1051.4160780685443</v>
          </cell>
          <cell r="L185">
            <v>1448.3530640060883</v>
          </cell>
          <cell r="M185">
            <v>1608.1026755431865</v>
          </cell>
          <cell r="N185">
            <v>1263.2801665270051</v>
          </cell>
          <cell r="O185">
            <v>821.79292595835136</v>
          </cell>
          <cell r="P185">
            <v>550.8274337176365</v>
          </cell>
          <cell r="Q185">
            <v>2958.0162612175204</v>
          </cell>
          <cell r="R185">
            <v>3172.6592405522292</v>
          </cell>
          <cell r="S185">
            <v>4034.1685425949699</v>
          </cell>
          <cell r="T185">
            <v>4231.0406833028565</v>
          </cell>
          <cell r="U185">
            <v>4548.2320828566835</v>
          </cell>
          <cell r="V185">
            <v>4962.4648146117206</v>
          </cell>
          <cell r="W185">
            <v>4483.2745204803232</v>
          </cell>
          <cell r="X185">
            <v>3917.9888574966722</v>
          </cell>
          <cell r="Y185">
            <v>5052.5760556401574</v>
          </cell>
          <cell r="Z185">
            <v>5777.6374375856103</v>
          </cell>
          <cell r="AA185">
            <v>6147.4693965472052</v>
          </cell>
          <cell r="AB185">
            <v>4079.0971435944216</v>
          </cell>
          <cell r="AC185">
            <v>3922.9664882254474</v>
          </cell>
          <cell r="AD185">
            <v>4269.1713860160044</v>
          </cell>
          <cell r="AE185">
            <v>11532.320075491351</v>
          </cell>
          <cell r="AF185">
            <v>11422.26846196091</v>
          </cell>
          <cell r="AG185">
            <v>8438.9827271342147</v>
          </cell>
          <cell r="AH185">
            <v>7083.303201199873</v>
          </cell>
          <cell r="AI185">
            <v>6371.8099342916003</v>
          </cell>
          <cell r="AJ185">
            <v>6569.6682463393672</v>
          </cell>
          <cell r="AK185">
            <v>4700.9696672076625</v>
          </cell>
          <cell r="AL185">
            <v>3949.7556424570894</v>
          </cell>
          <cell r="AM185">
            <v>1721.0387688206631</v>
          </cell>
          <cell r="AN185">
            <v>1927.7973158566233</v>
          </cell>
          <cell r="AO185">
            <v>2555.2241627091717</v>
          </cell>
          <cell r="AP185">
            <v>1918.3213162853431</v>
          </cell>
          <cell r="AQ185">
            <v>1370.2673923089189</v>
          </cell>
          <cell r="AR185">
            <v>2519.3551398519699</v>
          </cell>
        </row>
        <row r="186">
          <cell r="B186">
            <v>1184</v>
          </cell>
          <cell r="C186">
            <v>1113.0757190769714</v>
          </cell>
          <cell r="D186">
            <v>958.09795457337066</v>
          </cell>
          <cell r="E186">
            <v>1136.8689205700175</v>
          </cell>
          <cell r="F186">
            <v>1707.8569985400009</v>
          </cell>
          <cell r="G186">
            <v>1220.1665126761457</v>
          </cell>
          <cell r="H186">
            <v>1075.9339966803634</v>
          </cell>
          <cell r="I186">
            <v>566.28133475807908</v>
          </cell>
          <cell r="J186">
            <v>659.42290102301502</v>
          </cell>
          <cell r="K186">
            <v>484.64078611381154</v>
          </cell>
          <cell r="L186">
            <v>602.90362121872192</v>
          </cell>
          <cell r="M186">
            <v>635.8881407573756</v>
          </cell>
          <cell r="N186">
            <v>599.86169155949597</v>
          </cell>
          <cell r="O186">
            <v>526.50866473967278</v>
          </cell>
          <cell r="P186">
            <v>311.8429266009735</v>
          </cell>
          <cell r="Q186">
            <v>2760.9038549712336</v>
          </cell>
          <cell r="R186">
            <v>2717.9408708689152</v>
          </cell>
          <cell r="S186">
            <v>3326.1790003402334</v>
          </cell>
          <cell r="T186">
            <v>4834.1530685432317</v>
          </cell>
          <cell r="U186">
            <v>3236.5010140275126</v>
          </cell>
          <cell r="V186">
            <v>3049.6017840668455</v>
          </cell>
          <cell r="W186">
            <v>2495.8757948272723</v>
          </cell>
          <cell r="X186">
            <v>2057.8278918888941</v>
          </cell>
          <cell r="Y186">
            <v>2328.9394965345318</v>
          </cell>
          <cell r="Z186">
            <v>2405.0479263491097</v>
          </cell>
          <cell r="AA186">
            <v>2430.8789136320829</v>
          </cell>
          <cell r="AB186">
            <v>1936.9370132035158</v>
          </cell>
          <cell r="AC186">
            <v>2513.3774972878537</v>
          </cell>
          <cell r="AD186">
            <v>2416.9291826863105</v>
          </cell>
          <cell r="AE186">
            <v>10763.844462464524</v>
          </cell>
          <cell r="AF186">
            <v>9785.1826927990296</v>
          </cell>
          <cell r="AG186">
            <v>6957.9559789963778</v>
          </cell>
          <cell r="AH186">
            <v>8092.9904646467457</v>
          </cell>
          <cell r="AI186">
            <v>4534.1506189307529</v>
          </cell>
          <cell r="AJ186">
            <v>4037.2824298465948</v>
          </cell>
          <cell r="AK186">
            <v>2617.0684732782734</v>
          </cell>
          <cell r="AL186">
            <v>2074.5126193102356</v>
          </cell>
          <cell r="AM186">
            <v>793.29734369842572</v>
          </cell>
          <cell r="AN186">
            <v>802.48111568244292</v>
          </cell>
          <cell r="AO186">
            <v>1010.4060933140465</v>
          </cell>
          <cell r="AP186">
            <v>910.90440603142758</v>
          </cell>
          <cell r="AQ186">
            <v>877.90686956758498</v>
          </cell>
          <cell r="AR186">
            <v>1426.2962079724175</v>
          </cell>
        </row>
        <row r="187">
          <cell r="B187">
            <v>1185</v>
          </cell>
          <cell r="C187">
            <v>138.53924364761329</v>
          </cell>
          <cell r="D187">
            <v>140.10243856266294</v>
          </cell>
          <cell r="E187">
            <v>155.15611529440005</v>
          </cell>
          <cell r="F187">
            <v>153.26246628804643</v>
          </cell>
          <cell r="G187">
            <v>229.48024072858888</v>
          </cell>
          <cell r="H187">
            <v>228.06505212072099</v>
          </cell>
          <cell r="I187">
            <v>132.84628600962958</v>
          </cell>
          <cell r="J187">
            <v>171.36775105321618</v>
          </cell>
          <cell r="K187">
            <v>117.65367498971358</v>
          </cell>
          <cell r="L187">
            <v>158.58595903773846</v>
          </cell>
          <cell r="M187">
            <v>173.03541660736917</v>
          </cell>
          <cell r="N187">
            <v>130.69494237331162</v>
          </cell>
          <cell r="O187">
            <v>93.011084483835148</v>
          </cell>
          <cell r="P187">
            <v>57.196525491447986</v>
          </cell>
          <cell r="Q187">
            <v>343.63657862259447</v>
          </cell>
          <cell r="R187">
            <v>397.44385431594424</v>
          </cell>
          <cell r="S187">
            <v>453.94592386943287</v>
          </cell>
          <cell r="T187">
            <v>433.81513928404604</v>
          </cell>
          <cell r="U187">
            <v>608.69809497425967</v>
          </cell>
          <cell r="V187">
            <v>646.42217085484378</v>
          </cell>
          <cell r="W187">
            <v>585.51785010852325</v>
          </cell>
          <cell r="X187">
            <v>534.77872445814978</v>
          </cell>
          <cell r="Y187">
            <v>565.38429791097622</v>
          </cell>
          <cell r="Z187">
            <v>632.61658830446902</v>
          </cell>
          <cell r="AA187">
            <v>661.48134959932838</v>
          </cell>
          <cell r="AB187">
            <v>422.01039820236616</v>
          </cell>
          <cell r="AC187">
            <v>444.00402575634155</v>
          </cell>
          <cell r="AD187">
            <v>443.29994306855167</v>
          </cell>
          <cell r="AE187">
            <v>1339.7245533367575</v>
          </cell>
          <cell r="AF187">
            <v>1430.8849637955509</v>
          </cell>
          <cell r="AG187">
            <v>949.5988504543111</v>
          </cell>
          <cell r="AH187">
            <v>726.26202270901194</v>
          </cell>
          <cell r="AI187">
            <v>852.75080468306282</v>
          </cell>
          <cell r="AJ187">
            <v>855.78021572876582</v>
          </cell>
          <cell r="AK187">
            <v>613.9489429868587</v>
          </cell>
          <cell r="AL187">
            <v>539.11467368086471</v>
          </cell>
          <cell r="AM187">
            <v>192.58459155721846</v>
          </cell>
          <cell r="AN187">
            <v>211.08222419186012</v>
          </cell>
          <cell r="AO187">
            <v>274.94779048871965</v>
          </cell>
          <cell r="AP187">
            <v>198.4634133651212</v>
          </cell>
          <cell r="AQ187">
            <v>155.08779908620011</v>
          </cell>
          <cell r="AR187">
            <v>261.60345628758381</v>
          </cell>
        </row>
        <row r="188">
          <cell r="B188">
            <v>1186</v>
          </cell>
          <cell r="C188">
            <v>501.22650028906662</v>
          </cell>
          <cell r="D188">
            <v>434.00119876957348</v>
          </cell>
          <cell r="E188">
            <v>499.94182712500509</v>
          </cell>
          <cell r="F188">
            <v>509.95721759512668</v>
          </cell>
          <cell r="G188">
            <v>579.20733926023104</v>
          </cell>
          <cell r="H188">
            <v>589.28790984515433</v>
          </cell>
          <cell r="I188">
            <v>311.69869478704487</v>
          </cell>
          <cell r="J188">
            <v>361.99474905059373</v>
          </cell>
          <cell r="K188">
            <v>272.6997007806001</v>
          </cell>
          <cell r="L188">
            <v>335.94375145838529</v>
          </cell>
          <cell r="M188">
            <v>428.37871251877579</v>
          </cell>
          <cell r="N188">
            <v>279.40581865199465</v>
          </cell>
          <cell r="O188">
            <v>170.47669351784813</v>
          </cell>
          <cell r="P188">
            <v>108.00522223375036</v>
          </cell>
          <cell r="Q188">
            <v>1243.2560994227645</v>
          </cell>
          <cell r="R188">
            <v>1231.1784932963192</v>
          </cell>
          <cell r="S188">
            <v>1462.6980971044188</v>
          </cell>
          <cell r="T188">
            <v>1443.4529649559008</v>
          </cell>
          <cell r="U188">
            <v>1536.3519006405234</v>
          </cell>
          <cell r="V188">
            <v>1670.2636655570634</v>
          </cell>
          <cell r="W188">
            <v>1373.8069398501218</v>
          </cell>
          <cell r="X188">
            <v>1129.6588125131457</v>
          </cell>
          <cell r="Y188">
            <v>1310.4573986307933</v>
          </cell>
          <cell r="Z188">
            <v>1340.1160556669097</v>
          </cell>
          <cell r="AA188">
            <v>1637.6100017692834</v>
          </cell>
          <cell r="AB188">
            <v>902.19375477122117</v>
          </cell>
          <cell r="AC188">
            <v>813.79911480023156</v>
          </cell>
          <cell r="AD188">
            <v>837.09121237594445</v>
          </cell>
          <cell r="AE188">
            <v>4847.0413980918574</v>
          </cell>
          <cell r="AF188">
            <v>4432.5123528158474</v>
          </cell>
          <cell r="AG188">
            <v>3059.7839049471709</v>
          </cell>
          <cell r="AH188">
            <v>2416.5248629734633</v>
          </cell>
          <cell r="AI188">
            <v>2152.3401015456789</v>
          </cell>
          <cell r="AJ188">
            <v>2211.2153086335193</v>
          </cell>
          <cell r="AK188">
            <v>1440.5151242317615</v>
          </cell>
          <cell r="AL188">
            <v>1138.8180086928596</v>
          </cell>
          <cell r="AM188">
            <v>446.37586116370073</v>
          </cell>
          <cell r="AN188">
            <v>447.15026911253</v>
          </cell>
          <cell r="AO188">
            <v>680.6801914240242</v>
          </cell>
          <cell r="AP188">
            <v>424.28445567052319</v>
          </cell>
          <cell r="AQ188">
            <v>284.25488574720021</v>
          </cell>
          <cell r="AR188">
            <v>493.99048614731498</v>
          </cell>
        </row>
        <row r="189">
          <cell r="B189">
            <v>1187</v>
          </cell>
          <cell r="C189">
            <v>320.42317936434142</v>
          </cell>
          <cell r="D189">
            <v>295.40858234547335</v>
          </cell>
          <cell r="E189">
            <v>348.59355618913889</v>
          </cell>
          <cell r="F189">
            <v>364.39852006591462</v>
          </cell>
          <cell r="G189">
            <v>398.37637943131017</v>
          </cell>
          <cell r="H189">
            <v>424.67527557714192</v>
          </cell>
          <cell r="I189">
            <v>239.52436768687636</v>
          </cell>
          <cell r="J189">
            <v>292.83456075357634</v>
          </cell>
          <cell r="K189">
            <v>219.89118647818012</v>
          </cell>
          <cell r="L189">
            <v>268.82500566739992</v>
          </cell>
          <cell r="M189">
            <v>338.55052252329074</v>
          </cell>
          <cell r="N189">
            <v>227.02335130859865</v>
          </cell>
          <cell r="O189">
            <v>144.73797429736351</v>
          </cell>
          <cell r="P189">
            <v>94.990741044141629</v>
          </cell>
          <cell r="Q189">
            <v>794.78653245869032</v>
          </cell>
          <cell r="R189">
            <v>838.01771596488857</v>
          </cell>
          <cell r="S189">
            <v>1019.892922808445</v>
          </cell>
          <cell r="T189">
            <v>1031.4436310857177</v>
          </cell>
          <cell r="U189">
            <v>1056.696395614211</v>
          </cell>
          <cell r="V189">
            <v>1203.6895218897655</v>
          </cell>
          <cell r="W189">
            <v>1055.6997642106255</v>
          </cell>
          <cell r="X189">
            <v>913.83409022173225</v>
          </cell>
          <cell r="Y189">
            <v>1056.6862794098608</v>
          </cell>
          <cell r="Z189">
            <v>1072.3721000783582</v>
          </cell>
          <cell r="AA189">
            <v>1294.2139877318439</v>
          </cell>
          <cell r="AB189">
            <v>733.05219886260397</v>
          </cell>
          <cell r="AC189">
            <v>690.93101778655307</v>
          </cell>
          <cell r="AD189">
            <v>736.22286904829048</v>
          </cell>
          <cell r="AE189">
            <v>3098.6079434975436</v>
          </cell>
          <cell r="AF189">
            <v>3017.047404676262</v>
          </cell>
          <cell r="AG189">
            <v>2133.4901277006516</v>
          </cell>
          <cell r="AH189">
            <v>1726.7685472178955</v>
          </cell>
          <cell r="AI189">
            <v>1480.3704974693828</v>
          </cell>
          <cell r="AJ189">
            <v>1593.5308613426093</v>
          </cell>
          <cell r="AK189">
            <v>1106.9615627063436</v>
          </cell>
          <cell r="AL189">
            <v>921.2433943543939</v>
          </cell>
          <cell r="AM189">
            <v>359.93482004395463</v>
          </cell>
          <cell r="AN189">
            <v>357.81339318420271</v>
          </cell>
          <cell r="AO189">
            <v>537.94604573810761</v>
          </cell>
          <cell r="AP189">
            <v>344.74041914795708</v>
          </cell>
          <cell r="AQ189">
            <v>241.33783626481963</v>
          </cell>
          <cell r="AR189">
            <v>434.46530989337543</v>
          </cell>
        </row>
        <row r="190">
          <cell r="B190">
            <v>1188</v>
          </cell>
          <cell r="C190">
            <v>371.80800411231121</v>
          </cell>
          <cell r="D190">
            <v>323.26094927188376</v>
          </cell>
          <cell r="E190">
            <v>372.51222920533928</v>
          </cell>
          <cell r="F190">
            <v>383.64086518604176</v>
          </cell>
          <cell r="G190">
            <v>441.45923557709511</v>
          </cell>
          <cell r="H190">
            <v>451.04585907909154</v>
          </cell>
          <cell r="I190">
            <v>262.35000132937012</v>
          </cell>
          <cell r="J190">
            <v>306.63522173978646</v>
          </cell>
          <cell r="K190">
            <v>243.04349808741486</v>
          </cell>
          <cell r="L190">
            <v>287.69252642091857</v>
          </cell>
          <cell r="M190">
            <v>375.91900383105786</v>
          </cell>
          <cell r="N190">
            <v>255.70119042192502</v>
          </cell>
          <cell r="O190">
            <v>161.76280664115353</v>
          </cell>
          <cell r="P190">
            <v>103.01809991393718</v>
          </cell>
          <cell r="Q190">
            <v>922.24287554677483</v>
          </cell>
          <cell r="R190">
            <v>917.02956027410346</v>
          </cell>
          <cell r="S190">
            <v>1089.872659665532</v>
          </cell>
          <cell r="T190">
            <v>1085.9098081649174</v>
          </cell>
          <cell r="U190">
            <v>1170.9740012970706</v>
          </cell>
          <cell r="V190">
            <v>1278.4336778905545</v>
          </cell>
          <cell r="W190">
            <v>1156.3033741357758</v>
          </cell>
          <cell r="X190">
            <v>956.901119073578</v>
          </cell>
          <cell r="Y190">
            <v>1167.9446268040051</v>
          </cell>
          <cell r="Z190">
            <v>1147.63668643442</v>
          </cell>
          <cell r="AA190">
            <v>1437.0665547530068</v>
          </cell>
          <cell r="AB190">
            <v>825.65215785129692</v>
          </cell>
          <cell r="AC190">
            <v>772.20191297521501</v>
          </cell>
          <cell r="AD190">
            <v>798.43867148375966</v>
          </cell>
          <cell r="AE190">
            <v>3595.5177689825573</v>
          </cell>
          <cell r="AF190">
            <v>3301.5073573364862</v>
          </cell>
          <cell r="AG190">
            <v>2279.8791008808553</v>
          </cell>
          <cell r="AH190">
            <v>1817.9518931934417</v>
          </cell>
          <cell r="AI190">
            <v>1640.4668095950735</v>
          </cell>
          <cell r="AJ190">
            <v>1692.4825570467206</v>
          </cell>
          <cell r="AK190">
            <v>1212.4501997526099</v>
          </cell>
          <cell r="AL190">
            <v>964.65960772262827</v>
          </cell>
          <cell r="AM190">
            <v>397.83230582380594</v>
          </cell>
          <cell r="AN190">
            <v>382.92657640549317</v>
          </cell>
          <cell r="AO190">
            <v>597.32337767936531</v>
          </cell>
          <cell r="AP190">
            <v>388.28840757821752</v>
          </cell>
          <cell r="AQ190">
            <v>269.72524613819689</v>
          </cell>
          <cell r="AR190">
            <v>471.18056151321895</v>
          </cell>
        </row>
        <row r="191">
          <cell r="B191">
            <v>1189</v>
          </cell>
          <cell r="C191">
            <v>310.36693758680389</v>
          </cell>
          <cell r="D191">
            <v>172.76034252985181</v>
          </cell>
          <cell r="E191">
            <v>95.16170428402809</v>
          </cell>
          <cell r="F191">
            <v>98.739969951181592</v>
          </cell>
          <cell r="G191">
            <v>74.982516925565292</v>
          </cell>
          <cell r="H191">
            <v>80.049130808394992</v>
          </cell>
          <cell r="I191">
            <v>23.373237036486863</v>
          </cell>
          <cell r="J191">
            <v>93.100750536892605</v>
          </cell>
          <cell r="K191">
            <v>27.670405717309226</v>
          </cell>
          <cell r="L191">
            <v>70.049782436461939</v>
          </cell>
          <cell r="M191">
            <v>128.49212446401035</v>
          </cell>
          <cell r="N191">
            <v>93.368513760454391</v>
          </cell>
          <cell r="O191">
            <v>70.244143574765459</v>
          </cell>
          <cell r="P191">
            <v>54.403412222272308</v>
          </cell>
          <cell r="Q191">
            <v>769.84275171289335</v>
          </cell>
          <cell r="R191">
            <v>490.08808920407677</v>
          </cell>
          <cell r="S191">
            <v>278.41808030728669</v>
          </cell>
          <cell r="T191">
            <v>279.48717552782347</v>
          </cell>
          <cell r="U191">
            <v>198.89170006121873</v>
          </cell>
          <cell r="V191">
            <v>226.88935648420056</v>
          </cell>
          <cell r="W191">
            <v>103.01716299911227</v>
          </cell>
          <cell r="X191">
            <v>290.53483115825378</v>
          </cell>
          <cell r="Y191">
            <v>132.97003183929894</v>
          </cell>
          <cell r="Z191">
            <v>279.43617862082846</v>
          </cell>
          <cell r="AA191">
            <v>491.20085107315953</v>
          </cell>
          <cell r="AB191">
            <v>301.48438000810199</v>
          </cell>
          <cell r="AC191">
            <v>335.32221139108157</v>
          </cell>
          <cell r="AD191">
            <v>421.65200304823122</v>
          </cell>
          <cell r="AE191">
            <v>3001.3604512423767</v>
          </cell>
          <cell r="AF191">
            <v>1764.424509681678</v>
          </cell>
          <cell r="AG191">
            <v>582.41626392825572</v>
          </cell>
          <cell r="AH191">
            <v>467.8972747586879</v>
          </cell>
          <cell r="AI191">
            <v>278.63576159074199</v>
          </cell>
          <cell r="AJ191">
            <v>300.37246739516763</v>
          </cell>
          <cell r="AK191">
            <v>108.01938543989273</v>
          </cell>
          <cell r="AL191">
            <v>292.89046764436989</v>
          </cell>
          <cell r="AM191">
            <v>45.293049994030561</v>
          </cell>
          <cell r="AN191">
            <v>93.238165412397066</v>
          </cell>
          <cell r="AO191">
            <v>204.16991162418859</v>
          </cell>
          <cell r="AP191">
            <v>141.78233377079795</v>
          </cell>
          <cell r="AQ191">
            <v>117.12592844349369</v>
          </cell>
          <cell r="AR191">
            <v>248.82841307052118</v>
          </cell>
        </row>
        <row r="192">
          <cell r="B192">
            <v>1190</v>
          </cell>
          <cell r="C192">
            <v>1148.5034990434599</v>
          </cell>
          <cell r="D192">
            <v>1019.7876353021616</v>
          </cell>
          <cell r="E192">
            <v>1202.7171743746312</v>
          </cell>
          <cell r="F192">
            <v>1208.4087105981234</v>
          </cell>
          <cell r="G192">
            <v>1205.5913837690016</v>
          </cell>
          <cell r="H192">
            <v>1182.4820820765799</v>
          </cell>
          <cell r="I192">
            <v>710.72166047568248</v>
          </cell>
          <cell r="J192">
            <v>946.70521791586145</v>
          </cell>
          <cell r="K192">
            <v>718.47746086330483</v>
          </cell>
          <cell r="L192">
            <v>922.47641176279785</v>
          </cell>
          <cell r="M192">
            <v>1190.7396351092266</v>
          </cell>
          <cell r="N192">
            <v>748.96511077939238</v>
          </cell>
          <cell r="O192">
            <v>512.43143888306031</v>
          </cell>
          <cell r="P192">
            <v>357.33029735253444</v>
          </cell>
          <cell r="Q192">
            <v>2848.7799020416546</v>
          </cell>
          <cell r="R192">
            <v>2892.9427104650522</v>
          </cell>
          <cell r="S192">
            <v>3518.8336459647821</v>
          </cell>
          <cell r="T192">
            <v>3420.4460217606834</v>
          </cell>
          <cell r="U192">
            <v>3197.8403730432824</v>
          </cell>
          <cell r="V192">
            <v>3351.5991485108821</v>
          </cell>
          <cell r="W192">
            <v>3132.4941868312126</v>
          </cell>
          <cell r="X192">
            <v>2954.3353738574806</v>
          </cell>
          <cell r="Y192">
            <v>3452.6407680047037</v>
          </cell>
          <cell r="Z192">
            <v>3679.8584435956118</v>
          </cell>
          <cell r="AA192">
            <v>4551.9702052713683</v>
          </cell>
          <cell r="AB192">
            <v>2418.3878802048694</v>
          </cell>
          <cell r="AC192">
            <v>2446.1774964868364</v>
          </cell>
          <cell r="AD192">
            <v>2769.4776756453816</v>
          </cell>
          <cell r="AE192">
            <v>11106.443898130885</v>
          </cell>
          <cell r="AF192">
            <v>10415.227661907078</v>
          </cell>
          <cell r="AG192">
            <v>7360.965721787622</v>
          </cell>
          <cell r="AH192">
            <v>5726.2640728275383</v>
          </cell>
          <cell r="AI192">
            <v>4479.9892982677411</v>
          </cell>
          <cell r="AJ192">
            <v>4437.0882863686011</v>
          </cell>
          <cell r="AK192">
            <v>3284.5992561303592</v>
          </cell>
          <cell r="AL192">
            <v>2978.2889224600281</v>
          </cell>
          <cell r="AM192">
            <v>1176.0592123920007</v>
          </cell>
          <cell r="AN192">
            <v>1227.8411906131028</v>
          </cell>
          <cell r="AO192">
            <v>1892.0475249497756</v>
          </cell>
          <cell r="AP192">
            <v>1137.3215342341941</v>
          </cell>
          <cell r="AQ192">
            <v>854.43433414390847</v>
          </cell>
          <cell r="AR192">
            <v>1634.3447442042614</v>
          </cell>
        </row>
        <row r="193">
          <cell r="B193">
            <v>1191</v>
          </cell>
          <cell r="C193">
            <v>3523.7024901710174</v>
          </cell>
          <cell r="D193">
            <v>2745.0364051459283</v>
          </cell>
          <cell r="E193">
            <v>1659.2849459391205</v>
          </cell>
          <cell r="F193">
            <v>1081.4632047749681</v>
          </cell>
          <cell r="G193">
            <v>1349.273536485377</v>
          </cell>
          <cell r="H193">
            <v>1168.5892684051719</v>
          </cell>
          <cell r="I193">
            <v>920.16791036683423</v>
          </cell>
          <cell r="J193">
            <v>1533.114730781665</v>
          </cell>
          <cell r="K193">
            <v>769.04600910793943</v>
          </cell>
          <cell r="L193">
            <v>891.04731899641797</v>
          </cell>
          <cell r="M193">
            <v>1593.025572320282</v>
          </cell>
          <cell r="N193">
            <v>1315.6105882218383</v>
          </cell>
          <cell r="O193">
            <v>811.26953815304284</v>
          </cell>
          <cell r="P193">
            <v>768.71936076855695</v>
          </cell>
          <cell r="Q193">
            <v>8740.2892922257197</v>
          </cell>
          <cell r="R193">
            <v>7787.1438947924962</v>
          </cell>
          <cell r="S193">
            <v>4854.630681605895</v>
          </cell>
          <cell r="T193">
            <v>3061.1220227154527</v>
          </cell>
          <cell r="U193">
            <v>3578.9583828666118</v>
          </cell>
          <cell r="V193">
            <v>3312.2216871714754</v>
          </cell>
          <cell r="W193">
            <v>4055.6251348854948</v>
          </cell>
          <cell r="X193">
            <v>4784.3140563875149</v>
          </cell>
          <cell r="Y193">
            <v>3695.6477386596343</v>
          </cell>
          <cell r="Z193">
            <v>3554.484384252562</v>
          </cell>
          <cell r="AA193">
            <v>6089.8325105069007</v>
          </cell>
          <cell r="AB193">
            <v>4248.0706455257705</v>
          </cell>
          <cell r="AC193">
            <v>3872.731329952841</v>
          </cell>
          <cell r="AD193">
            <v>5957.9361846961674</v>
          </cell>
          <cell r="AE193">
            <v>34075.476525220038</v>
          </cell>
          <cell r="AF193">
            <v>28035.424347292279</v>
          </cell>
          <cell r="AG193">
            <v>10155.288267241129</v>
          </cell>
          <cell r="AH193">
            <v>5124.7097453663855</v>
          </cell>
          <cell r="AI193">
            <v>5013.9135740941583</v>
          </cell>
          <cell r="AJ193">
            <v>4384.9575676537333</v>
          </cell>
          <cell r="AK193">
            <v>4252.5548354373568</v>
          </cell>
          <cell r="AL193">
            <v>4823.104946647848</v>
          </cell>
          <cell r="AM193">
            <v>1258.8337046480726</v>
          </cell>
          <cell r="AN193">
            <v>1186.0082134333197</v>
          </cell>
          <cell r="AO193">
            <v>2531.2671237434765</v>
          </cell>
          <cell r="AP193">
            <v>1997.7863202388057</v>
          </cell>
          <cell r="AQ193">
            <v>1352.7205691242102</v>
          </cell>
          <cell r="AR193">
            <v>3515.9415710016324</v>
          </cell>
        </row>
        <row r="194">
          <cell r="B194">
            <v>1192</v>
          </cell>
          <cell r="C194">
            <v>2736.9799173267984</v>
          </cell>
          <cell r="D194">
            <v>2671.9030559176203</v>
          </cell>
          <cell r="E194">
            <v>2826.5529656016979</v>
          </cell>
          <cell r="F194">
            <v>2812.1923297679987</v>
          </cell>
          <cell r="G194">
            <v>1477.3155635672804</v>
          </cell>
          <cell r="H194">
            <v>2353.3313685828352</v>
          </cell>
          <cell r="I194">
            <v>1241.5955333688971</v>
          </cell>
          <cell r="J194">
            <v>1717.028009788301</v>
          </cell>
          <cell r="K194">
            <v>1181.5407360062452</v>
          </cell>
          <cell r="L194">
            <v>1653.2591262710218</v>
          </cell>
          <cell r="M194">
            <v>2084.904578735976</v>
          </cell>
          <cell r="N194">
            <v>1733.143965741823</v>
          </cell>
          <cell r="O194">
            <v>1226.349520108753</v>
          </cell>
          <cell r="P194">
            <v>643.13023347977241</v>
          </cell>
          <cell r="Q194">
            <v>6788.8808238425481</v>
          </cell>
          <cell r="R194">
            <v>7579.6785537568194</v>
          </cell>
          <cell r="S194">
            <v>8269.7494385015616</v>
          </cell>
          <cell r="T194">
            <v>7960.0155000701607</v>
          </cell>
          <cell r="U194">
            <v>3918.5908397349881</v>
          </cell>
          <cell r="V194">
            <v>6670.2265773489953</v>
          </cell>
          <cell r="W194">
            <v>5472.3121679879378</v>
          </cell>
          <cell r="X194">
            <v>5358.2429791493141</v>
          </cell>
          <cell r="Y194">
            <v>5677.8896157601048</v>
          </cell>
          <cell r="Z194">
            <v>6595.029940802734</v>
          </cell>
          <cell r="AA194">
            <v>7970.1920079022639</v>
          </cell>
          <cell r="AB194">
            <v>5596.2745140938996</v>
          </cell>
          <cell r="AC194">
            <v>5854.1853041964678</v>
          </cell>
          <cell r="AD194">
            <v>4984.5614473535725</v>
          </cell>
          <cell r="AE194">
            <v>26467.584928925597</v>
          </cell>
          <cell r="AF194">
            <v>27288.503659569982</v>
          </cell>
          <cell r="AG194">
            <v>17299.295240736617</v>
          </cell>
          <cell r="AH194">
            <v>13326.083933854648</v>
          </cell>
          <cell r="AI194">
            <v>5489.7189910689576</v>
          </cell>
          <cell r="AJ194">
            <v>8830.5262360892557</v>
          </cell>
          <cell r="AK194">
            <v>5738.0321891255917</v>
          </cell>
          <cell r="AL194">
            <v>5401.6872457552836</v>
          </cell>
          <cell r="AM194">
            <v>1934.0368252149567</v>
          </cell>
          <cell r="AN194">
            <v>2200.532857109587</v>
          </cell>
          <cell r="AO194">
            <v>3312.8472687415046</v>
          </cell>
          <cell r="AP194">
            <v>2631.8207961850244</v>
          </cell>
          <cell r="AQ194">
            <v>2044.8299150531743</v>
          </cell>
          <cell r="AR194">
            <v>2941.5264384635598</v>
          </cell>
        </row>
        <row r="195">
          <cell r="B195">
            <v>1193</v>
          </cell>
          <cell r="C195">
            <v>128.16304620564873</v>
          </cell>
          <cell r="D195">
            <v>126.85207026980216</v>
          </cell>
          <cell r="E195">
            <v>227.49049351980327</v>
          </cell>
          <cell r="F195">
            <v>173.3376243196758</v>
          </cell>
          <cell r="G195">
            <v>199.9266201890488</v>
          </cell>
          <cell r="H195">
            <v>173.36151302566964</v>
          </cell>
          <cell r="I195">
            <v>128.02927903283847</v>
          </cell>
          <cell r="J195">
            <v>193.48350021184152</v>
          </cell>
          <cell r="K195">
            <v>92.487229650499003</v>
          </cell>
          <cell r="L195">
            <v>100.9901583537285</v>
          </cell>
          <cell r="M195">
            <v>138.46845299514169</v>
          </cell>
          <cell r="N195">
            <v>172.31859750589192</v>
          </cell>
          <cell r="O195">
            <v>86.291328343113562</v>
          </cell>
          <cell r="P195">
            <v>48.732301711786036</v>
          </cell>
          <cell r="Q195">
            <v>317.89917098134345</v>
          </cell>
          <cell r="R195">
            <v>359.85509069806511</v>
          </cell>
          <cell r="S195">
            <v>665.57726104713527</v>
          </cell>
          <cell r="T195">
            <v>490.63862443710838</v>
          </cell>
          <cell r="U195">
            <v>530.30689028972893</v>
          </cell>
          <cell r="V195">
            <v>491.3717579728733</v>
          </cell>
          <cell r="W195">
            <v>564.28697001599244</v>
          </cell>
          <cell r="X195">
            <v>603.79423089269073</v>
          </cell>
          <cell r="Y195">
            <v>444.44703836280831</v>
          </cell>
          <cell r="Z195">
            <v>402.86069345433322</v>
          </cell>
          <cell r="AA195">
            <v>529.33844966543506</v>
          </cell>
          <cell r="AB195">
            <v>556.4120434241413</v>
          </cell>
          <cell r="AC195">
            <v>411.92614175854976</v>
          </cell>
          <cell r="AD195">
            <v>377.6982323456748</v>
          </cell>
          <cell r="AE195">
            <v>1239.3829741764944</v>
          </cell>
          <cell r="AF195">
            <v>1295.5571782871796</v>
          </cell>
          <cell r="AG195">
            <v>1392.3054900272173</v>
          </cell>
          <cell r="AH195">
            <v>821.39180387051567</v>
          </cell>
          <cell r="AI195">
            <v>742.92926355003988</v>
          </cell>
          <cell r="AJ195">
            <v>650.51331467322836</v>
          </cell>
          <cell r="AK195">
            <v>591.68715132828834</v>
          </cell>
          <cell r="AL195">
            <v>608.68975310848498</v>
          </cell>
          <cell r="AM195">
            <v>151.39021665117795</v>
          </cell>
          <cell r="AN195">
            <v>134.42064717545608</v>
          </cell>
          <cell r="AO195">
            <v>220.02198133687716</v>
          </cell>
          <cell r="AP195">
            <v>261.66993478313299</v>
          </cell>
          <cell r="AQ195">
            <v>143.88319701060979</v>
          </cell>
          <cell r="AR195">
            <v>222.89008731061335</v>
          </cell>
        </row>
        <row r="196">
          <cell r="B196">
            <v>1194</v>
          </cell>
          <cell r="C196">
            <v>1561.1320083237583</v>
          </cell>
          <cell r="D196">
            <v>1549.365413262947</v>
          </cell>
          <cell r="E196">
            <v>1488.9318080054832</v>
          </cell>
          <cell r="F196">
            <v>1573.8048052764186</v>
          </cell>
          <cell r="G196">
            <v>1422.7629997101296</v>
          </cell>
          <cell r="H196">
            <v>2009.8161993543981</v>
          </cell>
          <cell r="I196">
            <v>1215.2966713442643</v>
          </cell>
          <cell r="J196">
            <v>1572.0876567038474</v>
          </cell>
          <cell r="K196">
            <v>1454.3078620903202</v>
          </cell>
          <cell r="L196">
            <v>1283.5985392735247</v>
          </cell>
          <cell r="M196">
            <v>1512.1325654116301</v>
          </cell>
          <cell r="N196">
            <v>1345.5443483662664</v>
          </cell>
          <cell r="O196">
            <v>1191.3314774406253</v>
          </cell>
          <cell r="P196">
            <v>718.90536839321794</v>
          </cell>
          <cell r="Q196">
            <v>3872.2750896715897</v>
          </cell>
          <cell r="R196">
            <v>4395.2537008527643</v>
          </cell>
          <cell r="S196">
            <v>4356.2222725231431</v>
          </cell>
          <cell r="T196">
            <v>4454.7133250728602</v>
          </cell>
          <cell r="U196">
            <v>3773.8897465585924</v>
          </cell>
          <cell r="V196">
            <v>5696.5753346470883</v>
          </cell>
          <cell r="W196">
            <v>5356.4003603228939</v>
          </cell>
          <cell r="X196">
            <v>4905.9349067807407</v>
          </cell>
          <cell r="Y196">
            <v>6988.6710264361664</v>
          </cell>
          <cell r="Z196">
            <v>5120.413771780266</v>
          </cell>
          <cell r="AA196">
            <v>5780.5939948768937</v>
          </cell>
          <cell r="AB196">
            <v>4344.7259392108281</v>
          </cell>
          <cell r="AC196">
            <v>5687.0207989652854</v>
          </cell>
          <cell r="AD196">
            <v>5571.8543415375871</v>
          </cell>
          <cell r="AE196">
            <v>15096.710704377329</v>
          </cell>
          <cell r="AF196">
            <v>15823.876415050834</v>
          </cell>
          <cell r="AG196">
            <v>9112.6793849155893</v>
          </cell>
          <cell r="AH196">
            <v>7457.759808464999</v>
          </cell>
          <cell r="AI196">
            <v>5287.0011336228808</v>
          </cell>
          <cell r="AJ196">
            <v>7541.5366127566685</v>
          </cell>
          <cell r="AK196">
            <v>5616.4920314985275</v>
          </cell>
          <cell r="AL196">
            <v>4945.7118905552888</v>
          </cell>
          <cell r="AM196">
            <v>2380.523053305415</v>
          </cell>
          <cell r="AN196">
            <v>1708.5045629720721</v>
          </cell>
          <cell r="AO196">
            <v>2402.7307006712572</v>
          </cell>
          <cell r="AP196">
            <v>2043.241454961212</v>
          </cell>
          <cell r="AQ196">
            <v>1986.4404102339886</v>
          </cell>
          <cell r="AR196">
            <v>3288.10408498475</v>
          </cell>
        </row>
        <row r="197">
          <cell r="B197">
            <v>1195</v>
          </cell>
          <cell r="C197">
            <v>784.9697920294326</v>
          </cell>
          <cell r="D197">
            <v>699.07279949170493</v>
          </cell>
          <cell r="E197">
            <v>785.28282616626473</v>
          </cell>
          <cell r="F197">
            <v>617.33209356643692</v>
          </cell>
          <cell r="G197">
            <v>342.07442606422455</v>
          </cell>
          <cell r="H197">
            <v>306.9264757617288</v>
          </cell>
          <cell r="I197">
            <v>279.82315312530983</v>
          </cell>
          <cell r="J197">
            <v>442.52291306672367</v>
          </cell>
          <cell r="K197">
            <v>350.40323188571659</v>
          </cell>
          <cell r="L197">
            <v>312.49737913859707</v>
          </cell>
          <cell r="M197">
            <v>403.8841401558297</v>
          </cell>
          <cell r="N197">
            <v>272.42420899220349</v>
          </cell>
          <cell r="O197">
            <v>238.74994312615206</v>
          </cell>
          <cell r="P197">
            <v>150.47381044954133</v>
          </cell>
          <cell r="Q197">
            <v>1947.0608222836995</v>
          </cell>
          <cell r="R197">
            <v>1983.135987694827</v>
          </cell>
          <cell r="S197">
            <v>2297.5306989766482</v>
          </cell>
          <cell r="T197">
            <v>1747.3815647185825</v>
          </cell>
          <cell r="U197">
            <v>907.35503337288617</v>
          </cell>
          <cell r="V197">
            <v>869.94511833274089</v>
          </cell>
          <cell r="W197">
            <v>1233.3160071681882</v>
          </cell>
          <cell r="X197">
            <v>1380.9590050571292</v>
          </cell>
          <cell r="Y197">
            <v>1683.8614285764027</v>
          </cell>
          <cell r="Z197">
            <v>1246.585933863812</v>
          </cell>
          <cell r="AA197">
            <v>1543.9719298521036</v>
          </cell>
          <cell r="AB197">
            <v>879.6503279245552</v>
          </cell>
          <cell r="AC197">
            <v>1139.7129329841584</v>
          </cell>
          <cell r="AD197">
            <v>1166.2427224808164</v>
          </cell>
          <cell r="AE197">
            <v>7590.9415723708289</v>
          </cell>
          <cell r="AF197">
            <v>7139.7241022592643</v>
          </cell>
          <cell r="AG197">
            <v>4806.1506798753408</v>
          </cell>
          <cell r="AH197">
            <v>2925.3402076547281</v>
          </cell>
          <cell r="AI197">
            <v>1271.1518916034652</v>
          </cell>
          <cell r="AJ197">
            <v>1151.6959884814275</v>
          </cell>
          <cell r="AK197">
            <v>1293.2023487060894</v>
          </cell>
          <cell r="AL197">
            <v>1392.1557259637912</v>
          </cell>
          <cell r="AM197">
            <v>573.56698206783585</v>
          </cell>
          <cell r="AN197">
            <v>415.94250993560547</v>
          </cell>
          <cell r="AO197">
            <v>641.7590925981134</v>
          </cell>
          <cell r="AP197">
            <v>413.68271348598398</v>
          </cell>
          <cell r="AQ197">
            <v>398.09452192577675</v>
          </cell>
          <cell r="AR197">
            <v>688.231821008927</v>
          </cell>
        </row>
        <row r="198">
          <cell r="B198">
            <v>1196</v>
          </cell>
          <cell r="C198">
            <v>435.40262357503741</v>
          </cell>
          <cell r="D198">
            <v>404.66298566292591</v>
          </cell>
          <cell r="E198">
            <v>487.16976836755822</v>
          </cell>
          <cell r="F198">
            <v>500.76896247857178</v>
          </cell>
          <cell r="G198">
            <v>533.26462589706307</v>
          </cell>
          <cell r="H198">
            <v>524.57309975097019</v>
          </cell>
          <cell r="I198">
            <v>311.4181433780883</v>
          </cell>
          <cell r="J198">
            <v>380.4928177319066</v>
          </cell>
          <cell r="K198">
            <v>285.49764074051956</v>
          </cell>
          <cell r="L198">
            <v>408.62121207767461</v>
          </cell>
          <cell r="M198">
            <v>452.4732983888415</v>
          </cell>
          <cell r="N198">
            <v>370.03493002498806</v>
          </cell>
          <cell r="O198">
            <v>244.705416086577</v>
          </cell>
          <cell r="P198">
            <v>155.16157445243758</v>
          </cell>
          <cell r="Q198">
            <v>1079.9847317573028</v>
          </cell>
          <cell r="R198">
            <v>1147.9515872162135</v>
          </cell>
          <cell r="S198">
            <v>1425.3304174524576</v>
          </cell>
          <cell r="T198">
            <v>1417.4452654212075</v>
          </cell>
          <cell r="U198">
            <v>1414.4885017992092</v>
          </cell>
          <cell r="V198">
            <v>1486.8375437617869</v>
          </cell>
          <cell r="W198">
            <v>1372.5704140671935</v>
          </cell>
          <cell r="X198">
            <v>1187.384805376644</v>
          </cell>
          <cell r="Y198">
            <v>1371.95785154549</v>
          </cell>
          <cell r="Z198">
            <v>1630.0343275150885</v>
          </cell>
          <cell r="AA198">
            <v>1729.719001717732</v>
          </cell>
          <cell r="AB198">
            <v>1194.8326793135191</v>
          </cell>
          <cell r="AC198">
            <v>1168.1423829189268</v>
          </cell>
          <cell r="AD198">
            <v>1202.5750957805446</v>
          </cell>
          <cell r="AE198">
            <v>4210.5007219069557</v>
          </cell>
          <cell r="AF198">
            <v>4132.8772541722537</v>
          </cell>
          <cell r="AG198">
            <v>2981.6153307276263</v>
          </cell>
          <cell r="AH198">
            <v>2372.9846478918789</v>
          </cell>
          <cell r="AI198">
            <v>1981.6165322075187</v>
          </cell>
          <cell r="AJ198">
            <v>1968.3826009114609</v>
          </cell>
          <cell r="AK198">
            <v>1439.2185562496511</v>
          </cell>
          <cell r="AL198">
            <v>1197.0120399476396</v>
          </cell>
          <cell r="AM198">
            <v>467.32451440526228</v>
          </cell>
          <cell r="AN198">
            <v>543.88594564543962</v>
          </cell>
          <cell r="AO198">
            <v>718.96572439527358</v>
          </cell>
          <cell r="AP198">
            <v>561.90694103002477</v>
          </cell>
          <cell r="AQ198">
            <v>408.02474904951487</v>
          </cell>
          <cell r="AR198">
            <v>709.67255110365159</v>
          </cell>
        </row>
        <row r="199">
          <cell r="B199">
            <v>1197</v>
          </cell>
          <cell r="C199">
            <v>731.44583762905359</v>
          </cell>
          <cell r="D199">
            <v>555.6725594263886</v>
          </cell>
          <cell r="E199">
            <v>715.01571061695722</v>
          </cell>
          <cell r="F199">
            <v>365.01371046866132</v>
          </cell>
          <cell r="G199">
            <v>494.70455338286979</v>
          </cell>
          <cell r="H199">
            <v>455.04105944752462</v>
          </cell>
          <cell r="I199">
            <v>354.90406012882818</v>
          </cell>
          <cell r="J199">
            <v>584.78978676606869</v>
          </cell>
          <cell r="K199">
            <v>451.535239616767</v>
          </cell>
          <cell r="L199">
            <v>394.94426295082968</v>
          </cell>
          <cell r="M199">
            <v>459.54260251966798</v>
          </cell>
          <cell r="N199">
            <v>483.88341465742781</v>
          </cell>
          <cell r="O199">
            <v>338.24035420204547</v>
          </cell>
          <cell r="P199">
            <v>204.15606005809047</v>
          </cell>
          <cell r="Q199">
            <v>1814.2985227342542</v>
          </cell>
          <cell r="R199">
            <v>1576.3369004976419</v>
          </cell>
          <cell r="S199">
            <v>2091.947627854076</v>
          </cell>
          <cell r="T199">
            <v>1033.1849505145215</v>
          </cell>
          <cell r="U199">
            <v>1312.2076143165307</v>
          </cell>
          <cell r="V199">
            <v>1289.7575789931029</v>
          </cell>
          <cell r="W199">
            <v>1564.2338865713914</v>
          </cell>
          <cell r="X199">
            <v>1824.9240847293147</v>
          </cell>
          <cell r="Y199">
            <v>2169.8509158775555</v>
          </cell>
          <cell r="Z199">
            <v>1575.4754942644131</v>
          </cell>
          <cell r="AA199">
            <v>1756.7436012411808</v>
          </cell>
          <cell r="AB199">
            <v>1562.4463257332668</v>
          </cell>
          <cell r="AC199">
            <v>1614.6471119263169</v>
          </cell>
          <cell r="AD199">
            <v>1582.3053764757656</v>
          </cell>
          <cell r="AE199">
            <v>7073.3455900781973</v>
          </cell>
          <cell r="AF199">
            <v>5675.1582501641251</v>
          </cell>
          <cell r="AG199">
            <v>4376.0962664624085</v>
          </cell>
          <cell r="AH199">
            <v>1729.6837386347572</v>
          </cell>
          <cell r="AI199">
            <v>1838.3269280101538</v>
          </cell>
          <cell r="AJ199">
            <v>1707.4739527094266</v>
          </cell>
          <cell r="AK199">
            <v>1640.1886655833514</v>
          </cell>
          <cell r="AL199">
            <v>1839.7204440547782</v>
          </cell>
          <cell r="AM199">
            <v>739.10763690882266</v>
          </cell>
          <cell r="AN199">
            <v>525.68155441578256</v>
          </cell>
          <cell r="AO199">
            <v>730.19862451001666</v>
          </cell>
          <cell r="AP199">
            <v>734.78860313797247</v>
          </cell>
          <cell r="AQ199">
            <v>563.98602797120111</v>
          </cell>
          <cell r="AR199">
            <v>933.76180588517661</v>
          </cell>
        </row>
        <row r="200">
          <cell r="B200">
            <v>1198</v>
          </cell>
          <cell r="C200">
            <v>455.73383739457074</v>
          </cell>
          <cell r="D200">
            <v>231.29310420887197</v>
          </cell>
          <cell r="E200">
            <v>219.47689941888174</v>
          </cell>
          <cell r="F200">
            <v>247.29478450107359</v>
          </cell>
          <cell r="G200">
            <v>223.82946150030799</v>
          </cell>
          <cell r="H200">
            <v>205.7311125452398</v>
          </cell>
          <cell r="I200">
            <v>93.283088294875242</v>
          </cell>
          <cell r="J200">
            <v>111.06356879828587</v>
          </cell>
          <cell r="K200">
            <v>92.556575577440313</v>
          </cell>
          <cell r="L200">
            <v>128.28907049278888</v>
          </cell>
          <cell r="M200">
            <v>140.30025858748158</v>
          </cell>
          <cell r="N200">
            <v>109.64344816312551</v>
          </cell>
          <cell r="O200">
            <v>101.44797198396309</v>
          </cell>
          <cell r="P200">
            <v>55.708751173985043</v>
          </cell>
          <cell r="Q200">
            <v>1130.4148378574901</v>
          </cell>
          <cell r="R200">
            <v>656.13435252490694</v>
          </cell>
          <cell r="S200">
            <v>642.13159555882987</v>
          </cell>
          <cell r="T200">
            <v>699.97713061021398</v>
          </cell>
          <cell r="U200">
            <v>593.7093598201825</v>
          </cell>
          <cell r="V200">
            <v>583.11938259388103</v>
          </cell>
          <cell r="W200">
            <v>411.14369810790004</v>
          </cell>
          <cell r="X200">
            <v>346.59049494833516</v>
          </cell>
          <cell r="Y200">
            <v>444.78027995700523</v>
          </cell>
          <cell r="Z200">
            <v>511.75901438151044</v>
          </cell>
          <cell r="AA200">
            <v>536.34109258780302</v>
          </cell>
          <cell r="AB200">
            <v>354.03569854627926</v>
          </cell>
          <cell r="AC200">
            <v>484.27892455683019</v>
          </cell>
          <cell r="AD200">
            <v>431.7689931627084</v>
          </cell>
          <cell r="AE200">
            <v>4407.1109071224264</v>
          </cell>
          <cell r="AF200">
            <v>2362.22744184462</v>
          </cell>
          <cell r="AG200">
            <v>1343.2600512973063</v>
          </cell>
          <cell r="AH200">
            <v>1171.8512349892071</v>
          </cell>
          <cell r="AI200">
            <v>831.75245415534982</v>
          </cell>
          <cell r="AJ200">
            <v>771.97542648003207</v>
          </cell>
          <cell r="AK200">
            <v>431.10767472292804</v>
          </cell>
          <cell r="AL200">
            <v>349.40062691215678</v>
          </cell>
          <cell r="AM200">
            <v>151.50372740226427</v>
          </cell>
          <cell r="AN200">
            <v>170.75624162086208</v>
          </cell>
          <cell r="AO200">
            <v>222.932662341342</v>
          </cell>
          <cell r="AP200">
            <v>166.49621309308702</v>
          </cell>
          <cell r="AQ200">
            <v>169.15556660868415</v>
          </cell>
          <cell r="AR200">
            <v>254.7987264498876</v>
          </cell>
        </row>
        <row r="201">
          <cell r="B201">
            <v>1199</v>
          </cell>
          <cell r="C201">
            <v>1097.5719748116983</v>
          </cell>
          <cell r="D201">
            <v>1002.1368934289744</v>
          </cell>
          <cell r="E201">
            <v>1201.6759870078979</v>
          </cell>
          <cell r="F201">
            <v>1263.679181310478</v>
          </cell>
          <cell r="G201">
            <v>1456.7658562150227</v>
          </cell>
          <cell r="H201">
            <v>1408.9836464795615</v>
          </cell>
          <cell r="I201">
            <v>1040.2804761132636</v>
          </cell>
          <cell r="J201">
            <v>1120.3740322520275</v>
          </cell>
          <cell r="K201">
            <v>887.15293396336949</v>
          </cell>
          <cell r="L201">
            <v>1084.8740058976628</v>
          </cell>
          <cell r="M201">
            <v>1128.8133833578599</v>
          </cell>
          <cell r="N201">
            <v>1056.5399209981026</v>
          </cell>
          <cell r="O201">
            <v>636.03449386660338</v>
          </cell>
          <cell r="P201">
            <v>326.40076978615821</v>
          </cell>
          <cell r="Q201">
            <v>2722.4479381141336</v>
          </cell>
          <cell r="R201">
            <v>2842.8709276068421</v>
          </cell>
          <cell r="S201">
            <v>3515.7874059876071</v>
          </cell>
          <cell r="T201">
            <v>3576.8911549435952</v>
          </cell>
          <cell r="U201">
            <v>3864.0825836956728</v>
          </cell>
          <cell r="V201">
            <v>3993.5898068862466</v>
          </cell>
          <cell r="W201">
            <v>4585.0193195431684</v>
          </cell>
          <cell r="X201">
            <v>3496.2949108068401</v>
          </cell>
          <cell r="Y201">
            <v>4263.2101271158381</v>
          </cell>
          <cell r="Z201">
            <v>4327.680057651648</v>
          </cell>
          <cell r="AA201">
            <v>4315.2379721409097</v>
          </cell>
          <cell r="AB201">
            <v>3411.5385391390187</v>
          </cell>
          <cell r="AC201">
            <v>3036.2174289640611</v>
          </cell>
          <cell r="AD201">
            <v>2529.7593065398687</v>
          </cell>
          <cell r="AE201">
            <v>10613.917652457732</v>
          </cell>
          <cell r="AF201">
            <v>10234.958271843008</v>
          </cell>
          <cell r="AG201">
            <v>7354.5933636973114</v>
          </cell>
          <cell r="AH201">
            <v>5988.1732331577132</v>
          </cell>
          <cell r="AI201">
            <v>5413.3560788417362</v>
          </cell>
          <cell r="AJ201">
            <v>5287.0017467837642</v>
          </cell>
          <cell r="AK201">
            <v>4807.6549063126131</v>
          </cell>
          <cell r="AL201">
            <v>3524.6426301673196</v>
          </cell>
          <cell r="AM201">
            <v>1452.1602104741823</v>
          </cell>
          <cell r="AN201">
            <v>1443.9968047758732</v>
          </cell>
          <cell r="AO201">
            <v>1793.6486744362944</v>
          </cell>
          <cell r="AP201">
            <v>1604.381281097051</v>
          </cell>
          <cell r="AQ201">
            <v>1060.5315521702159</v>
          </cell>
          <cell r="AR201">
            <v>1492.8803590307959</v>
          </cell>
        </row>
        <row r="202">
          <cell r="B202">
            <v>1200</v>
          </cell>
          <cell r="C202">
            <v>403.22682598051375</v>
          </cell>
          <cell r="D202">
            <v>208.19719095154326</v>
          </cell>
          <cell r="E202">
            <v>248.6765322267749</v>
          </cell>
          <cell r="F202">
            <v>264.82640895172386</v>
          </cell>
          <cell r="G202">
            <v>163.90890700834987</v>
          </cell>
          <cell r="H202">
            <v>156.96083550324266</v>
          </cell>
          <cell r="I202">
            <v>93.48773281024306</v>
          </cell>
          <cell r="J202">
            <v>219.26941716801767</v>
          </cell>
          <cell r="K202">
            <v>132.43638879674751</v>
          </cell>
          <cell r="L202">
            <v>158.37605861066203</v>
          </cell>
          <cell r="M202">
            <v>213.73953461756901</v>
          </cell>
          <cell r="N202">
            <v>194.88663768480924</v>
          </cell>
          <cell r="O202">
            <v>130.09269783347008</v>
          </cell>
          <cell r="P202">
            <v>92.084158545842328</v>
          </cell>
          <cell r="Q202">
            <v>1000.1749918690216</v>
          </cell>
          <cell r="R202">
            <v>590.61565864554359</v>
          </cell>
          <cell r="S202">
            <v>727.56202971527</v>
          </cell>
          <cell r="T202">
            <v>749.60104889324896</v>
          </cell>
          <cell r="U202">
            <v>434.76963039836164</v>
          </cell>
          <cell r="V202">
            <v>444.8860668555613</v>
          </cell>
          <cell r="W202">
            <v>412.04566548895264</v>
          </cell>
          <cell r="X202">
            <v>684.26304543951528</v>
          </cell>
          <cell r="Y202">
            <v>636.42257417170083</v>
          </cell>
          <cell r="Z202">
            <v>631.77927273840976</v>
          </cell>
          <cell r="AA202">
            <v>817.0854186595501</v>
          </cell>
          <cell r="AB202">
            <v>629.28362857965635</v>
          </cell>
          <cell r="AC202">
            <v>621.01933205179114</v>
          </cell>
          <cell r="AD202">
            <v>713.69548919524698</v>
          </cell>
          <cell r="AE202">
            <v>3899.3491310247164</v>
          </cell>
          <cell r="AF202">
            <v>2126.3457873632319</v>
          </cell>
          <cell r="AG202">
            <v>1521.969976429494</v>
          </cell>
          <cell r="AH202">
            <v>1254.9280204754466</v>
          </cell>
          <cell r="AI202">
            <v>609.08709134310459</v>
          </cell>
          <cell r="AJ202">
            <v>588.97220954673503</v>
          </cell>
          <cell r="AK202">
            <v>432.0534390922009</v>
          </cell>
          <cell r="AL202">
            <v>689.81100328509365</v>
          </cell>
          <cell r="AM202">
            <v>216.78207540873257</v>
          </cell>
          <cell r="AN202">
            <v>210.80284101522233</v>
          </cell>
          <cell r="AO202">
            <v>339.62534338582941</v>
          </cell>
          <cell r="AP202">
            <v>295.94004658344812</v>
          </cell>
          <cell r="AQ202">
            <v>216.91812643777311</v>
          </cell>
          <cell r="AR202">
            <v>421.17128510766031</v>
          </cell>
        </row>
        <row r="203">
          <cell r="B203">
            <v>1201</v>
          </cell>
          <cell r="C203">
            <v>586.53783695187337</v>
          </cell>
          <cell r="D203">
            <v>345.55502112389473</v>
          </cell>
          <cell r="E203">
            <v>556.85087529353348</v>
          </cell>
          <cell r="F203">
            <v>482.71329060368356</v>
          </cell>
          <cell r="G203">
            <v>545.70034162705383</v>
          </cell>
          <cell r="H203">
            <v>565.77670449503535</v>
          </cell>
          <cell r="I203">
            <v>25.859373189848728</v>
          </cell>
          <cell r="J203">
            <v>48.340366435080576</v>
          </cell>
          <cell r="K203">
            <v>63.663145546669604</v>
          </cell>
          <cell r="L203">
            <v>89.871684232297014</v>
          </cell>
          <cell r="M203">
            <v>413.35372332232396</v>
          </cell>
          <cell r="N203">
            <v>326.33072475642615</v>
          </cell>
          <cell r="O203">
            <v>272.95649191105963</v>
          </cell>
          <cell r="P203">
            <v>146.78069998200132</v>
          </cell>
          <cell r="Q203">
            <v>1454.8647027084537</v>
          </cell>
          <cell r="R203">
            <v>980.27358326301669</v>
          </cell>
          <cell r="S203">
            <v>1629.1989817029717</v>
          </cell>
          <cell r="T203">
            <v>1366.3380113166677</v>
          </cell>
          <cell r="U203">
            <v>1447.4743329559731</v>
          </cell>
          <cell r="V203">
            <v>1603.6240631255907</v>
          </cell>
          <cell r="W203">
            <v>113.97476775659865</v>
          </cell>
          <cell r="X203">
            <v>150.85335101330767</v>
          </cell>
          <cell r="Y203">
            <v>305.93300932465604</v>
          </cell>
          <cell r="Z203">
            <v>358.50789445163139</v>
          </cell>
          <cell r="AA203">
            <v>1580.1723376988341</v>
          </cell>
          <cell r="AB203">
            <v>1053.7129945454419</v>
          </cell>
          <cell r="AC203">
            <v>1303.0036359365495</v>
          </cell>
          <cell r="AD203">
            <v>1137.6193813610635</v>
          </cell>
          <cell r="AE203">
            <v>5672.0328546343562</v>
          </cell>
          <cell r="AF203">
            <v>3529.1996981843035</v>
          </cell>
          <cell r="AG203">
            <v>3408.0832073545826</v>
          </cell>
          <cell r="AH203">
            <v>2287.4245685402834</v>
          </cell>
          <cell r="AI203">
            <v>2027.8277727129778</v>
          </cell>
          <cell r="AJ203">
            <v>2122.9930045168944</v>
          </cell>
          <cell r="AK203">
            <v>119.50906053225692</v>
          </cell>
          <cell r="AL203">
            <v>152.07645963778191</v>
          </cell>
          <cell r="AM203">
            <v>104.20873707026196</v>
          </cell>
          <cell r="AN203">
            <v>119.62165575520743</v>
          </cell>
          <cell r="AO203">
            <v>656.80595999396348</v>
          </cell>
          <cell r="AP203">
            <v>495.54105419078087</v>
          </cell>
          <cell r="AQ203">
            <v>455.13093210017951</v>
          </cell>
          <cell r="AR203">
            <v>671.34040226523473</v>
          </cell>
        </row>
        <row r="204">
          <cell r="B204">
            <v>1202</v>
          </cell>
          <cell r="C204">
            <v>573.68792572174937</v>
          </cell>
          <cell r="D204">
            <v>520.73101646216355</v>
          </cell>
          <cell r="E204">
            <v>496.94314370063353</v>
          </cell>
          <cell r="F204">
            <v>563.32509420043766</v>
          </cell>
          <cell r="G204">
            <v>645.9165411556196</v>
          </cell>
          <cell r="H204">
            <v>640.56782337239679</v>
          </cell>
          <cell r="I204">
            <v>334.46609297097109</v>
          </cell>
          <cell r="J204">
            <v>355.80878318975738</v>
          </cell>
          <cell r="K204">
            <v>280.95954580261139</v>
          </cell>
          <cell r="L204">
            <v>342.3532189419368</v>
          </cell>
          <cell r="M204">
            <v>379.07537135839544</v>
          </cell>
          <cell r="N204">
            <v>256.83227909788286</v>
          </cell>
          <cell r="O204">
            <v>213.02679902604564</v>
          </cell>
          <cell r="P204">
            <v>85.938385374857845</v>
          </cell>
          <cell r="Q204">
            <v>1422.9914268447883</v>
          </cell>
          <cell r="R204">
            <v>1477.2144180203907</v>
          </cell>
          <cell r="S204">
            <v>1453.9247392842294</v>
          </cell>
          <cell r="T204">
            <v>1594.5127344060058</v>
          </cell>
          <cell r="U204">
            <v>1713.2985692602481</v>
          </cell>
          <cell r="V204">
            <v>1815.6102353856684</v>
          </cell>
          <cell r="W204">
            <v>1474.1538779365271</v>
          </cell>
          <cell r="X204">
            <v>1110.3545798773773</v>
          </cell>
          <cell r="Y204">
            <v>1350.1500531869015</v>
          </cell>
          <cell r="Z204">
            <v>1365.6841165273793</v>
          </cell>
          <cell r="AA204">
            <v>1449.1327449743553</v>
          </cell>
          <cell r="AB204">
            <v>829.30441228345182</v>
          </cell>
          <cell r="AC204">
            <v>1016.9191864222346</v>
          </cell>
          <cell r="AD204">
            <v>666.06285988077934</v>
          </cell>
          <cell r="AE204">
            <v>5547.7695691570389</v>
          </cell>
          <cell r="AF204">
            <v>5318.2955934376787</v>
          </cell>
          <cell r="AG204">
            <v>3041.4311231231563</v>
          </cell>
          <cell r="AH204">
            <v>2669.4182356940423</v>
          </cell>
          <cell r="AI204">
            <v>2400.2321440825262</v>
          </cell>
          <cell r="AJ204">
            <v>2403.6355635249479</v>
          </cell>
          <cell r="AK204">
            <v>1545.7346261798193</v>
          </cell>
          <cell r="AL204">
            <v>1119.357258662767</v>
          </cell>
          <cell r="AM204">
            <v>459.89621129325724</v>
          </cell>
          <cell r="AN204">
            <v>455.68144463729072</v>
          </cell>
          <cell r="AO204">
            <v>602.33874560014772</v>
          </cell>
          <cell r="AP204">
            <v>390.00599293670859</v>
          </cell>
          <cell r="AQ204">
            <v>355.20344258613085</v>
          </cell>
          <cell r="AR204">
            <v>393.06196396839925</v>
          </cell>
        </row>
        <row r="205">
          <cell r="B205">
            <v>1203</v>
          </cell>
          <cell r="C205">
            <v>446.84934744171289</v>
          </cell>
          <cell r="D205">
            <v>369.62050585329177</v>
          </cell>
          <cell r="E205">
            <v>334.82452711400998</v>
          </cell>
          <cell r="F205">
            <v>329.10438868982459</v>
          </cell>
          <cell r="G205">
            <v>380.09881581661148</v>
          </cell>
          <cell r="H205">
            <v>361.61499381411051</v>
          </cell>
          <cell r="I205">
            <v>201.57242158606945</v>
          </cell>
          <cell r="J205">
            <v>254.61021292338563</v>
          </cell>
          <cell r="K205">
            <v>102.68344049920597</v>
          </cell>
          <cell r="L205">
            <v>248.12884215779141</v>
          </cell>
          <cell r="M205">
            <v>129.26277311214949</v>
          </cell>
          <cell r="N205">
            <v>75.691061792292686</v>
          </cell>
          <cell r="O205">
            <v>129.90794196738435</v>
          </cell>
          <cell r="P205">
            <v>67.946138857306224</v>
          </cell>
          <cell r="Q205">
            <v>1108.3775028048133</v>
          </cell>
          <cell r="R205">
            <v>1048.5427661905865</v>
          </cell>
          <cell r="S205">
            <v>979.60837061767415</v>
          </cell>
          <cell r="T205">
            <v>931.54227304511505</v>
          </cell>
          <cell r="U205">
            <v>1008.2150182297577</v>
          </cell>
          <cell r="V205">
            <v>1024.9529559278765</v>
          </cell>
          <cell r="W205">
            <v>888.42717755533693</v>
          </cell>
          <cell r="X205">
            <v>794.54928984218975</v>
          </cell>
          <cell r="Y205">
            <v>493.44489170272715</v>
          </cell>
          <cell r="Z205">
            <v>989.81285946283606</v>
          </cell>
          <cell r="AA205">
            <v>494.14689366855873</v>
          </cell>
          <cell r="AB205">
            <v>244.4043705691866</v>
          </cell>
          <cell r="AC205">
            <v>620.13736890966231</v>
          </cell>
          <cell r="AD205">
            <v>526.61449674378161</v>
          </cell>
          <cell r="AE205">
            <v>4321.1946784761003</v>
          </cell>
          <cell r="AF205">
            <v>3774.9837159288918</v>
          </cell>
          <cell r="AG205">
            <v>2049.2198161063893</v>
          </cell>
          <cell r="AH205">
            <v>1559.520897719801</v>
          </cell>
          <cell r="AI205">
            <v>1412.4508934520841</v>
          </cell>
          <cell r="AJ205">
            <v>1356.9065253065985</v>
          </cell>
          <cell r="AK205">
            <v>931.56669174099602</v>
          </cell>
          <cell r="AL205">
            <v>800.99144099394061</v>
          </cell>
          <cell r="AM205">
            <v>168.08015941668179</v>
          </cell>
          <cell r="AN205">
            <v>330.26623672499187</v>
          </cell>
          <cell r="AO205">
            <v>205.39444789082904</v>
          </cell>
          <cell r="AP205">
            <v>114.93869779306965</v>
          </cell>
          <cell r="AQ205">
            <v>216.61006228823101</v>
          </cell>
          <cell r="AR205">
            <v>310.7696597606286</v>
          </cell>
        </row>
        <row r="206">
          <cell r="B206">
            <v>1204</v>
          </cell>
          <cell r="C206">
            <v>206.19704848902177</v>
          </cell>
          <cell r="D206">
            <v>193.35610973823509</v>
          </cell>
          <cell r="E206">
            <v>228.69180878326048</v>
          </cell>
          <cell r="F206">
            <v>247.25144619496035</v>
          </cell>
          <cell r="G206">
            <v>272.11849721809006</v>
          </cell>
          <cell r="H206">
            <v>264.59293564458204</v>
          </cell>
          <cell r="I206">
            <v>136.51688783769208</v>
          </cell>
          <cell r="J206">
            <v>164.49387328487691</v>
          </cell>
          <cell r="K206">
            <v>138.44534403078984</v>
          </cell>
          <cell r="L206">
            <v>168.2723282303227</v>
          </cell>
          <cell r="M206">
            <v>209.46761591619196</v>
          </cell>
          <cell r="N206">
            <v>147.21718844721241</v>
          </cell>
          <cell r="O206">
            <v>92.645168360292729</v>
          </cell>
          <cell r="P206">
            <v>58.865057779322946</v>
          </cell>
          <cell r="Q206">
            <v>511.45687243013435</v>
          </cell>
          <cell r="R206">
            <v>548.51434634757845</v>
          </cell>
          <cell r="S206">
            <v>669.09199307103131</v>
          </cell>
          <cell r="T206">
            <v>699.85445991491451</v>
          </cell>
          <cell r="U206">
            <v>721.79639666586093</v>
          </cell>
          <cell r="V206">
            <v>749.95593696526225</v>
          </cell>
          <cell r="W206">
            <v>601.69596810886969</v>
          </cell>
          <cell r="X206">
            <v>513.32775972037848</v>
          </cell>
          <cell r="Y206">
            <v>665.29858621700703</v>
          </cell>
          <cell r="Z206">
            <v>671.25656544274727</v>
          </cell>
          <cell r="AA206">
            <v>800.75468935933145</v>
          </cell>
          <cell r="AB206">
            <v>475.36027937013336</v>
          </cell>
          <cell r="AC206">
            <v>442.25726371347753</v>
          </cell>
          <cell r="AD206">
            <v>456.23185216386219</v>
          </cell>
          <cell r="AE206">
            <v>1993.9999772842095</v>
          </cell>
          <cell r="AF206">
            <v>1974.7718378127879</v>
          </cell>
          <cell r="AG206">
            <v>1399.6578756618255</v>
          </cell>
          <cell r="AH206">
            <v>1171.6458685572236</v>
          </cell>
          <cell r="AI206">
            <v>1011.1949801652928</v>
          </cell>
          <cell r="AJ206">
            <v>992.8456703062534</v>
          </cell>
          <cell r="AK206">
            <v>630.9126246986774</v>
          </cell>
          <cell r="AL206">
            <v>517.48978599210932</v>
          </cell>
          <cell r="AM206">
            <v>226.61799587220156</v>
          </cell>
          <cell r="AN206">
            <v>223.97504500601323</v>
          </cell>
          <cell r="AO206">
            <v>332.83740002070778</v>
          </cell>
          <cell r="AP206">
            <v>223.55284140831699</v>
          </cell>
          <cell r="AQ206">
            <v>154.47766614811781</v>
          </cell>
          <cell r="AR206">
            <v>269.23493057181781</v>
          </cell>
        </row>
        <row r="207">
          <cell r="B207">
            <v>1205</v>
          </cell>
          <cell r="C207">
            <v>551.92249355004583</v>
          </cell>
          <cell r="D207">
            <v>501.18397098808452</v>
          </cell>
          <cell r="E207">
            <v>620.63645271991243</v>
          </cell>
          <cell r="F207">
            <v>659.9210875916142</v>
          </cell>
          <cell r="G207">
            <v>703.02112590870445</v>
          </cell>
          <cell r="H207">
            <v>702.54705792509719</v>
          </cell>
          <cell r="I207">
            <v>401.09712001326955</v>
          </cell>
          <cell r="J207">
            <v>470.05740234001536</v>
          </cell>
          <cell r="K207">
            <v>339.87364583435971</v>
          </cell>
          <cell r="L207">
            <v>429.54998800913569</v>
          </cell>
          <cell r="M207">
            <v>565.55181417293102</v>
          </cell>
          <cell r="N207">
            <v>370.45803479390111</v>
          </cell>
          <cell r="O207">
            <v>223.02292514862532</v>
          </cell>
          <cell r="P207">
            <v>147.88813073838412</v>
          </cell>
          <cell r="Q207">
            <v>1369.0038458042072</v>
          </cell>
          <cell r="R207">
            <v>1421.7631840989179</v>
          </cell>
          <cell r="S207">
            <v>1815.8187795718595</v>
          </cell>
          <cell r="T207">
            <v>1867.9313041458197</v>
          </cell>
          <cell r="U207">
            <v>1864.7689173962763</v>
          </cell>
          <cell r="V207">
            <v>1991.2827067920753</v>
          </cell>
          <cell r="W207">
            <v>1767.8290485130042</v>
          </cell>
          <cell r="X207">
            <v>1466.8845013169528</v>
          </cell>
          <cell r="Y207">
            <v>1633.2615419391168</v>
          </cell>
          <cell r="Z207">
            <v>1713.5214843068127</v>
          </cell>
          <cell r="AA207">
            <v>2161.9965706577023</v>
          </cell>
          <cell r="AB207">
            <v>1196.1988730526793</v>
          </cell>
          <cell r="AC207">
            <v>1064.6373725397705</v>
          </cell>
          <cell r="AD207">
            <v>1146.2024899859093</v>
          </cell>
          <cell r="AE207">
            <v>5337.2899741580413</v>
          </cell>
          <cell r="AF207">
            <v>5118.6590007956602</v>
          </cell>
          <cell r="AG207">
            <v>3798.4687934123695</v>
          </cell>
          <cell r="AH207">
            <v>3127.1558882645845</v>
          </cell>
          <cell r="AI207">
            <v>2612.4333359789521</v>
          </cell>
          <cell r="AJ207">
            <v>2636.2034305567531</v>
          </cell>
          <cell r="AK207">
            <v>1853.6698334898874</v>
          </cell>
          <cell r="AL207">
            <v>1478.7779002545083</v>
          </cell>
          <cell r="AM207">
            <v>556.33134510924174</v>
          </cell>
          <cell r="AN207">
            <v>571.74271556398332</v>
          </cell>
          <cell r="AO207">
            <v>898.64390055227625</v>
          </cell>
          <cell r="AP207">
            <v>562.54943579780013</v>
          </cell>
          <cell r="AQ207">
            <v>371.87110331003498</v>
          </cell>
          <cell r="AR207">
            <v>676.40553010262795</v>
          </cell>
        </row>
        <row r="208">
          <cell r="B208">
            <v>1206</v>
          </cell>
          <cell r="C208">
            <v>355.37222030600668</v>
          </cell>
          <cell r="D208">
            <v>326.68534662370121</v>
          </cell>
          <cell r="E208">
            <v>394.62448046646864</v>
          </cell>
          <cell r="F208">
            <v>418.05794856902128</v>
          </cell>
          <cell r="G208">
            <v>478.89839285696411</v>
          </cell>
          <cell r="H208">
            <v>501.64379021326039</v>
          </cell>
          <cell r="I208">
            <v>286.01746941079477</v>
          </cell>
          <cell r="J208">
            <v>342.99722836290164</v>
          </cell>
          <cell r="K208">
            <v>271.06068644336801</v>
          </cell>
          <cell r="L208">
            <v>336.71837718644946</v>
          </cell>
          <cell r="M208">
            <v>413.44496779794889</v>
          </cell>
          <cell r="N208">
            <v>290.4186443652298</v>
          </cell>
          <cell r="O208">
            <v>188.1738985885041</v>
          </cell>
          <cell r="P208">
            <v>114.04358732600699</v>
          </cell>
          <cell r="Q208">
            <v>881.47510198692248</v>
          </cell>
          <cell r="R208">
            <v>926.7439213957116</v>
          </cell>
          <cell r="S208">
            <v>1154.5672822946192</v>
          </cell>
          <cell r="T208">
            <v>1183.3286490798012</v>
          </cell>
          <cell r="U208">
            <v>1270.281652541219</v>
          </cell>
          <cell r="V208">
            <v>1421.8472530103422</v>
          </cell>
          <cell r="W208">
            <v>1260.6173556914466</v>
          </cell>
          <cell r="X208">
            <v>1070.3742048854456</v>
          </cell>
          <cell r="Y208">
            <v>1302.5811213245129</v>
          </cell>
          <cell r="Z208">
            <v>1343.2061216997054</v>
          </cell>
          <cell r="AA208">
            <v>1580.521147902336</v>
          </cell>
          <cell r="AB208">
            <v>937.75386811746387</v>
          </cell>
          <cell r="AC208">
            <v>898.27969407325782</v>
          </cell>
          <cell r="AD208">
            <v>883.89137862074062</v>
          </cell>
          <cell r="AE208">
            <v>3436.5777997804075</v>
          </cell>
          <cell r="AF208">
            <v>3336.4811859939036</v>
          </cell>
          <cell r="AG208">
            <v>2415.2122673415079</v>
          </cell>
          <cell r="AH208">
            <v>1981.0434915400945</v>
          </cell>
          <cell r="AI208">
            <v>1779.5910818884074</v>
          </cell>
          <cell r="AJ208">
            <v>1882.3437743563679</v>
          </cell>
          <cell r="AK208">
            <v>1321.8293735950208</v>
          </cell>
          <cell r="AL208">
            <v>1079.05272553226</v>
          </cell>
          <cell r="AM208">
            <v>443.6929963341928</v>
          </cell>
          <cell r="AN208">
            <v>448.18131702237127</v>
          </cell>
          <cell r="AO208">
            <v>656.9509445726078</v>
          </cell>
          <cell r="AP208">
            <v>441.00769638783299</v>
          </cell>
          <cell r="AQ208">
            <v>313.76341797877717</v>
          </cell>
          <cell r="AR208">
            <v>521.60854799439028</v>
          </cell>
        </row>
        <row r="209">
          <cell r="B209">
            <v>1207</v>
          </cell>
          <cell r="C209">
            <v>301.86143815779775</v>
          </cell>
          <cell r="D209">
            <v>286.99608057500205</v>
          </cell>
          <cell r="E209">
            <v>341.48134175110584</v>
          </cell>
          <cell r="F209">
            <v>368.0237232382982</v>
          </cell>
          <cell r="G209">
            <v>398.93172460557253</v>
          </cell>
          <cell r="H209">
            <v>408.07979439723556</v>
          </cell>
          <cell r="I209">
            <v>233.74696537372037</v>
          </cell>
          <cell r="J209">
            <v>277.71563000914796</v>
          </cell>
          <cell r="K209">
            <v>225.22052313258908</v>
          </cell>
          <cell r="L209">
            <v>275.7422101891176</v>
          </cell>
          <cell r="M209">
            <v>340.63535038155896</v>
          </cell>
          <cell r="N209">
            <v>246.20665437615457</v>
          </cell>
          <cell r="O209">
            <v>158.01023963855764</v>
          </cell>
          <cell r="P209">
            <v>99.588074590277671</v>
          </cell>
          <cell r="Q209">
            <v>748.74547525673995</v>
          </cell>
          <cell r="R209">
            <v>814.15305548932963</v>
          </cell>
          <cell r="S209">
            <v>999.08445678244004</v>
          </cell>
          <cell r="T209">
            <v>1041.7049041635294</v>
          </cell>
          <cell r="U209">
            <v>1058.1694529395538</v>
          </cell>
          <cell r="V209">
            <v>1156.6516839091471</v>
          </cell>
          <cell r="W209">
            <v>1030.2359572558273</v>
          </cell>
          <cell r="X209">
            <v>866.65320321711908</v>
          </cell>
          <cell r="Y209">
            <v>1082.2963868964962</v>
          </cell>
          <cell r="Z209">
            <v>1099.9655790451307</v>
          </cell>
          <cell r="AA209">
            <v>1302.1838864520507</v>
          </cell>
          <cell r="AB209">
            <v>794.99456036005301</v>
          </cell>
          <cell r="AC209">
            <v>754.28840443675085</v>
          </cell>
          <cell r="AD209">
            <v>771.8543638245593</v>
          </cell>
          <cell r="AE209">
            <v>2919.1091979266334</v>
          </cell>
          <cell r="AF209">
            <v>2931.1293977181822</v>
          </cell>
          <cell r="AG209">
            <v>2089.9613847843584</v>
          </cell>
          <cell r="AH209">
            <v>1743.9472306390419</v>
          </cell>
          <cell r="AI209">
            <v>1482.4341655338992</v>
          </cell>
          <cell r="AJ209">
            <v>1531.2587844408604</v>
          </cell>
          <cell r="AK209">
            <v>1080.2613052138995</v>
          </cell>
          <cell r="AL209">
            <v>873.6799679536183</v>
          </cell>
          <cell r="AM209">
            <v>368.65828850297208</v>
          </cell>
          <cell r="AN209">
            <v>367.02038051456714</v>
          </cell>
          <cell r="AO209">
            <v>541.25877110045838</v>
          </cell>
          <cell r="AP209">
            <v>373.87072623765357</v>
          </cell>
          <cell r="AQ209">
            <v>263.46817085963431</v>
          </cell>
          <cell r="AR209">
            <v>455.49243234604734</v>
          </cell>
        </row>
        <row r="210">
          <cell r="B210">
            <v>1208</v>
          </cell>
          <cell r="C210">
            <v>98.251974881134913</v>
          </cell>
          <cell r="D210">
            <v>88.530073917917704</v>
          </cell>
          <cell r="E210">
            <v>106.65539592337066</v>
          </cell>
          <cell r="F210">
            <v>103.43101701435606</v>
          </cell>
          <cell r="G210">
            <v>121.7607935541659</v>
          </cell>
          <cell r="H210">
            <v>154.51620236396272</v>
          </cell>
          <cell r="I210">
            <v>80.128162698251074</v>
          </cell>
          <cell r="J210">
            <v>88.131370157959253</v>
          </cell>
          <cell r="K210">
            <v>61.605896586081208</v>
          </cell>
          <cell r="L210">
            <v>95.410696135295368</v>
          </cell>
          <cell r="M210">
            <v>111.71750745457287</v>
          </cell>
          <cell r="N210">
            <v>69.046309331340325</v>
          </cell>
          <cell r="O210">
            <v>45.975067824834731</v>
          </cell>
          <cell r="P210">
            <v>32.177115017363462</v>
          </cell>
          <cell r="Q210">
            <v>243.70692088478103</v>
          </cell>
          <cell r="R210">
            <v>251.14290773086935</v>
          </cell>
          <cell r="S210">
            <v>312.04559450478894</v>
          </cell>
          <cell r="T210">
            <v>292.76535957631921</v>
          </cell>
          <cell r="U210">
            <v>322.97143685949385</v>
          </cell>
          <cell r="V210">
            <v>437.95705670629678</v>
          </cell>
          <cell r="W210">
            <v>353.16357698419296</v>
          </cell>
          <cell r="X210">
            <v>275.02713566677198</v>
          </cell>
          <cell r="Y210">
            <v>296.04690709017797</v>
          </cell>
          <cell r="Z210">
            <v>380.6036136055497</v>
          </cell>
          <cell r="AA210">
            <v>427.07469403565273</v>
          </cell>
          <cell r="AB210">
            <v>222.94864641428401</v>
          </cell>
          <cell r="AC210">
            <v>219.46970419633334</v>
          </cell>
          <cell r="AD210">
            <v>249.38775795813385</v>
          </cell>
          <cell r="AE210">
            <v>950.1321047839466</v>
          </cell>
          <cell r="AF210">
            <v>904.1694984930557</v>
          </cell>
          <cell r="AG210">
            <v>652.76087359759788</v>
          </cell>
          <cell r="AH210">
            <v>490.12665297005742</v>
          </cell>
          <cell r="AI210">
            <v>452.46429214342294</v>
          </cell>
          <cell r="AJ210">
            <v>579.7990869843037</v>
          </cell>
          <cell r="AK210">
            <v>370.31220269495782</v>
          </cell>
          <cell r="AL210">
            <v>277.25703682136282</v>
          </cell>
          <cell r="AM210">
            <v>100.84127361583889</v>
          </cell>
          <cell r="AN210">
            <v>126.99423123039089</v>
          </cell>
          <cell r="AO210">
            <v>177.5155770754144</v>
          </cell>
          <cell r="AP210">
            <v>104.84848136678971</v>
          </cell>
          <cell r="AQ210">
            <v>76.659380130457251</v>
          </cell>
          <cell r="AR210">
            <v>147.17055677034094</v>
          </cell>
        </row>
        <row r="211">
          <cell r="B211">
            <v>1209</v>
          </cell>
          <cell r="C211">
            <v>147.89451941923406</v>
          </cell>
          <cell r="D211">
            <v>140.68662362037855</v>
          </cell>
          <cell r="E211">
            <v>160.70974384397897</v>
          </cell>
          <cell r="F211">
            <v>162.76290534045302</v>
          </cell>
          <cell r="G211">
            <v>167.26766116667036</v>
          </cell>
          <cell r="H211">
            <v>161.45206940006111</v>
          </cell>
          <cell r="I211">
            <v>88.801897631419095</v>
          </cell>
          <cell r="J211">
            <v>115.04865868273858</v>
          </cell>
          <cell r="K211">
            <v>80.684207817337281</v>
          </cell>
          <cell r="L211">
            <v>105.04211901175192</v>
          </cell>
          <cell r="M211">
            <v>138.72246600631513</v>
          </cell>
          <cell r="N211">
            <v>79.885927714006087</v>
          </cell>
          <cell r="O211">
            <v>56.845040079283081</v>
          </cell>
          <cell r="P211">
            <v>41.662789728163887</v>
          </cell>
          <cell r="Q211">
            <v>366.84166386477881</v>
          </cell>
          <cell r="R211">
            <v>399.10107572732187</v>
          </cell>
          <cell r="S211">
            <v>470.19437813101786</v>
          </cell>
          <cell r="T211">
            <v>460.70648711759441</v>
          </cell>
          <cell r="U211">
            <v>443.67875151120984</v>
          </cell>
          <cell r="V211">
            <v>457.61591361814857</v>
          </cell>
          <cell r="W211">
            <v>391.39292296765234</v>
          </cell>
          <cell r="X211">
            <v>359.02656458314578</v>
          </cell>
          <cell r="Y211">
            <v>387.72766080869866</v>
          </cell>
          <cell r="Z211">
            <v>419.02440393019384</v>
          </cell>
          <cell r="AA211">
            <v>530.30949289312332</v>
          </cell>
          <cell r="AB211">
            <v>257.94947802232173</v>
          </cell>
          <cell r="AC211">
            <v>271.35934151879241</v>
          </cell>
          <cell r="AD211">
            <v>322.9061932675192</v>
          </cell>
          <cell r="AE211">
            <v>1430.1934509897351</v>
          </cell>
          <cell r="AF211">
            <v>1436.8513240083707</v>
          </cell>
          <cell r="AG211">
            <v>983.58861151866745</v>
          </cell>
          <cell r="AH211">
            <v>771.28157805047931</v>
          </cell>
          <cell r="AI211">
            <v>621.56825443647915</v>
          </cell>
          <cell r="AJ211">
            <v>605.8248973100192</v>
          </cell>
          <cell r="AK211">
            <v>410.39785773224412</v>
          </cell>
          <cell r="AL211">
            <v>361.93752734669926</v>
          </cell>
          <cell r="AM211">
            <v>132.07012198282936</v>
          </cell>
          <cell r="AN211">
            <v>139.81391700352427</v>
          </cell>
          <cell r="AO211">
            <v>220.42559995754365</v>
          </cell>
          <cell r="AP211">
            <v>121.30870258678439</v>
          </cell>
          <cell r="AQ211">
            <v>94.784102387226966</v>
          </cell>
          <cell r="AR211">
            <v>190.55580208451914</v>
          </cell>
        </row>
        <row r="212">
          <cell r="B212">
            <v>1210</v>
          </cell>
          <cell r="C212">
            <v>381.88248560498903</v>
          </cell>
          <cell r="D212">
            <v>358.88885963648801</v>
          </cell>
          <cell r="E212">
            <v>424.35534331279086</v>
          </cell>
          <cell r="F212">
            <v>422.06094768354734</v>
          </cell>
          <cell r="G212">
            <v>474.94098645856815</v>
          </cell>
          <cell r="H212">
            <v>467.55602973757766</v>
          </cell>
          <cell r="I212">
            <v>270.09582491862858</v>
          </cell>
          <cell r="J212">
            <v>333.82616013218632</v>
          </cell>
          <cell r="K212">
            <v>286.22423653893895</v>
          </cell>
          <cell r="L212">
            <v>357.36648120359996</v>
          </cell>
          <cell r="M212">
            <v>457.00646757521275</v>
          </cell>
          <cell r="N212">
            <v>268.68083070986546</v>
          </cell>
          <cell r="O212">
            <v>176.51000576649528</v>
          </cell>
          <cell r="P212">
            <v>113.16520380507747</v>
          </cell>
          <cell r="Q212">
            <v>947.23189858739613</v>
          </cell>
          <cell r="R212">
            <v>1018.0991359488908</v>
          </cell>
          <cell r="S212">
            <v>1241.5519556128502</v>
          </cell>
          <cell r="T212">
            <v>1194.6592876926384</v>
          </cell>
          <cell r="U212">
            <v>1259.7846017794868</v>
          </cell>
          <cell r="V212">
            <v>1325.2297137540118</v>
          </cell>
          <cell r="W212">
            <v>1190.44296592665</v>
          </cell>
          <cell r="X212">
            <v>1041.7545133729068</v>
          </cell>
          <cell r="Y212">
            <v>1375.4495049544494</v>
          </cell>
          <cell r="Z212">
            <v>1425.5736477880466</v>
          </cell>
          <cell r="AA212">
            <v>1747.0484417257683</v>
          </cell>
          <cell r="AB212">
            <v>867.56306172385371</v>
          </cell>
          <cell r="AC212">
            <v>842.60014364437916</v>
          </cell>
          <cell r="AD212">
            <v>877.08349367537573</v>
          </cell>
          <cell r="AE212">
            <v>3692.9416458748556</v>
          </cell>
          <cell r="AF212">
            <v>3665.3799762228923</v>
          </cell>
          <cell r="AG212">
            <v>2597.1734689887198</v>
          </cell>
          <cell r="AH212">
            <v>2000.0124296253923</v>
          </cell>
          <cell r="AI212">
            <v>1764.8853212530883</v>
          </cell>
          <cell r="AJ212">
            <v>1754.4345188946897</v>
          </cell>
          <cell r="AK212">
            <v>1248.2475136861226</v>
          </cell>
          <cell r="AL212">
            <v>1050.2009875236795</v>
          </cell>
          <cell r="AM212">
            <v>468.51386233747127</v>
          </cell>
          <cell r="AN212">
            <v>475.66450499015235</v>
          </cell>
          <cell r="AO212">
            <v>726.16878649748162</v>
          </cell>
          <cell r="AP212">
            <v>407.99830353148383</v>
          </cell>
          <cell r="AQ212">
            <v>294.31490303476471</v>
          </cell>
          <cell r="AR212">
            <v>517.59102834530643</v>
          </cell>
        </row>
        <row r="213">
          <cell r="B213">
            <v>1211</v>
          </cell>
          <cell r="C213">
            <v>370.93788701063119</v>
          </cell>
          <cell r="D213">
            <v>338.26489862371022</v>
          </cell>
          <cell r="E213">
            <v>414.73939508805194</v>
          </cell>
          <cell r="F213">
            <v>442.47288778160419</v>
          </cell>
          <cell r="G213">
            <v>627.96309865029832</v>
          </cell>
          <cell r="H213">
            <v>695.18609590396443</v>
          </cell>
          <cell r="I213">
            <v>329.14671683854954</v>
          </cell>
          <cell r="J213">
            <v>415.83900176939483</v>
          </cell>
          <cell r="K213">
            <v>307.68836187783864</v>
          </cell>
          <cell r="L213">
            <v>445.89610885347793</v>
          </cell>
          <cell r="M213">
            <v>466.70504431077029</v>
          </cell>
          <cell r="N213">
            <v>327.62930185682472</v>
          </cell>
          <cell r="O213">
            <v>240.54702489818365</v>
          </cell>
          <cell r="P213">
            <v>162.40244875700068</v>
          </cell>
          <cell r="Q213">
            <v>920.08461297835152</v>
          </cell>
          <cell r="R213">
            <v>959.59289836820801</v>
          </cell>
          <cell r="S213">
            <v>1213.4182240323889</v>
          </cell>
          <cell r="T213">
            <v>1252.4360470725492</v>
          </cell>
          <cell r="U213">
            <v>1665.676925599241</v>
          </cell>
          <cell r="V213">
            <v>1970.4189707438095</v>
          </cell>
          <cell r="W213">
            <v>1450.7088139416755</v>
          </cell>
          <cell r="X213">
            <v>1297.6878647204119</v>
          </cell>
          <cell r="Y213">
            <v>1478.5952795005314</v>
          </cell>
          <cell r="Z213">
            <v>1778.7279329943638</v>
          </cell>
          <cell r="AA213">
            <v>1784.1242482514715</v>
          </cell>
          <cell r="AB213">
            <v>1057.9060645241589</v>
          </cell>
          <cell r="AC213">
            <v>1148.2916045029713</v>
          </cell>
          <cell r="AD213">
            <v>1258.6952733507592</v>
          </cell>
          <cell r="AE213">
            <v>3587.1034221541304</v>
          </cell>
          <cell r="AF213">
            <v>3454.7447009925445</v>
          </cell>
          <cell r="AG213">
            <v>2538.3211745566628</v>
          </cell>
          <cell r="AH213">
            <v>2096.738113754529</v>
          </cell>
          <cell r="AI213">
            <v>2333.5169772575491</v>
          </cell>
          <cell r="AJ213">
            <v>2608.5825144723294</v>
          </cell>
          <cell r="AK213">
            <v>1521.1511361030771</v>
          </cell>
          <cell r="AL213">
            <v>1308.2094289319691</v>
          </cell>
          <cell r="AM213">
            <v>503.6479948827261</v>
          </cell>
          <cell r="AN213">
            <v>593.49984693720648</v>
          </cell>
          <cell r="AO213">
            <v>741.57951741378633</v>
          </cell>
          <cell r="AP213">
            <v>497.51297475008408</v>
          </cell>
          <cell r="AQ213">
            <v>401.09099765067532</v>
          </cell>
          <cell r="AR213">
            <v>742.79060728524416</v>
          </cell>
        </row>
        <row r="214">
          <cell r="B214">
            <v>1212</v>
          </cell>
          <cell r="C214">
            <v>172.79754469439152</v>
          </cell>
          <cell r="D214">
            <v>145.00324453504089</v>
          </cell>
          <cell r="E214">
            <v>166.09462312788111</v>
          </cell>
          <cell r="F214">
            <v>182.16969736327215</v>
          </cell>
          <cell r="G214">
            <v>188.88224138205658</v>
          </cell>
          <cell r="H214">
            <v>191.82260867488628</v>
          </cell>
          <cell r="I214">
            <v>102.66671742978573</v>
          </cell>
          <cell r="J214">
            <v>116.18620305677268</v>
          </cell>
          <cell r="K214">
            <v>80.017253439099306</v>
          </cell>
          <cell r="L214">
            <v>100.12540973118563</v>
          </cell>
          <cell r="M214">
            <v>124.65790292229374</v>
          </cell>
          <cell r="N214">
            <v>69.957901682630975</v>
          </cell>
          <cell r="O214">
            <v>38.316202950444811</v>
          </cell>
          <cell r="P214">
            <v>25.962665842682178</v>
          </cell>
          <cell r="Q214">
            <v>428.61181777635989</v>
          </cell>
          <cell r="R214">
            <v>411.34650465450562</v>
          </cell>
          <cell r="S214">
            <v>485.94911649126959</v>
          </cell>
          <cell r="T214">
            <v>515.63813730135792</v>
          </cell>
          <cell r="U214">
            <v>501.01159097051078</v>
          </cell>
          <cell r="V214">
            <v>543.69744932697313</v>
          </cell>
          <cell r="W214">
            <v>452.5018912672499</v>
          </cell>
          <cell r="X214">
            <v>362.57644211623892</v>
          </cell>
          <cell r="Y214">
            <v>384.52261402276793</v>
          </cell>
          <cell r="Z214">
            <v>399.41111742217089</v>
          </cell>
          <cell r="AA214">
            <v>476.54335441839942</v>
          </cell>
          <cell r="AB214">
            <v>225.89215321095526</v>
          </cell>
          <cell r="AC214">
            <v>182.90882700815303</v>
          </cell>
          <cell r="AD214">
            <v>201.22285735153096</v>
          </cell>
          <cell r="AE214">
            <v>1671.0147052067464</v>
          </cell>
          <cell r="AF214">
            <v>1480.937551375735</v>
          </cell>
          <cell r="AG214">
            <v>1016.5455798477996</v>
          </cell>
          <cell r="AH214">
            <v>863.24418553127146</v>
          </cell>
          <cell r="AI214">
            <v>701.8882445717386</v>
          </cell>
          <cell r="AJ214">
            <v>719.78583262531424</v>
          </cell>
          <cell r="AK214">
            <v>474.47410491685451</v>
          </cell>
          <cell r="AL214">
            <v>365.51618704337966</v>
          </cell>
          <cell r="AM214">
            <v>130.9783997180426</v>
          </cell>
          <cell r="AN214">
            <v>133.26964324219009</v>
          </cell>
          <cell r="AO214">
            <v>198.07745516753539</v>
          </cell>
          <cell r="AP214">
            <v>106.23275627712187</v>
          </cell>
          <cell r="AQ214">
            <v>63.888896876128882</v>
          </cell>
          <cell r="AR214">
            <v>118.74712774119084</v>
          </cell>
        </row>
        <row r="215">
          <cell r="B215">
            <v>1213</v>
          </cell>
          <cell r="C215">
            <v>284.46153141157743</v>
          </cell>
          <cell r="D215">
            <v>258.37726626209275</v>
          </cell>
          <cell r="E215">
            <v>291.44195262645889</v>
          </cell>
          <cell r="F215">
            <v>479.25776406657627</v>
          </cell>
          <cell r="G215">
            <v>316.23156739961985</v>
          </cell>
          <cell r="H215">
            <v>288.49188681072195</v>
          </cell>
          <cell r="I215">
            <v>204.94506955092564</v>
          </cell>
          <cell r="J215">
            <v>218.76690978454809</v>
          </cell>
          <cell r="K215">
            <v>139.9775606759967</v>
          </cell>
          <cell r="L215">
            <v>163.22991947007824</v>
          </cell>
          <cell r="M215">
            <v>250.02626775581643</v>
          </cell>
          <cell r="N215">
            <v>192.00386197470431</v>
          </cell>
          <cell r="O215">
            <v>126.02090697340097</v>
          </cell>
          <cell r="P215">
            <v>77.755399822778031</v>
          </cell>
          <cell r="Q215">
            <v>705.58626444256754</v>
          </cell>
          <cell r="R215">
            <v>732.96694635970414</v>
          </cell>
          <cell r="S215">
            <v>852.68238501782309</v>
          </cell>
          <cell r="T215">
            <v>1356.5570142969698</v>
          </cell>
          <cell r="U215">
            <v>838.80665296379163</v>
          </cell>
          <cell r="V215">
            <v>817.6945569349391</v>
          </cell>
          <cell r="W215">
            <v>903.29206873801058</v>
          </cell>
          <cell r="X215">
            <v>682.69489591365027</v>
          </cell>
          <cell r="Y215">
            <v>672.66164761116693</v>
          </cell>
          <cell r="Z215">
            <v>651.14185007892797</v>
          </cell>
          <cell r="AA215">
            <v>955.80266903207519</v>
          </cell>
          <cell r="AB215">
            <v>619.97522457214268</v>
          </cell>
          <cell r="AC215">
            <v>601.58195484087628</v>
          </cell>
          <cell r="AD215">
            <v>602.64087754532864</v>
          </cell>
          <cell r="AE215">
            <v>2750.8458114671616</v>
          </cell>
          <cell r="AF215">
            <v>2638.8416152775985</v>
          </cell>
          <cell r="AG215">
            <v>1783.7063183950045</v>
          </cell>
          <cell r="AH215">
            <v>2271.0499286617392</v>
          </cell>
          <cell r="AI215">
            <v>1175.1195776596405</v>
          </cell>
          <cell r="AJ215">
            <v>1082.5229329752597</v>
          </cell>
          <cell r="AK215">
            <v>947.15338005037131</v>
          </cell>
          <cell r="AL215">
            <v>688.23013931041692</v>
          </cell>
          <cell r="AM215">
            <v>229.12604601870262</v>
          </cell>
          <cell r="AN215">
            <v>217.26346181885586</v>
          </cell>
          <cell r="AO215">
            <v>397.28381178512501</v>
          </cell>
          <cell r="AP215">
            <v>291.56248233341546</v>
          </cell>
          <cell r="AQ215">
            <v>210.12877346622301</v>
          </cell>
          <cell r="AR215">
            <v>355.63491250361187</v>
          </cell>
        </row>
        <row r="216">
          <cell r="B216">
            <v>1214</v>
          </cell>
          <cell r="C216">
            <v>8.5707419470723387</v>
          </cell>
          <cell r="D216">
            <v>3.7022004394369339</v>
          </cell>
          <cell r="E216">
            <v>4.476485824608754</v>
          </cell>
          <cell r="F216">
            <v>5.5964781973062721</v>
          </cell>
          <cell r="G216">
            <v>9.1596353179579655</v>
          </cell>
          <cell r="H216">
            <v>1.9422100991352564</v>
          </cell>
          <cell r="I216">
            <v>35.968336401396193</v>
          </cell>
          <cell r="J216">
            <v>85.646482767341595</v>
          </cell>
          <cell r="K216">
            <v>24.925601428317339</v>
          </cell>
          <cell r="L216">
            <v>26.702628120001595</v>
          </cell>
          <cell r="M216">
            <v>46.778143242412433</v>
          </cell>
          <cell r="N216">
            <v>110.72851607708432</v>
          </cell>
          <cell r="O216">
            <v>9.4047162754605438</v>
          </cell>
          <cell r="P216">
            <v>8.627492658960179</v>
          </cell>
          <cell r="Q216">
            <v>21.259105805720427</v>
          </cell>
          <cell r="R216">
            <v>10.502435412227916</v>
          </cell>
          <cell r="S216">
            <v>13.09701837716598</v>
          </cell>
          <cell r="T216">
            <v>15.841040715745706</v>
          </cell>
          <cell r="U216">
            <v>24.296002788728845</v>
          </cell>
          <cell r="V216">
            <v>5.5049542087432597</v>
          </cell>
          <cell r="W216">
            <v>158.52985908991883</v>
          </cell>
          <cell r="X216">
            <v>267.27267252531436</v>
          </cell>
          <cell r="Y216">
            <v>119.77988502943178</v>
          </cell>
          <cell r="Z216">
            <v>106.51967931170059</v>
          </cell>
          <cell r="AA216">
            <v>178.82390744291069</v>
          </cell>
          <cell r="AB216">
            <v>357.53935319527409</v>
          </cell>
          <cell r="AC216">
            <v>44.894991931057298</v>
          </cell>
          <cell r="AD216">
            <v>66.867121239964888</v>
          </cell>
          <cell r="AE216">
            <v>82.882172043703946</v>
          </cell>
          <cell r="AF216">
            <v>37.811068787201989</v>
          </cell>
          <cell r="AG216">
            <v>27.397346118505943</v>
          </cell>
          <cell r="AH216">
            <v>26.519928029760184</v>
          </cell>
          <cell r="AI216">
            <v>34.037293856729733</v>
          </cell>
          <cell r="AJ216">
            <v>7.2878547685103481</v>
          </cell>
          <cell r="AK216">
            <v>166.22762124514523</v>
          </cell>
          <cell r="AL216">
            <v>269.43970102455631</v>
          </cell>
          <cell r="AM216">
            <v>40.800143053841737</v>
          </cell>
          <cell r="AN216">
            <v>35.54192420021716</v>
          </cell>
          <cell r="AO216">
            <v>74.328986399645487</v>
          </cell>
          <cell r="AP216">
            <v>168.1439148176276</v>
          </cell>
          <cell r="AQ216">
            <v>15.681536843545038</v>
          </cell>
          <cell r="AR216">
            <v>39.460122433786701</v>
          </cell>
        </row>
        <row r="217">
          <cell r="B217">
            <v>1215</v>
          </cell>
          <cell r="C217">
            <v>980.52110588250162</v>
          </cell>
          <cell r="D217">
            <v>911.3101690223823</v>
          </cell>
          <cell r="E217">
            <v>1049.7146050976824</v>
          </cell>
          <cell r="F217">
            <v>913.41731341033392</v>
          </cell>
          <cell r="G217">
            <v>761.42067670074073</v>
          </cell>
          <cell r="H217">
            <v>720.73036047238975</v>
          </cell>
          <cell r="I217">
            <v>434.56499457499484</v>
          </cell>
          <cell r="J217">
            <v>571.60020849422324</v>
          </cell>
          <cell r="K217">
            <v>345.70426150265928</v>
          </cell>
          <cell r="L217">
            <v>452.05946167615036</v>
          </cell>
          <cell r="M217">
            <v>418.08887609414251</v>
          </cell>
          <cell r="N217">
            <v>212.87407659101675</v>
          </cell>
          <cell r="O217">
            <v>124.98785026667312</v>
          </cell>
          <cell r="P217">
            <v>110.01928718143871</v>
          </cell>
          <cell r="Q217">
            <v>2432.1117195482125</v>
          </cell>
          <cell r="R217">
            <v>2585.2128611706721</v>
          </cell>
          <cell r="S217">
            <v>3071.1884304794971</v>
          </cell>
          <cell r="T217">
            <v>2585.4618461954674</v>
          </cell>
          <cell r="U217">
            <v>2019.6741728622928</v>
          </cell>
          <cell r="V217">
            <v>2042.8210279711986</v>
          </cell>
          <cell r="W217">
            <v>1915.3381626154689</v>
          </cell>
          <cell r="X217">
            <v>1783.7640309793646</v>
          </cell>
          <cell r="Y217">
            <v>1661.280543864033</v>
          </cell>
          <cell r="Z217">
            <v>1803.3142157829168</v>
          </cell>
          <cell r="AA217">
            <v>1598.2739223771243</v>
          </cell>
          <cell r="AB217">
            <v>687.36457737235753</v>
          </cell>
          <cell r="AC217">
            <v>596.65048522983807</v>
          </cell>
          <cell r="AD217">
            <v>852.70116191352804</v>
          </cell>
          <cell r="AE217">
            <v>9481.993448419762</v>
          </cell>
          <cell r="AF217">
            <v>9307.3327744033813</v>
          </cell>
          <cell r="AG217">
            <v>6424.5471756912275</v>
          </cell>
          <cell r="AH217">
            <v>4328.3937788658723</v>
          </cell>
          <cell r="AI217">
            <v>2829.4466342608648</v>
          </cell>
          <cell r="AJ217">
            <v>2704.4335711762224</v>
          </cell>
          <cell r="AK217">
            <v>2008.3415735014871</v>
          </cell>
          <cell r="AL217">
            <v>1798.226667411785</v>
          </cell>
          <cell r="AM217">
            <v>565.87534564390194</v>
          </cell>
          <cell r="AN217">
            <v>601.70343715529941</v>
          </cell>
          <cell r="AO217">
            <v>664.32996760907622</v>
          </cell>
          <cell r="AP217">
            <v>323.25440518215925</v>
          </cell>
          <cell r="AQ217">
            <v>208.40624230913818</v>
          </cell>
          <cell r="AR217">
            <v>503.20234555618288</v>
          </cell>
        </row>
        <row r="218">
          <cell r="B218">
            <v>1216</v>
          </cell>
          <cell r="C218">
            <v>806.9206049818564</v>
          </cell>
          <cell r="D218">
            <v>752.18463596536333</v>
          </cell>
          <cell r="E218">
            <v>887.32895977926512</v>
          </cell>
          <cell r="F218">
            <v>926.67694249983208</v>
          </cell>
          <cell r="G218">
            <v>966.61622029824252</v>
          </cell>
          <cell r="H218">
            <v>942.49347103489731</v>
          </cell>
          <cell r="I218">
            <v>586.62742205805375</v>
          </cell>
          <cell r="J218">
            <v>854.25363244966275</v>
          </cell>
          <cell r="K218">
            <v>691.3653305586588</v>
          </cell>
          <cell r="L218">
            <v>884.84602349834381</v>
          </cell>
          <cell r="M218">
            <v>944.34732758446637</v>
          </cell>
          <cell r="N218">
            <v>694.73863036042246</v>
          </cell>
          <cell r="O218">
            <v>514.60382421680595</v>
          </cell>
          <cell r="P218">
            <v>274.08369055335356</v>
          </cell>
          <cell r="Q218">
            <v>2001.508226949355</v>
          </cell>
          <cell r="R218">
            <v>2133.8041217719342</v>
          </cell>
          <cell r="S218">
            <v>2596.0908060814236</v>
          </cell>
          <cell r="T218">
            <v>2622.9937219353797</v>
          </cell>
          <cell r="U218">
            <v>2563.9569228212808</v>
          </cell>
          <cell r="V218">
            <v>2671.3811252431756</v>
          </cell>
          <cell r="W218">
            <v>2585.5508444793036</v>
          </cell>
          <cell r="X218">
            <v>2665.8263594957648</v>
          </cell>
          <cell r="Y218">
            <v>3322.3535265861647</v>
          </cell>
          <cell r="Z218">
            <v>3529.7467440171745</v>
          </cell>
          <cell r="AA218">
            <v>3610.0594721513721</v>
          </cell>
          <cell r="AB218">
            <v>2243.2920564555698</v>
          </cell>
          <cell r="AC218">
            <v>2456.547742560515</v>
          </cell>
          <cell r="AD218">
            <v>2124.2773643040086</v>
          </cell>
          <cell r="AE218">
            <v>7803.2138665149123</v>
          </cell>
          <cell r="AF218">
            <v>7682.1623994751635</v>
          </cell>
          <cell r="AG218">
            <v>5430.7015781002956</v>
          </cell>
          <cell r="AH218">
            <v>4391.2269387134456</v>
          </cell>
          <cell r="AI218">
            <v>3591.9552684011846</v>
          </cell>
          <cell r="AJ218">
            <v>3536.5666877284639</v>
          </cell>
          <cell r="AK218">
            <v>2711.0978900346608</v>
          </cell>
          <cell r="AL218">
            <v>2687.4406967958512</v>
          </cell>
          <cell r="AM218">
            <v>1131.6799905663938</v>
          </cell>
          <cell r="AN218">
            <v>1177.7541204824236</v>
          </cell>
          <cell r="AO218">
            <v>1500.5379607484269</v>
          </cell>
          <cell r="AP218">
            <v>1054.9773195056271</v>
          </cell>
          <cell r="AQ218">
            <v>858.05659553401517</v>
          </cell>
          <cell r="AR218">
            <v>1253.5943423964561</v>
          </cell>
        </row>
        <row r="219">
          <cell r="B219">
            <v>1217</v>
          </cell>
          <cell r="C219">
            <v>2596.2603241519987</v>
          </cell>
          <cell r="D219">
            <v>2468.5238362312516</v>
          </cell>
          <cell r="E219">
            <v>2457.1162138754944</v>
          </cell>
          <cell r="F219">
            <v>2235.871761536343</v>
          </cell>
          <cell r="G219">
            <v>2485.089263259154</v>
          </cell>
          <cell r="H219">
            <v>2938.9667206144018</v>
          </cell>
          <cell r="I219">
            <v>1134.5354298819443</v>
          </cell>
          <cell r="J219">
            <v>1484.8253787012454</v>
          </cell>
          <cell r="K219">
            <v>1110.9659776346152</v>
          </cell>
          <cell r="L219">
            <v>1502.5102956448648</v>
          </cell>
          <cell r="M219">
            <v>1654.7647040665872</v>
          </cell>
          <cell r="N219">
            <v>1367.9077605506855</v>
          </cell>
          <cell r="O219">
            <v>949.28370969196055</v>
          </cell>
          <cell r="P219">
            <v>525.19067060728833</v>
          </cell>
          <cell r="Q219">
            <v>6439.8360458390653</v>
          </cell>
          <cell r="R219">
            <v>7002.7305592094854</v>
          </cell>
          <cell r="S219">
            <v>7188.8748158322296</v>
          </cell>
          <cell r="T219">
            <v>6328.7185906899676</v>
          </cell>
          <cell r="U219">
            <v>6591.7182916672082</v>
          </cell>
          <cell r="V219">
            <v>8330.1375197287143</v>
          </cell>
          <cell r="W219">
            <v>5000.4464989579974</v>
          </cell>
          <cell r="X219">
            <v>4633.6199033058301</v>
          </cell>
          <cell r="Y219">
            <v>5338.7428766916528</v>
          </cell>
          <cell r="Z219">
            <v>5993.6765076219726</v>
          </cell>
          <cell r="AA219">
            <v>6325.8494195961212</v>
          </cell>
          <cell r="AB219">
            <v>4416.936786162757</v>
          </cell>
          <cell r="AC219">
            <v>4531.5651465325818</v>
          </cell>
          <cell r="AD219">
            <v>4070.4744279467836</v>
          </cell>
          <cell r="AE219">
            <v>25106.775607695505</v>
          </cell>
          <cell r="AF219">
            <v>25211.364457831267</v>
          </cell>
          <cell r="AG219">
            <v>15038.23892278793</v>
          </cell>
          <cell r="AH219">
            <v>10595.084285016461</v>
          </cell>
          <cell r="AI219">
            <v>9234.6158528736269</v>
          </cell>
          <cell r="AJ219">
            <v>11028.035864327607</v>
          </cell>
          <cell r="AK219">
            <v>5243.2540560951065</v>
          </cell>
          <cell r="AL219">
            <v>4671.1889757076024</v>
          </cell>
          <cell r="AM219">
            <v>1818.5146282547848</v>
          </cell>
          <cell r="AN219">
            <v>1999.8820639626417</v>
          </cell>
          <cell r="AO219">
            <v>2629.368646502001</v>
          </cell>
          <cell r="AP219">
            <v>2077.2008342303311</v>
          </cell>
          <cell r="AQ219">
            <v>1582.8470559344569</v>
          </cell>
          <cell r="AR219">
            <v>2402.0986145636302</v>
          </cell>
        </row>
        <row r="220">
          <cell r="B220">
            <v>1218</v>
          </cell>
          <cell r="C220">
            <v>451.45390338828003</v>
          </cell>
          <cell r="D220">
            <v>394.63911811264904</v>
          </cell>
          <cell r="E220">
            <v>410.41402545583179</v>
          </cell>
          <cell r="F220">
            <v>412.12998586473054</v>
          </cell>
          <cell r="G220">
            <v>356.64152448227054</v>
          </cell>
          <cell r="H220">
            <v>398.6610252106629</v>
          </cell>
          <cell r="I220">
            <v>190.89982608133184</v>
          </cell>
          <cell r="J220">
            <v>238.16511454132831</v>
          </cell>
          <cell r="K220">
            <v>204.29576807955132</v>
          </cell>
          <cell r="L220">
            <v>298.95922420043121</v>
          </cell>
          <cell r="M220">
            <v>339.89675891812584</v>
          </cell>
          <cell r="N220">
            <v>273.26621134281203</v>
          </cell>
          <cell r="O220">
            <v>178.92210602954012</v>
          </cell>
          <cell r="P220">
            <v>105.10481418461315</v>
          </cell>
          <cell r="Q220">
            <v>1119.7987709588342</v>
          </cell>
          <cell r="R220">
            <v>1119.5157898439022</v>
          </cell>
          <cell r="S220">
            <v>1200.763331828821</v>
          </cell>
          <cell r="T220">
            <v>1166.549329077216</v>
          </cell>
          <cell r="U220">
            <v>945.99437342331919</v>
          </cell>
          <cell r="V220">
            <v>1129.9553480709749</v>
          </cell>
          <cell r="W220">
            <v>841.38788603491844</v>
          </cell>
          <cell r="X220">
            <v>743.22989816963195</v>
          </cell>
          <cell r="Y220">
            <v>981.74255425458989</v>
          </cell>
          <cell r="Z220">
            <v>1192.5807656831807</v>
          </cell>
          <cell r="AA220">
            <v>1299.3603923511705</v>
          </cell>
          <cell r="AB220">
            <v>882.36913051029478</v>
          </cell>
          <cell r="AC220">
            <v>854.11470917453335</v>
          </cell>
          <cell r="AD220">
            <v>814.61168740461858</v>
          </cell>
          <cell r="AE220">
            <v>4365.7223985387254</v>
          </cell>
          <cell r="AF220">
            <v>4030.5021527541994</v>
          </cell>
          <cell r="AG220">
            <v>2511.8487018297401</v>
          </cell>
          <cell r="AH220">
            <v>1952.9527639899427</v>
          </cell>
          <cell r="AI220">
            <v>1325.2833708909477</v>
          </cell>
          <cell r="AJ220">
            <v>1495.9162527752983</v>
          </cell>
          <cell r="AK220">
            <v>882.24330509708932</v>
          </cell>
          <cell r="AL220">
            <v>749.2559552131919</v>
          </cell>
          <cell r="AM220">
            <v>334.40703875937982</v>
          </cell>
          <cell r="AN220">
            <v>397.92285754555985</v>
          </cell>
          <cell r="AO220">
            <v>540.0851726838664</v>
          </cell>
          <cell r="AP220">
            <v>414.96131430655669</v>
          </cell>
          <cell r="AQ220">
            <v>298.33686797632907</v>
          </cell>
          <cell r="AR220">
            <v>480.72470183997859</v>
          </cell>
        </row>
        <row r="221">
          <cell r="B221">
            <v>1219</v>
          </cell>
          <cell r="C221">
            <v>3436.0292047000526</v>
          </cell>
          <cell r="D221">
            <v>3051.0859446633795</v>
          </cell>
          <cell r="E221">
            <v>2701.5162172000132</v>
          </cell>
          <cell r="F221">
            <v>2275.3910302060262</v>
          </cell>
          <cell r="G221">
            <v>2945.414397649814</v>
          </cell>
          <cell r="H221">
            <v>4072.0123411239297</v>
          </cell>
          <cell r="I221">
            <v>1264.5872653964609</v>
          </cell>
          <cell r="J221">
            <v>2141.307770547588</v>
          </cell>
          <cell r="K221">
            <v>1857.6945271375434</v>
          </cell>
          <cell r="L221">
            <v>2564.828281275979</v>
          </cell>
          <cell r="M221">
            <v>3212.2514141015504</v>
          </cell>
          <cell r="N221">
            <v>2021.2323658176658</v>
          </cell>
          <cell r="O221">
            <v>622.83911475577997</v>
          </cell>
          <cell r="P221">
            <v>560.03841001948877</v>
          </cell>
          <cell r="Q221">
            <v>8522.8220456708241</v>
          </cell>
          <cell r="R221">
            <v>8655.3479735033106</v>
          </cell>
          <cell r="S221">
            <v>7903.9248484547315</v>
          </cell>
          <cell r="T221">
            <v>6440.5793577620652</v>
          </cell>
          <cell r="U221">
            <v>7812.7342339668412</v>
          </cell>
          <cell r="V221">
            <v>11541.615134894628</v>
          </cell>
          <cell r="W221">
            <v>5573.6478538502779</v>
          </cell>
          <cell r="X221">
            <v>6682.2714960538788</v>
          </cell>
          <cell r="Y221">
            <v>8927.1441461607665</v>
          </cell>
          <cell r="Z221">
            <v>10231.378154364273</v>
          </cell>
          <cell r="AA221">
            <v>12279.823647165143</v>
          </cell>
          <cell r="AB221">
            <v>6526.5040870656194</v>
          </cell>
          <cell r="AC221">
            <v>2973.2270716415965</v>
          </cell>
          <cell r="AD221">
            <v>4340.5607796047352</v>
          </cell>
          <cell r="AE221">
            <v>33227.644170108309</v>
          </cell>
          <cell r="AF221">
            <v>31161.149272317085</v>
          </cell>
          <cell r="AG221">
            <v>16534.03534542735</v>
          </cell>
          <cell r="AH221">
            <v>10782.353514692586</v>
          </cell>
          <cell r="AI221">
            <v>10945.188525802547</v>
          </cell>
          <cell r="AJ221">
            <v>15279.621175333177</v>
          </cell>
          <cell r="AK221">
            <v>5844.2884496486495</v>
          </cell>
          <cell r="AL221">
            <v>6736.4508950728687</v>
          </cell>
          <cell r="AM221">
            <v>3040.8173971458436</v>
          </cell>
          <cell r="AN221">
            <v>3413.8561923573934</v>
          </cell>
          <cell r="AO221">
            <v>5104.1656449184575</v>
          </cell>
          <cell r="AP221">
            <v>3069.2899605742332</v>
          </cell>
          <cell r="AQ221">
            <v>1038.5294185991222</v>
          </cell>
          <cell r="AR221">
            <v>2561.4839792463813</v>
          </cell>
        </row>
        <row r="222">
          <cell r="B222">
            <v>1220</v>
          </cell>
          <cell r="C222">
            <v>538.35697689287292</v>
          </cell>
          <cell r="D222">
            <v>503.88488113980191</v>
          </cell>
          <cell r="E222">
            <v>581.69720815475875</v>
          </cell>
          <cell r="F222">
            <v>628.47972744224478</v>
          </cell>
          <cell r="G222">
            <v>558.89426401454512</v>
          </cell>
          <cell r="H222">
            <v>624.19236010395934</v>
          </cell>
          <cell r="I222">
            <v>252.36527842328363</v>
          </cell>
          <cell r="J222">
            <v>257.58785262550526</v>
          </cell>
          <cell r="K222">
            <v>191.51960258550849</v>
          </cell>
          <cell r="L222">
            <v>266.26776638437934</v>
          </cell>
          <cell r="M222">
            <v>252.78432258881176</v>
          </cell>
          <cell r="N222">
            <v>227.36505073223569</v>
          </cell>
          <cell r="O222">
            <v>124.40638336483816</v>
          </cell>
          <cell r="P222">
            <v>86.168363268931898</v>
          </cell>
          <cell r="Q222">
            <v>1335.3555624111211</v>
          </cell>
          <cell r="R222">
            <v>1429.4251502422085</v>
          </cell>
          <cell r="S222">
            <v>1701.8928069128597</v>
          </cell>
          <cell r="T222">
            <v>1778.935359066588</v>
          </cell>
          <cell r="U222">
            <v>1482.4713130750713</v>
          </cell>
          <cell r="V222">
            <v>1769.1960109514312</v>
          </cell>
          <cell r="W222">
            <v>1112.2958699329311</v>
          </cell>
          <cell r="X222">
            <v>803.8414603469015</v>
          </cell>
          <cell r="Y222">
            <v>920.34673845474015</v>
          </cell>
          <cell r="Z222">
            <v>1062.1709952610163</v>
          </cell>
          <cell r="AA222">
            <v>966.3461858968243</v>
          </cell>
          <cell r="AB222">
            <v>734.15553696594611</v>
          </cell>
          <cell r="AC222">
            <v>593.87475536181717</v>
          </cell>
          <cell r="AD222">
            <v>667.84529660178782</v>
          </cell>
          <cell r="AE222">
            <v>5206.1065255855883</v>
          </cell>
          <cell r="AF222">
            <v>5146.2437578084846</v>
          </cell>
          <cell r="AG222">
            <v>3560.1497184183345</v>
          </cell>
          <cell r="AH222">
            <v>2978.1652947301745</v>
          </cell>
          <cell r="AI222">
            <v>2076.8565165261152</v>
          </cell>
          <cell r="AJ222">
            <v>2342.1890711395031</v>
          </cell>
          <cell r="AK222">
            <v>1166.3058154544738</v>
          </cell>
          <cell r="AL222">
            <v>810.35895177984617</v>
          </cell>
          <cell r="AM222">
            <v>313.49402763964395</v>
          </cell>
          <cell r="AN222">
            <v>354.40963815490443</v>
          </cell>
          <cell r="AO222">
            <v>401.66627346405102</v>
          </cell>
          <cell r="AP222">
            <v>345.25929794103388</v>
          </cell>
          <cell r="AQ222">
            <v>207.4366974151344</v>
          </cell>
          <cell r="AR222">
            <v>394.11382877037062</v>
          </cell>
        </row>
        <row r="223">
          <cell r="B223">
            <v>1221</v>
          </cell>
          <cell r="C223">
            <v>750.29579081827558</v>
          </cell>
          <cell r="D223">
            <v>695.59570899616915</v>
          </cell>
          <cell r="E223">
            <v>838.37026620756376</v>
          </cell>
          <cell r="F223">
            <v>892.44405309576882</v>
          </cell>
          <cell r="G223">
            <v>1021.1083452627129</v>
          </cell>
          <cell r="H223">
            <v>1028.770618708756</v>
          </cell>
          <cell r="I223">
            <v>638.72396802285891</v>
          </cell>
          <cell r="J223">
            <v>801.72794072353884</v>
          </cell>
          <cell r="K223">
            <v>666.12895316351842</v>
          </cell>
          <cell r="L223">
            <v>815.77276761772077</v>
          </cell>
          <cell r="M223">
            <v>991.99255282058743</v>
          </cell>
          <cell r="N223">
            <v>786.28050688845985</v>
          </cell>
          <cell r="O223">
            <v>531.86392636283892</v>
          </cell>
          <cell r="P223">
            <v>326.80588712785539</v>
          </cell>
          <cell r="Q223">
            <v>1861.0544689238875</v>
          </cell>
          <cell r="R223">
            <v>1973.2721461905057</v>
          </cell>
          <cell r="S223">
            <v>2452.8505648400364</v>
          </cell>
          <cell r="T223">
            <v>2526.0962489623944</v>
          </cell>
          <cell r="U223">
            <v>2708.4977013722428</v>
          </cell>
          <cell r="V223">
            <v>2915.9230249156362</v>
          </cell>
          <cell r="W223">
            <v>2815.1655255339288</v>
          </cell>
          <cell r="X223">
            <v>2501.9120742819987</v>
          </cell>
          <cell r="Y223">
            <v>3201.0802088031433</v>
          </cell>
          <cell r="Z223">
            <v>3254.2060357260771</v>
          </cell>
          <cell r="AA223">
            <v>3792.1980684519576</v>
          </cell>
          <cell r="AB223">
            <v>2538.8782747458163</v>
          </cell>
          <cell r="AC223">
            <v>2538.9417376454362</v>
          </cell>
          <cell r="AD223">
            <v>2532.8991562591896</v>
          </cell>
          <cell r="AE223">
            <v>7255.631449679714</v>
          </cell>
          <cell r="AF223">
            <v>7104.2121114698029</v>
          </cell>
          <cell r="AG223">
            <v>5131.0606709583617</v>
          </cell>
          <cell r="AH223">
            <v>4229.0081769779899</v>
          </cell>
          <cell r="AI223">
            <v>3794.4485343347037</v>
          </cell>
          <cell r="AJ223">
            <v>3860.3088628764344</v>
          </cell>
          <cell r="AK223">
            <v>2951.8620114045279</v>
          </cell>
          <cell r="AL223">
            <v>2522.1974057988341</v>
          </cell>
          <cell r="AM223">
            <v>1090.3711454882284</v>
          </cell>
          <cell r="AN223">
            <v>1085.8157384722874</v>
          </cell>
          <cell r="AO223">
            <v>1576.2447129431735</v>
          </cell>
          <cell r="AP223">
            <v>1193.9858607061678</v>
          </cell>
          <cell r="AQ223">
            <v>886.83629710062223</v>
          </cell>
          <cell r="AR223">
            <v>1494.7332704774162</v>
          </cell>
        </row>
        <row r="224">
          <cell r="B224">
            <v>1222</v>
          </cell>
          <cell r="C224">
            <v>471.28931231872053</v>
          </cell>
          <cell r="D224">
            <v>441.83996751464957</v>
          </cell>
          <cell r="E224">
            <v>542.43751312297888</v>
          </cell>
          <cell r="F224">
            <v>944.70123428194597</v>
          </cell>
          <cell r="G224">
            <v>699.9881192311293</v>
          </cell>
          <cell r="H224">
            <v>661.81072491741259</v>
          </cell>
          <cell r="I224">
            <v>114.04309644319402</v>
          </cell>
          <cell r="J224">
            <v>169.05687331097249</v>
          </cell>
          <cell r="K224">
            <v>111.21490521618834</v>
          </cell>
          <cell r="L224">
            <v>99.9005782216733</v>
          </cell>
          <cell r="M224">
            <v>136.83040918738666</v>
          </cell>
          <cell r="N224">
            <v>79.538196100847543</v>
          </cell>
          <cell r="O224">
            <v>97.50866295514146</v>
          </cell>
          <cell r="P224">
            <v>74.696780439887064</v>
          </cell>
          <cell r="Q224">
            <v>1168.9990688742334</v>
          </cell>
          <cell r="R224">
            <v>1253.415582779533</v>
          </cell>
          <cell r="S224">
            <v>1587.0292805979755</v>
          </cell>
          <cell r="T224">
            <v>2674.0121535144353</v>
          </cell>
          <cell r="U224">
            <v>1856.7238439693763</v>
          </cell>
          <cell r="V224">
            <v>1875.8206113476817</v>
          </cell>
          <cell r="W224">
            <v>502.64309718299302</v>
          </cell>
          <cell r="X224">
            <v>527.56728447728642</v>
          </cell>
          <cell r="Y224">
            <v>534.44281369356224</v>
          </cell>
          <cell r="Z224">
            <v>398.51424014908781</v>
          </cell>
          <cell r="AA224">
            <v>523.07652103890871</v>
          </cell>
          <cell r="AB224">
            <v>256.82666214382022</v>
          </cell>
          <cell r="AC224">
            <v>465.47397160738814</v>
          </cell>
          <cell r="AD224">
            <v>578.93514041088224</v>
          </cell>
          <cell r="AE224">
            <v>4557.5379712957101</v>
          </cell>
          <cell r="AF224">
            <v>4512.5707475666504</v>
          </cell>
          <cell r="AG224">
            <v>3319.8693968813686</v>
          </cell>
          <cell r="AH224">
            <v>4476.638317798087</v>
          </cell>
          <cell r="AI224">
            <v>2601.1626536897074</v>
          </cell>
          <cell r="AJ224">
            <v>2483.3463947016412</v>
          </cell>
          <cell r="AK224">
            <v>527.05002615708861</v>
          </cell>
          <cell r="AL224">
            <v>531.84476383919787</v>
          </cell>
          <cell r="AM224">
            <v>182.04511757076003</v>
          </cell>
          <cell r="AN224">
            <v>132.97038638878237</v>
          </cell>
          <cell r="AO224">
            <v>217.41918166443838</v>
          </cell>
          <cell r="AP224">
            <v>120.78066376883775</v>
          </cell>
          <cell r="AQ224">
            <v>162.58711543331358</v>
          </cell>
          <cell r="AR224">
            <v>341.64550676336097</v>
          </cell>
        </row>
        <row r="225">
          <cell r="B225">
            <v>1223</v>
          </cell>
          <cell r="C225">
            <v>832.17222325465389</v>
          </cell>
          <cell r="D225">
            <v>764.55691844351782</v>
          </cell>
          <cell r="E225">
            <v>894.21453457908706</v>
          </cell>
          <cell r="F225">
            <v>1451.0059390406036</v>
          </cell>
          <cell r="G225">
            <v>1327.1355830238965</v>
          </cell>
          <cell r="H225">
            <v>1332.3020054258443</v>
          </cell>
          <cell r="I225">
            <v>746.17165620195556</v>
          </cell>
          <cell r="J225">
            <v>902.47096368046755</v>
          </cell>
          <cell r="K225">
            <v>675.92276057059007</v>
          </cell>
          <cell r="L225">
            <v>910.19258011647582</v>
          </cell>
          <cell r="M225">
            <v>1012.4238360255399</v>
          </cell>
          <cell r="N225">
            <v>786.08863307987019</v>
          </cell>
          <cell r="O225">
            <v>596.41129026317026</v>
          </cell>
          <cell r="P225">
            <v>335.90814907583785</v>
          </cell>
          <cell r="Q225">
            <v>2064.1430405911819</v>
          </cell>
          <cell r="R225">
            <v>2168.9019236749614</v>
          </cell>
          <cell r="S225">
            <v>2616.236184224892</v>
          </cell>
          <cell r="T225">
            <v>4107.1265443675838</v>
          </cell>
          <cell r="U225">
            <v>3520.2372918661467</v>
          </cell>
          <cell r="V225">
            <v>3776.2451834389958</v>
          </cell>
          <cell r="W225">
            <v>3288.7394678057913</v>
          </cell>
          <cell r="X225">
            <v>2816.295760733215</v>
          </cell>
          <cell r="Y225">
            <v>3248.1443138997893</v>
          </cell>
          <cell r="Z225">
            <v>3630.8569070500375</v>
          </cell>
          <cell r="AA225">
            <v>3870.3029619670497</v>
          </cell>
          <cell r="AB225">
            <v>2538.258719460071</v>
          </cell>
          <cell r="AC225">
            <v>2847.0694149298301</v>
          </cell>
          <cell r="AD225">
            <v>2603.4459625322211</v>
          </cell>
          <cell r="AE225">
            <v>8047.4061409985516</v>
          </cell>
          <cell r="AF225">
            <v>7808.5221769882755</v>
          </cell>
          <cell r="AG225">
            <v>5472.8432229991868</v>
          </cell>
          <cell r="AH225">
            <v>6875.8550855488156</v>
          </cell>
          <cell r="AI225">
            <v>4931.6487238901655</v>
          </cell>
          <cell r="AJ225">
            <v>4999.2652842561793</v>
          </cell>
          <cell r="AK225">
            <v>3448.4313666001722</v>
          </cell>
          <cell r="AL225">
            <v>2839.1300936193243</v>
          </cell>
          <cell r="AM225">
            <v>1106.4024033256553</v>
          </cell>
          <cell r="AN225">
            <v>1211.4910766355658</v>
          </cell>
          <cell r="AO225">
            <v>1608.7093741333019</v>
          </cell>
          <cell r="AP225">
            <v>1193.6944957130274</v>
          </cell>
          <cell r="AQ225">
            <v>994.46334671166312</v>
          </cell>
          <cell r="AR225">
            <v>1536.3648759843488</v>
          </cell>
        </row>
        <row r="226">
          <cell r="B226">
            <v>1224</v>
          </cell>
          <cell r="C226">
            <v>433.25134719937802</v>
          </cell>
          <cell r="D226">
            <v>381.01792694810274</v>
          </cell>
          <cell r="E226">
            <v>444.87364730345831</v>
          </cell>
          <cell r="F226">
            <v>472.60422273487126</v>
          </cell>
          <cell r="G226">
            <v>503.91244119817139</v>
          </cell>
          <cell r="H226">
            <v>487.85476604092247</v>
          </cell>
          <cell r="I226">
            <v>269.38179275770011</v>
          </cell>
          <cell r="J226">
            <v>325.06970216617106</v>
          </cell>
          <cell r="K226">
            <v>244.38859029914457</v>
          </cell>
          <cell r="L226">
            <v>295.72843194657491</v>
          </cell>
          <cell r="M226">
            <v>373.04266568621046</v>
          </cell>
          <cell r="N226">
            <v>254.1091923551825</v>
          </cell>
          <cell r="O226">
            <v>170.05571860949635</v>
          </cell>
          <cell r="P226">
            <v>106.41445743161775</v>
          </cell>
          <cell r="Q226">
            <v>1074.6486462270282</v>
          </cell>
          <cell r="R226">
            <v>1080.8750725776554</v>
          </cell>
          <cell r="S226">
            <v>1301.5831083882611</v>
          </cell>
          <cell r="T226">
            <v>1337.7239168697045</v>
          </cell>
          <cell r="U226">
            <v>1336.631607223788</v>
          </cell>
          <cell r="V226">
            <v>1382.763970163769</v>
          </cell>
          <cell r="W226">
            <v>1187.2958807627874</v>
          </cell>
          <cell r="X226">
            <v>1014.4286752670961</v>
          </cell>
          <cell r="Y226">
            <v>1174.4084624285263</v>
          </cell>
          <cell r="Z226">
            <v>1179.692785022366</v>
          </cell>
          <cell r="AA226">
            <v>1426.0708633780155</v>
          </cell>
          <cell r="AB226">
            <v>820.51163958881966</v>
          </cell>
          <cell r="AC226">
            <v>811.78952040524234</v>
          </cell>
          <cell r="AD226">
            <v>824.76203782973391</v>
          </cell>
          <cell r="AE226">
            <v>4189.6971018957547</v>
          </cell>
          <cell r="AF226">
            <v>3891.3871036066662</v>
          </cell>
          <cell r="AG226">
            <v>2722.7512320426595</v>
          </cell>
          <cell r="AH226">
            <v>2239.5209150501469</v>
          </cell>
          <cell r="AI226">
            <v>1872.54352861594</v>
          </cell>
          <cell r="AJ226">
            <v>1830.6025103127818</v>
          </cell>
          <cell r="AK226">
            <v>1244.9476149563313</v>
          </cell>
          <cell r="AL226">
            <v>1022.6535933965163</v>
          </cell>
          <cell r="AM226">
            <v>400.03405629377988</v>
          </cell>
          <cell r="AN226">
            <v>393.62258519494435</v>
          </cell>
          <cell r="AO226">
            <v>592.75296756836076</v>
          </cell>
          <cell r="AP226">
            <v>385.87092022439236</v>
          </cell>
          <cell r="AQ226">
            <v>283.55294713021595</v>
          </cell>
          <cell r="AR226">
            <v>486.71470205373839</v>
          </cell>
        </row>
        <row r="227">
          <cell r="B227">
            <v>1225</v>
          </cell>
          <cell r="C227">
            <v>207.44566408967984</v>
          </cell>
          <cell r="D227">
            <v>197.57988089914281</v>
          </cell>
          <cell r="E227">
            <v>196.2426952326567</v>
          </cell>
          <cell r="F227">
            <v>177.67396021901126</v>
          </cell>
          <cell r="G227">
            <v>164.8224736925408</v>
          </cell>
          <cell r="H227">
            <v>152.34722179872907</v>
          </cell>
          <cell r="I227">
            <v>102.53341819642409</v>
          </cell>
          <cell r="J227">
            <v>99.703756645059244</v>
          </cell>
          <cell r="K227">
            <v>66.62443202187093</v>
          </cell>
          <cell r="L227">
            <v>92.744448896707979</v>
          </cell>
          <cell r="M227">
            <v>113.96834123964514</v>
          </cell>
          <cell r="N227">
            <v>108.03223542763355</v>
          </cell>
          <cell r="O227">
            <v>63.257026741480367</v>
          </cell>
          <cell r="P227">
            <v>58.346421254899475</v>
          </cell>
          <cell r="Q227">
            <v>514.55397316295137</v>
          </cell>
          <cell r="R227">
            <v>560.49637826052651</v>
          </cell>
          <cell r="S227">
            <v>574.15443420315603</v>
          </cell>
          <cell r="T227">
            <v>502.91278527840069</v>
          </cell>
          <cell r="U227">
            <v>437.19287302061718</v>
          </cell>
          <cell r="V227">
            <v>431.80934967059477</v>
          </cell>
          <cell r="W227">
            <v>451.91437705903661</v>
          </cell>
          <cell r="X227">
            <v>311.14050032536659</v>
          </cell>
          <cell r="Y227">
            <v>320.16346047581084</v>
          </cell>
          <cell r="Z227">
            <v>369.96766423218821</v>
          </cell>
          <cell r="AA227">
            <v>435.67920170850539</v>
          </cell>
          <cell r="AB227">
            <v>348.83313664337476</v>
          </cell>
          <cell r="AC227">
            <v>301.96803624491776</v>
          </cell>
          <cell r="AD227">
            <v>452.21217544792995</v>
          </cell>
          <cell r="AE227">
            <v>2006.0745413848756</v>
          </cell>
          <cell r="AF227">
            <v>2017.9097782131109</v>
          </cell>
          <cell r="AG227">
            <v>1201.0602189246251</v>
          </cell>
          <cell r="AH227">
            <v>841.94031883097682</v>
          </cell>
          <cell r="AI227">
            <v>612.48191401978488</v>
          </cell>
          <cell r="AJ227">
            <v>571.66030974172702</v>
          </cell>
          <cell r="AK227">
            <v>473.85806267825251</v>
          </cell>
          <cell r="AL227">
            <v>313.66320616395029</v>
          </cell>
          <cell r="AM227">
            <v>109.05599871644873</v>
          </cell>
          <cell r="AN227">
            <v>123.44538364778427</v>
          </cell>
          <cell r="AO227">
            <v>181.09208059184317</v>
          </cell>
          <cell r="AP227">
            <v>164.04954780262977</v>
          </cell>
          <cell r="AQ227">
            <v>105.47552593882607</v>
          </cell>
          <cell r="AR227">
            <v>266.86280908051418</v>
          </cell>
        </row>
        <row r="228">
          <cell r="B228">
            <v>1226</v>
          </cell>
          <cell r="C228">
            <v>243.31405351780327</v>
          </cell>
          <cell r="D228">
            <v>220.43064543627813</v>
          </cell>
          <cell r="E228">
            <v>260.22102288539668</v>
          </cell>
          <cell r="F228">
            <v>287.49305696999028</v>
          </cell>
          <cell r="G228">
            <v>303.65063158889569</v>
          </cell>
          <cell r="H228">
            <v>315.35748336493162</v>
          </cell>
          <cell r="I228">
            <v>170.80839002571454</v>
          </cell>
          <cell r="J228">
            <v>204.38237270011433</v>
          </cell>
          <cell r="K228">
            <v>151.62247396729944</v>
          </cell>
          <cell r="L228">
            <v>204.15763044256488</v>
          </cell>
          <cell r="M228">
            <v>245.62999926311753</v>
          </cell>
          <cell r="N228">
            <v>158.09039781304853</v>
          </cell>
          <cell r="O228">
            <v>101.00180627439575</v>
          </cell>
          <cell r="P228">
            <v>64.524048878452561</v>
          </cell>
          <cell r="Q228">
            <v>603.52292015052581</v>
          </cell>
          <cell r="R228">
            <v>625.31963205166699</v>
          </cell>
          <cell r="S228">
            <v>761.3381684622758</v>
          </cell>
          <cell r="T228">
            <v>813.75984331500899</v>
          </cell>
          <cell r="U228">
            <v>805.4356244313675</v>
          </cell>
          <cell r="V228">
            <v>893.84176618245715</v>
          </cell>
          <cell r="W228">
            <v>752.83520761058389</v>
          </cell>
          <cell r="X228">
            <v>637.80579427896976</v>
          </cell>
          <cell r="Y228">
            <v>728.62123515497308</v>
          </cell>
          <cell r="Z228">
            <v>814.40692751472102</v>
          </cell>
          <cell r="AA228">
            <v>938.99657422924008</v>
          </cell>
          <cell r="AB228">
            <v>510.46957534508761</v>
          </cell>
          <cell r="AC228">
            <v>482.14907764340398</v>
          </cell>
          <cell r="AD228">
            <v>500.09169173479359</v>
          </cell>
          <cell r="AE228">
            <v>2352.9348297789033</v>
          </cell>
          <cell r="AF228">
            <v>2251.2876959914329</v>
          </cell>
          <cell r="AG228">
            <v>1592.6254903143754</v>
          </cell>
          <cell r="AH228">
            <v>1362.338047447349</v>
          </cell>
          <cell r="AI228">
            <v>1128.368697922898</v>
          </cell>
          <cell r="AJ228">
            <v>1183.3320915949405</v>
          </cell>
          <cell r="AK228">
            <v>789.39075874483262</v>
          </cell>
          <cell r="AL228">
            <v>642.97707991818254</v>
          </cell>
          <cell r="AM228">
            <v>248.18733645540874</v>
          </cell>
          <cell r="AN228">
            <v>271.73935814394116</v>
          </cell>
          <cell r="AO228">
            <v>390.2982805443994</v>
          </cell>
          <cell r="AP228">
            <v>240.06407134415954</v>
          </cell>
          <cell r="AQ228">
            <v>168.41162454727797</v>
          </cell>
          <cell r="AR228">
            <v>295.11782499438777</v>
          </cell>
        </row>
        <row r="229">
          <cell r="B229">
            <v>1227</v>
          </cell>
          <cell r="C229">
            <v>606.06077586598815</v>
          </cell>
          <cell r="D229">
            <v>544.51322024945898</v>
          </cell>
          <cell r="E229">
            <v>646.93929387168157</v>
          </cell>
          <cell r="F229">
            <v>650.14466477509018</v>
          </cell>
          <cell r="G229">
            <v>724.98902335803098</v>
          </cell>
          <cell r="H229">
            <v>692.61024039565734</v>
          </cell>
          <cell r="I229">
            <v>406.72139161495318</v>
          </cell>
          <cell r="J229">
            <v>499.58874371526173</v>
          </cell>
          <cell r="K229">
            <v>405.04824038843191</v>
          </cell>
          <cell r="L229">
            <v>500.46441599364209</v>
          </cell>
          <cell r="M229">
            <v>611.00983601487405</v>
          </cell>
          <cell r="N229">
            <v>455.39485671390804</v>
          </cell>
          <cell r="O229">
            <v>308.17296431161952</v>
          </cell>
          <cell r="P229">
            <v>189.97259491182822</v>
          </cell>
          <cell r="Q229">
            <v>1503.289941337363</v>
          </cell>
          <cell r="R229">
            <v>1544.679987030614</v>
          </cell>
          <cell r="S229">
            <v>1892.7739643828174</v>
          </cell>
          <cell r="T229">
            <v>1840.2587739525552</v>
          </cell>
          <cell r="U229">
            <v>1923.0389335228936</v>
          </cell>
          <cell r="V229">
            <v>1963.1180270261943</v>
          </cell>
          <cell r="W229">
            <v>1792.6179343415888</v>
          </cell>
          <cell r="X229">
            <v>1559.0414735309851</v>
          </cell>
          <cell r="Y229">
            <v>1946.4578138516456</v>
          </cell>
          <cell r="Z229">
            <v>1996.406827784451</v>
          </cell>
          <cell r="AA229">
            <v>2335.773906117035</v>
          </cell>
          <cell r="AB229">
            <v>1470.4575504705219</v>
          </cell>
          <cell r="AC229">
            <v>1471.1153788063273</v>
          </cell>
          <cell r="AD229">
            <v>1472.3768583039239</v>
          </cell>
          <cell r="AE229">
            <v>5860.8267294086509</v>
          </cell>
          <cell r="AF229">
            <v>5561.1864249912087</v>
          </cell>
          <cell r="AG229">
            <v>3959.4495428595287</v>
          </cell>
          <cell r="AH229">
            <v>3080.828533749469</v>
          </cell>
          <cell r="AI229">
            <v>2694.0662563891424</v>
          </cell>
          <cell r="AJ229">
            <v>2598.9169994708532</v>
          </cell>
          <cell r="AK229">
            <v>1879.6623975926909</v>
          </cell>
          <cell r="AL229">
            <v>1571.6820748791151</v>
          </cell>
          <cell r="AM229">
            <v>663.01413825786778</v>
          </cell>
          <cell r="AN229">
            <v>666.13174771468573</v>
          </cell>
          <cell r="AO229">
            <v>970.87525590417192</v>
          </cell>
          <cell r="AP229">
            <v>691.52804271650416</v>
          </cell>
          <cell r="AQ229">
            <v>513.85130103784036</v>
          </cell>
          <cell r="AR229">
            <v>868.88997193170553</v>
          </cell>
        </row>
        <row r="230">
          <cell r="B230">
            <v>1228</v>
          </cell>
          <cell r="C230">
            <v>89.109679508192983</v>
          </cell>
          <cell r="D230">
            <v>65.081316096695588</v>
          </cell>
          <cell r="E230">
            <v>33.656409722576917</v>
          </cell>
          <cell r="F230">
            <v>23.651820785954659</v>
          </cell>
          <cell r="G230">
            <v>42.577835627914425</v>
          </cell>
          <cell r="H230">
            <v>41.812821588621155</v>
          </cell>
          <cell r="I230">
            <v>8.8644327254561013</v>
          </cell>
          <cell r="J230">
            <v>31.089025168826431</v>
          </cell>
          <cell r="K230">
            <v>32.93588865389551</v>
          </cell>
          <cell r="L230">
            <v>70.907544868167207</v>
          </cell>
          <cell r="M230">
            <v>94.459480120761526</v>
          </cell>
          <cell r="N230">
            <v>80.476055441698847</v>
          </cell>
          <cell r="O230">
            <v>28.08388312377468</v>
          </cell>
          <cell r="P230">
            <v>10.358433940235326</v>
          </cell>
          <cell r="Q230">
            <v>221.03011812479235</v>
          </cell>
          <cell r="R230">
            <v>184.62326122793331</v>
          </cell>
          <cell r="S230">
            <v>98.469789454665261</v>
          </cell>
          <cell r="T230">
            <v>66.947362763276075</v>
          </cell>
          <cell r="U230">
            <v>112.93803489378115</v>
          </cell>
          <cell r="V230">
            <v>118.51326912891381</v>
          </cell>
          <cell r="W230">
            <v>39.06984340882866</v>
          </cell>
          <cell r="X230">
            <v>97.017957709378976</v>
          </cell>
          <cell r="Y230">
            <v>158.27329052224565</v>
          </cell>
          <cell r="Z230">
            <v>282.85788598012874</v>
          </cell>
          <cell r="AA230">
            <v>361.10055165476024</v>
          </cell>
          <cell r="AB230">
            <v>259.85498433214156</v>
          </cell>
          <cell r="AC230">
            <v>134.06313059379121</v>
          </cell>
          <cell r="AD230">
            <v>80.282729353415931</v>
          </cell>
          <cell r="AE230">
            <v>861.72280455605153</v>
          </cell>
          <cell r="AF230">
            <v>664.68419523715863</v>
          </cell>
          <cell r="AG230">
            <v>205.98664720585367</v>
          </cell>
          <cell r="AH230">
            <v>112.07844699872365</v>
          </cell>
          <cell r="AI230">
            <v>158.21965097339154</v>
          </cell>
          <cell r="AJ230">
            <v>156.89639927996473</v>
          </cell>
          <cell r="AK230">
            <v>40.966964643463179</v>
          </cell>
          <cell r="AL230">
            <v>97.80457265698297</v>
          </cell>
          <cell r="AM230">
            <v>53.911997772607229</v>
          </cell>
          <cell r="AN230">
            <v>94.379870535670179</v>
          </cell>
          <cell r="AO230">
            <v>150.09311884888692</v>
          </cell>
          <cell r="AP230">
            <v>122.20482573457058</v>
          </cell>
          <cell r="AQ230">
            <v>46.82740393396071</v>
          </cell>
          <cell r="AR230">
            <v>47.37704077667</v>
          </cell>
        </row>
        <row r="231">
          <cell r="B231">
            <v>1229</v>
          </cell>
          <cell r="C231">
            <v>671.99834138954941</v>
          </cell>
          <cell r="D231">
            <v>630.41316385918606</v>
          </cell>
          <cell r="E231">
            <v>779.03307377495298</v>
          </cell>
          <cell r="F231">
            <v>862.55663252853367</v>
          </cell>
          <cell r="G231">
            <v>1119.5105036557588</v>
          </cell>
          <cell r="H231">
            <v>1167.5650746285546</v>
          </cell>
          <cell r="I231">
            <v>665.91835655924717</v>
          </cell>
          <cell r="J231">
            <v>879.09771079531174</v>
          </cell>
          <cell r="K231">
            <v>694.64070854223769</v>
          </cell>
          <cell r="L231">
            <v>887.6484165386853</v>
          </cell>
          <cell r="M231">
            <v>1143.1817586073564</v>
          </cell>
          <cell r="N231">
            <v>824.63256712676866</v>
          </cell>
          <cell r="O231">
            <v>530.35890775383143</v>
          </cell>
          <cell r="P231">
            <v>335.79809915569393</v>
          </cell>
          <cell r="Q231">
            <v>1666.8433058761052</v>
          </cell>
          <cell r="R231">
            <v>1788.3617175131451</v>
          </cell>
          <cell r="S231">
            <v>2279.24556971928</v>
          </cell>
          <cell r="T231">
            <v>2441.4987879516343</v>
          </cell>
          <cell r="U231">
            <v>2969.5101796798808</v>
          </cell>
          <cell r="V231">
            <v>3309.3187366391576</v>
          </cell>
          <cell r="W231">
            <v>2935.0243517692948</v>
          </cell>
          <cell r="X231">
            <v>2743.3560256457195</v>
          </cell>
          <cell r="Y231">
            <v>3338.0933433135278</v>
          </cell>
          <cell r="Z231">
            <v>3540.9257937579337</v>
          </cell>
          <cell r="AA231">
            <v>4370.1655264990604</v>
          </cell>
          <cell r="AB231">
            <v>2662.7160294373466</v>
          </cell>
          <cell r="AC231">
            <v>2531.7572786645965</v>
          </cell>
          <cell r="AD231">
            <v>2602.5930239504564</v>
          </cell>
          <cell r="AE231">
            <v>6498.4668174681929</v>
          </cell>
          <cell r="AF231">
            <v>6438.4940504903143</v>
          </cell>
          <cell r="AG231">
            <v>4767.9004460695205</v>
          </cell>
          <cell r="AH231">
            <v>4087.3812082854733</v>
          </cell>
          <cell r="AI231">
            <v>4160.1119112154402</v>
          </cell>
          <cell r="AJ231">
            <v>4381.1144327106495</v>
          </cell>
          <cell r="AK231">
            <v>3077.5408436744738</v>
          </cell>
          <cell r="AL231">
            <v>2765.5989681619558</v>
          </cell>
          <cell r="AM231">
            <v>1137.0413813705334</v>
          </cell>
          <cell r="AN231">
            <v>1181.484181829622</v>
          </cell>
          <cell r="AO231">
            <v>1816.4795671241538</v>
          </cell>
          <cell r="AP231">
            <v>1252.2243865914188</v>
          </cell>
          <cell r="AQ231">
            <v>884.32681100065849</v>
          </cell>
          <cell r="AR231">
            <v>1535.8615335308261</v>
          </cell>
        </row>
        <row r="232">
          <cell r="B232">
            <v>1230</v>
          </cell>
          <cell r="C232">
            <v>444.32945137898184</v>
          </cell>
          <cell r="D232">
            <v>408.03526890452252</v>
          </cell>
          <cell r="E232">
            <v>489.53949006478143</v>
          </cell>
          <cell r="F232">
            <v>507.88632334539136</v>
          </cell>
          <cell r="G232">
            <v>571.8534500290375</v>
          </cell>
          <cell r="H232">
            <v>580.68155833862818</v>
          </cell>
          <cell r="I232">
            <v>316.33320521740939</v>
          </cell>
          <cell r="J232">
            <v>369.95218357593893</v>
          </cell>
          <cell r="K232">
            <v>270.19355395828683</v>
          </cell>
          <cell r="L232">
            <v>333.41040737543659</v>
          </cell>
          <cell r="M232">
            <v>438.46367517592904</v>
          </cell>
          <cell r="N232">
            <v>268.32122983635833</v>
          </cell>
          <cell r="O232">
            <v>161.73172203603181</v>
          </cell>
          <cell r="P232">
            <v>109.08317608664038</v>
          </cell>
          <cell r="Q232">
            <v>1102.1270827889223</v>
          </cell>
          <cell r="R232">
            <v>1157.5181105625272</v>
          </cell>
          <cell r="S232">
            <v>1432.2635989330474</v>
          </cell>
          <cell r="T232">
            <v>1437.5912213786901</v>
          </cell>
          <cell r="U232">
            <v>1516.845653168117</v>
          </cell>
          <cell r="V232">
            <v>1645.8700271093644</v>
          </cell>
          <cell r="W232">
            <v>1394.2334693753494</v>
          </cell>
          <cell r="X232">
            <v>1154.4911783420107</v>
          </cell>
          <cell r="Y232">
            <v>1298.4141193900957</v>
          </cell>
          <cell r="Z232">
            <v>1330.0102713939471</v>
          </cell>
          <cell r="AA232">
            <v>1676.1628878772738</v>
          </cell>
          <cell r="AB232">
            <v>866.4019203279671</v>
          </cell>
          <cell r="AC232">
            <v>772.05352539442617</v>
          </cell>
          <cell r="AD232">
            <v>845.44586115068728</v>
          </cell>
          <cell r="AE232">
            <v>4296.8263728739385</v>
          </cell>
          <cell r="AF232">
            <v>4167.3188344442642</v>
          </cell>
          <cell r="AG232">
            <v>2996.1186907486599</v>
          </cell>
          <cell r="AH232">
            <v>2406.7115545812931</v>
          </cell>
          <cell r="AI232">
            <v>2125.0129776959729</v>
          </cell>
          <cell r="AJ232">
            <v>2178.9212535803408</v>
          </cell>
          <cell r="AK232">
            <v>1461.9335083315441</v>
          </cell>
          <cell r="AL232">
            <v>1163.8517136408584</v>
          </cell>
          <cell r="AM232">
            <v>442.27360713551315</v>
          </cell>
          <cell r="AN232">
            <v>443.77831924435253</v>
          </cell>
          <cell r="AO232">
            <v>696.70487731845787</v>
          </cell>
          <cell r="AP232">
            <v>407.45224095622785</v>
          </cell>
          <cell r="AQ232">
            <v>269.67341529437277</v>
          </cell>
          <cell r="AR232">
            <v>498.92079356042376</v>
          </cell>
        </row>
        <row r="233">
          <cell r="B233">
            <v>1231</v>
          </cell>
          <cell r="C233">
            <v>556.1702954197026</v>
          </cell>
          <cell r="D233">
            <v>434.56644995722314</v>
          </cell>
          <cell r="E233">
            <v>445.28583898310279</v>
          </cell>
          <cell r="F233">
            <v>441.09632136147229</v>
          </cell>
          <cell r="G233">
            <v>417.54989838598425</v>
          </cell>
          <cell r="H233">
            <v>390.15091429750123</v>
          </cell>
          <cell r="I233">
            <v>197.59486499588002</v>
          </cell>
          <cell r="J233">
            <v>262.28873657716775</v>
          </cell>
          <cell r="K233">
            <v>194.56208622362544</v>
          </cell>
          <cell r="L233">
            <v>249.20706901975927</v>
          </cell>
          <cell r="M233">
            <v>269.82273680882219</v>
          </cell>
          <cell r="N233">
            <v>234.05569087555466</v>
          </cell>
          <cell r="O233">
            <v>160.25120168617042</v>
          </cell>
          <cell r="P233">
            <v>91.647052238424607</v>
          </cell>
          <cell r="Q233">
            <v>1379.5402112608313</v>
          </cell>
          <cell r="R233">
            <v>1232.7820029352729</v>
          </cell>
          <cell r="S233">
            <v>1302.7890726679962</v>
          </cell>
          <cell r="T233">
            <v>1248.5396243687612</v>
          </cell>
          <cell r="U233">
            <v>1107.554301395591</v>
          </cell>
          <cell r="V233">
            <v>1105.8344916769424</v>
          </cell>
          <cell r="W233">
            <v>870.89616142136754</v>
          </cell>
          <cell r="X233">
            <v>818.51127253761638</v>
          </cell>
          <cell r="Y233">
            <v>934.96738227052219</v>
          </cell>
          <cell r="Z233">
            <v>994.11402334250852</v>
          </cell>
          <cell r="AA233">
            <v>1031.4807892876361</v>
          </cell>
          <cell r="AB233">
            <v>755.75943119351143</v>
          </cell>
          <cell r="AC233">
            <v>764.98601296619631</v>
          </cell>
          <cell r="AD233">
            <v>710.30770996340982</v>
          </cell>
          <cell r="AE233">
            <v>5378.3677533681275</v>
          </cell>
          <cell r="AF233">
            <v>4438.2853388785679</v>
          </cell>
          <cell r="AG233">
            <v>2725.2739604856506</v>
          </cell>
          <cell r="AH233">
            <v>2090.2150038445047</v>
          </cell>
          <cell r="AI233">
            <v>1551.6194802371065</v>
          </cell>
          <cell r="AJ233">
            <v>1463.9833262465716</v>
          </cell>
          <cell r="AK233">
            <v>913.18441898374169</v>
          </cell>
          <cell r="AL233">
            <v>825.14770580174593</v>
          </cell>
          <cell r="AM233">
            <v>318.47419905220289</v>
          </cell>
          <cell r="AN233">
            <v>331.70138600042947</v>
          </cell>
          <cell r="AO233">
            <v>428.73977341610617</v>
          </cell>
          <cell r="AP233">
            <v>355.41919591664163</v>
          </cell>
          <cell r="AQ233">
            <v>267.20477788586862</v>
          </cell>
          <cell r="AR233">
            <v>419.17206365490478</v>
          </cell>
        </row>
        <row r="234">
          <cell r="B234">
            <v>1232</v>
          </cell>
          <cell r="C234">
            <v>366.0248528966261</v>
          </cell>
          <cell r="D234">
            <v>332.50254474281695</v>
          </cell>
          <cell r="E234">
            <v>397.33479218316882</v>
          </cell>
          <cell r="F234">
            <v>435.54484405150743</v>
          </cell>
          <cell r="G234">
            <v>463.44411336940368</v>
          </cell>
          <cell r="H234">
            <v>485.73408482620556</v>
          </cell>
          <cell r="I234">
            <v>281.24219150055148</v>
          </cell>
          <cell r="J234">
            <v>358.12356281787714</v>
          </cell>
          <cell r="K234">
            <v>308.15857114437568</v>
          </cell>
          <cell r="L234">
            <v>374.10347198575016</v>
          </cell>
          <cell r="M234">
            <v>449.16095475390665</v>
          </cell>
          <cell r="N234">
            <v>338.172731308116</v>
          </cell>
          <cell r="O234">
            <v>228.55609952339873</v>
          </cell>
          <cell r="P234">
            <v>143.51300311957158</v>
          </cell>
          <cell r="Q234">
            <v>907.8981870304292</v>
          </cell>
          <cell r="R234">
            <v>943.24620119540782</v>
          </cell>
          <cell r="S234">
            <v>1162.4969404578001</v>
          </cell>
          <cell r="T234">
            <v>1232.8259603466229</v>
          </cell>
          <cell r="U234">
            <v>1229.2890579134155</v>
          </cell>
          <cell r="V234">
            <v>1376.7531616608387</v>
          </cell>
          <cell r="W234">
            <v>1239.5703957826561</v>
          </cell>
          <cell r="X234">
            <v>1117.5781962773096</v>
          </cell>
          <cell r="Y234">
            <v>1480.8548683833733</v>
          </cell>
          <cell r="Z234">
            <v>1492.3393190450306</v>
          </cell>
          <cell r="AA234">
            <v>1717.056544626967</v>
          </cell>
          <cell r="AB234">
            <v>1091.9505101649768</v>
          </cell>
          <cell r="AC234">
            <v>1091.0509092837508</v>
          </cell>
          <cell r="AD234">
            <v>1112.2931955371189</v>
          </cell>
          <cell r="AE234">
            <v>3539.5926067301925</v>
          </cell>
          <cell r="AF234">
            <v>3395.8930092673399</v>
          </cell>
          <cell r="AG234">
            <v>2431.8001336055472</v>
          </cell>
          <cell r="AH234">
            <v>2063.908320689734</v>
          </cell>
          <cell r="AI234">
            <v>1722.1628291248035</v>
          </cell>
          <cell r="AJ234">
            <v>1822.6449692053359</v>
          </cell>
          <cell r="AK234">
            <v>1299.7604327647905</v>
          </cell>
          <cell r="AL234">
            <v>1126.6394436490739</v>
          </cell>
          <cell r="AM234">
            <v>504.41766960432221</v>
          </cell>
          <cell r="AN234">
            <v>497.94189488022579</v>
          </cell>
          <cell r="AO234">
            <v>713.70251538511343</v>
          </cell>
          <cell r="AP234">
            <v>513.52342595408504</v>
          </cell>
          <cell r="AQ234">
            <v>381.09718470136539</v>
          </cell>
          <cell r="AR234">
            <v>656.39472530379862</v>
          </cell>
        </row>
        <row r="235">
          <cell r="B235">
            <v>1233</v>
          </cell>
          <cell r="C235">
            <v>136.84505543243407</v>
          </cell>
          <cell r="D235">
            <v>122.07179980509498</v>
          </cell>
          <cell r="E235">
            <v>164.33528689783779</v>
          </cell>
          <cell r="F235">
            <v>123.76970508065476</v>
          </cell>
          <cell r="G235">
            <v>131.44841697556399</v>
          </cell>
          <cell r="H235">
            <v>131.00758172920646</v>
          </cell>
          <cell r="I235">
            <v>37.324040113867376</v>
          </cell>
          <cell r="J235">
            <v>27.553912694428412</v>
          </cell>
          <cell r="K235">
            <v>26.065389814654008</v>
          </cell>
          <cell r="L235">
            <v>23.733026148276327</v>
          </cell>
          <cell r="M235">
            <v>41.749448404099965</v>
          </cell>
          <cell r="N235">
            <v>18.298916413712472</v>
          </cell>
          <cell r="O235">
            <v>7.5918401764673717</v>
          </cell>
          <cell r="P235">
            <v>7.6143375758079923</v>
          </cell>
          <cell r="Q235">
            <v>339.43426723068478</v>
          </cell>
          <cell r="R235">
            <v>346.29437656876649</v>
          </cell>
          <cell r="S235">
            <v>480.8017621067608</v>
          </cell>
          <cell r="T235">
            <v>350.33477634241422</v>
          </cell>
          <cell r="U235">
            <v>348.6679321338184</v>
          </cell>
          <cell r="V235">
            <v>371.32478033070288</v>
          </cell>
          <cell r="W235">
            <v>164.50510120585372</v>
          </cell>
          <cell r="X235">
            <v>85.986109953568771</v>
          </cell>
          <cell r="Y235">
            <v>125.2571338840246</v>
          </cell>
          <cell r="Z235">
            <v>94.673615010837679</v>
          </cell>
          <cell r="AA235">
            <v>159.60016750810914</v>
          </cell>
          <cell r="AB235">
            <v>59.086701154547079</v>
          </cell>
          <cell r="AC235">
            <v>36.240923541065442</v>
          </cell>
          <cell r="AD235">
            <v>59.014693372678934</v>
          </cell>
          <cell r="AE235">
            <v>1323.3411410263607</v>
          </cell>
          <cell r="AF235">
            <v>1246.7356359857145</v>
          </cell>
          <cell r="AG235">
            <v>1005.7779497196426</v>
          </cell>
          <cell r="AH235">
            <v>586.50521904713094</v>
          </cell>
          <cell r="AI235">
            <v>488.46359492363183</v>
          </cell>
          <cell r="AJ235">
            <v>491.58648162796743</v>
          </cell>
          <cell r="AK235">
            <v>172.49300423985471</v>
          </cell>
          <cell r="AL235">
            <v>86.683279436134143</v>
          </cell>
          <cell r="AM235">
            <v>42.665836419250851</v>
          </cell>
          <cell r="AN235">
            <v>31.589303218134276</v>
          </cell>
          <cell r="AO235">
            <v>66.338549748324937</v>
          </cell>
          <cell r="AP235">
            <v>27.787344685267787</v>
          </cell>
          <cell r="AQ235">
            <v>12.658725468222451</v>
          </cell>
          <cell r="AR235">
            <v>34.826189354275151</v>
          </cell>
        </row>
        <row r="236">
          <cell r="B236">
            <v>1234</v>
          </cell>
          <cell r="C236">
            <v>79.67284326588252</v>
          </cell>
          <cell r="D236">
            <v>70.334009070655895</v>
          </cell>
          <cell r="E236">
            <v>85.367490210638962</v>
          </cell>
          <cell r="F236">
            <v>93.513715450284622</v>
          </cell>
          <cell r="G236">
            <v>101.87396331672468</v>
          </cell>
          <cell r="H236">
            <v>96.483977621057733</v>
          </cell>
          <cell r="I236">
            <v>55.840316188684724</v>
          </cell>
          <cell r="J236">
            <v>68.406985708460155</v>
          </cell>
          <cell r="K236">
            <v>53.137991776738069</v>
          </cell>
          <cell r="L236">
            <v>69.461062325457021</v>
          </cell>
          <cell r="M236">
            <v>88.402303434617295</v>
          </cell>
          <cell r="N236">
            <v>59.210146834096498</v>
          </cell>
          <cell r="O236">
            <v>38.162861457020284</v>
          </cell>
          <cell r="P236">
            <v>23.468355704264578</v>
          </cell>
          <cell r="Q236">
            <v>197.62272803121189</v>
          </cell>
          <cell r="R236">
            <v>199.5241477687149</v>
          </cell>
          <cell r="S236">
            <v>249.76278981046346</v>
          </cell>
          <cell r="T236">
            <v>264.69406682252969</v>
          </cell>
          <cell r="U236">
            <v>270.22146744088974</v>
          </cell>
          <cell r="V236">
            <v>273.47189622678582</v>
          </cell>
          <cell r="W236">
            <v>246.11528757235152</v>
          </cell>
          <cell r="X236">
            <v>213.47424084381498</v>
          </cell>
          <cell r="Y236">
            <v>255.35442199928701</v>
          </cell>
          <cell r="Z236">
            <v>277.08771025483946</v>
          </cell>
          <cell r="AA236">
            <v>337.94512204578132</v>
          </cell>
          <cell r="AB236">
            <v>191.18794644482074</v>
          </cell>
          <cell r="AC236">
            <v>182.17682564752153</v>
          </cell>
          <cell r="AD236">
            <v>181.89078197011355</v>
          </cell>
          <cell r="AE236">
            <v>770.46518767603231</v>
          </cell>
          <cell r="AF236">
            <v>718.33065187975797</v>
          </cell>
          <cell r="AG236">
            <v>522.47293260969036</v>
          </cell>
          <cell r="AH236">
            <v>443.13171893186279</v>
          </cell>
          <cell r="AI236">
            <v>378.56463771683264</v>
          </cell>
          <cell r="AJ236">
            <v>362.04178770543132</v>
          </cell>
          <cell r="AK236">
            <v>258.06595073052995</v>
          </cell>
          <cell r="AL236">
            <v>215.20507534848656</v>
          </cell>
          <cell r="AM236">
            <v>86.980355211077352</v>
          </cell>
          <cell r="AN236">
            <v>92.454562934526848</v>
          </cell>
          <cell r="AO236">
            <v>140.46845715183053</v>
          </cell>
          <cell r="AP236">
            <v>89.912032043134545</v>
          </cell>
          <cell r="AQ236">
            <v>63.633213428765849</v>
          </cell>
          <cell r="AR236">
            <v>107.33873977257603</v>
          </cell>
        </row>
        <row r="237">
          <cell r="B237">
            <v>1235</v>
          </cell>
          <cell r="C237">
            <v>324.92612742389889</v>
          </cell>
          <cell r="D237">
            <v>264.66164802248073</v>
          </cell>
          <cell r="E237">
            <v>348.5477498611973</v>
          </cell>
          <cell r="F237">
            <v>350.70436430340737</v>
          </cell>
          <cell r="G237">
            <v>268.53003092867056</v>
          </cell>
          <cell r="H237">
            <v>318.85689495527623</v>
          </cell>
          <cell r="I237">
            <v>124.93234341016048</v>
          </cell>
          <cell r="J237">
            <v>126.52612393559892</v>
          </cell>
          <cell r="K237">
            <v>107.82374172894417</v>
          </cell>
          <cell r="L237">
            <v>151.14184111780227</v>
          </cell>
          <cell r="M237">
            <v>233.55314889143685</v>
          </cell>
          <cell r="N237">
            <v>202.53146687867195</v>
          </cell>
          <cell r="O237">
            <v>127.13065625908786</v>
          </cell>
          <cell r="P237">
            <v>71.749397460194842</v>
          </cell>
          <cell r="Q237">
            <v>805.95576959439654</v>
          </cell>
          <cell r="R237">
            <v>750.79453690320702</v>
          </cell>
          <cell r="S237">
            <v>1019.7589055586765</v>
          </cell>
          <cell r="T237">
            <v>992.68181135665043</v>
          </cell>
          <cell r="U237">
            <v>712.27796236705603</v>
          </cell>
          <cell r="V237">
            <v>903.76041533939951</v>
          </cell>
          <cell r="W237">
            <v>550.63727650793703</v>
          </cell>
          <cell r="X237">
            <v>394.84371331862366</v>
          </cell>
          <cell r="Y237">
            <v>518.14659015864493</v>
          </cell>
          <cell r="Z237">
            <v>602.92119465158248</v>
          </cell>
          <cell r="AA237">
            <v>892.82908181989546</v>
          </cell>
          <cell r="AB237">
            <v>653.96857318199511</v>
          </cell>
          <cell r="AC237">
            <v>606.87952935212547</v>
          </cell>
          <cell r="AD237">
            <v>556.09153765927556</v>
          </cell>
          <cell r="AE237">
            <v>3142.1530785722944</v>
          </cell>
          <cell r="AF237">
            <v>2703.0248476320326</v>
          </cell>
          <cell r="AG237">
            <v>2133.2097801534451</v>
          </cell>
          <cell r="AH237">
            <v>1661.876303837975</v>
          </cell>
          <cell r="AI237">
            <v>997.86020456036499</v>
          </cell>
          <cell r="AJ237">
            <v>1196.4631135461848</v>
          </cell>
          <cell r="AK237">
            <v>577.37466726001958</v>
          </cell>
          <cell r="AL237">
            <v>398.04507906777991</v>
          </cell>
          <cell r="AM237">
            <v>176.49420014168891</v>
          </cell>
          <cell r="AN237">
            <v>201.17390079916501</v>
          </cell>
          <cell r="AO237">
            <v>371.10854822913035</v>
          </cell>
          <cell r="AP237">
            <v>307.54890358170593</v>
          </cell>
          <cell r="AQ237">
            <v>211.97918275033985</v>
          </cell>
          <cell r="AR237">
            <v>328.16487017109159</v>
          </cell>
        </row>
        <row r="238">
          <cell r="B238">
            <v>1236</v>
          </cell>
          <cell r="C238">
            <v>604.38256970828218</v>
          </cell>
          <cell r="D238">
            <v>494.15155336775837</v>
          </cell>
          <cell r="E238">
            <v>450.2963125814673</v>
          </cell>
          <cell r="F238">
            <v>435.73077887037789</v>
          </cell>
          <cell r="G238">
            <v>237.65943671844499</v>
          </cell>
          <cell r="H238">
            <v>241.7075775082636</v>
          </cell>
          <cell r="I238">
            <v>212.08239481768672</v>
          </cell>
          <cell r="J238">
            <v>234.54037488336763</v>
          </cell>
          <cell r="K238">
            <v>269.71983783623369</v>
          </cell>
          <cell r="L238">
            <v>296.16107346714699</v>
          </cell>
          <cell r="M238">
            <v>345.46979260036306</v>
          </cell>
          <cell r="N238">
            <v>348.01005901371701</v>
          </cell>
          <cell r="O238">
            <v>182.87128686257546</v>
          </cell>
          <cell r="P238">
            <v>155.23136366794259</v>
          </cell>
          <cell r="Q238">
            <v>1499.127272283645</v>
          </cell>
          <cell r="R238">
            <v>1401.813558718688</v>
          </cell>
          <cell r="S238">
            <v>1317.448398614107</v>
          </cell>
          <cell r="T238">
            <v>1233.3522558010786</v>
          </cell>
          <cell r="U238">
            <v>630.39347494091612</v>
          </cell>
          <cell r="V238">
            <v>685.09022102278254</v>
          </cell>
          <cell r="W238">
            <v>934.74971404558266</v>
          </cell>
          <cell r="X238">
            <v>731.91835536847123</v>
          </cell>
          <cell r="Y238">
            <v>1296.1376783261042</v>
          </cell>
          <cell r="Z238">
            <v>1181.4186389653248</v>
          </cell>
          <cell r="AA238">
            <v>1320.665035722843</v>
          </cell>
          <cell r="AB238">
            <v>1123.7149725603904</v>
          </cell>
          <cell r="AC238">
            <v>872.96678683859068</v>
          </cell>
          <cell r="AD238">
            <v>1203.1159949871721</v>
          </cell>
          <cell r="AE238">
            <v>5844.5978693698426</v>
          </cell>
          <cell r="AF238">
            <v>5046.8359780468099</v>
          </cell>
          <cell r="AG238">
            <v>2755.9394612312103</v>
          </cell>
          <cell r="AH238">
            <v>2064.7894065871196</v>
          </cell>
          <cell r="AI238">
            <v>883.14477646845728</v>
          </cell>
          <cell r="AJ238">
            <v>906.97176485333966</v>
          </cell>
          <cell r="AK238">
            <v>980.13851975509544</v>
          </cell>
          <cell r="AL238">
            <v>737.85269919874656</v>
          </cell>
          <cell r="AM238">
            <v>441.49819212286997</v>
          </cell>
          <cell r="AN238">
            <v>394.19844282442324</v>
          </cell>
          <cell r="AO238">
            <v>548.94054649862255</v>
          </cell>
          <cell r="AP238">
            <v>528.46164467465519</v>
          </cell>
          <cell r="AQ238">
            <v>304.92177951657993</v>
          </cell>
          <cell r="AR238">
            <v>709.99175056254956</v>
          </cell>
        </row>
        <row r="239">
          <cell r="B239">
            <v>1237</v>
          </cell>
          <cell r="C239">
            <v>935.57623408491349</v>
          </cell>
          <cell r="D239">
            <v>817.18413268722077</v>
          </cell>
          <cell r="E239">
            <v>822.98798700739201</v>
          </cell>
          <cell r="F239">
            <v>726.91575811787061</v>
          </cell>
          <cell r="G239">
            <v>664.38552041663854</v>
          </cell>
          <cell r="H239">
            <v>645.45777422935771</v>
          </cell>
          <cell r="I239">
            <v>372.7811523789066</v>
          </cell>
          <cell r="J239">
            <v>485.93654960452403</v>
          </cell>
          <cell r="K239">
            <v>381.0762982752691</v>
          </cell>
          <cell r="L239">
            <v>506.99859102639982</v>
          </cell>
          <cell r="M239">
            <v>567.24593288825179</v>
          </cell>
          <cell r="N239">
            <v>491.65927889787821</v>
          </cell>
          <cell r="O239">
            <v>299.73565985390644</v>
          </cell>
          <cell r="P239">
            <v>208.12545316717629</v>
          </cell>
          <cell r="Q239">
            <v>2320.6292141980371</v>
          </cell>
          <cell r="R239">
            <v>2318.1952770634753</v>
          </cell>
          <cell r="S239">
            <v>2407.8460677276266</v>
          </cell>
          <cell r="T239">
            <v>2057.5622231146831</v>
          </cell>
          <cell r="U239">
            <v>1762.2876781116615</v>
          </cell>
          <cell r="V239">
            <v>1829.4701960369696</v>
          </cell>
          <cell r="W239">
            <v>1643.0268806013403</v>
          </cell>
          <cell r="X239">
            <v>1516.4377577926125</v>
          </cell>
          <cell r="Y239">
            <v>1831.2607351169772</v>
          </cell>
          <cell r="Z239">
            <v>2022.4723605824956</v>
          </cell>
          <cell r="AA239">
            <v>2168.4728629460878</v>
          </cell>
          <cell r="AB239">
            <v>1587.5543789210242</v>
          </cell>
          <cell r="AC239">
            <v>1430.8384895888103</v>
          </cell>
          <cell r="AD239">
            <v>1613.0700378630652</v>
          </cell>
          <cell r="AE239">
            <v>9047.3602953258942</v>
          </cell>
          <cell r="AF239">
            <v>8346.010962482047</v>
          </cell>
          <cell r="AG239">
            <v>5036.916817084898</v>
          </cell>
          <cell r="AH239">
            <v>3444.6222980486846</v>
          </cell>
          <cell r="AI239">
            <v>2468.8630505017677</v>
          </cell>
          <cell r="AJ239">
            <v>2421.9843774285264</v>
          </cell>
          <cell r="AK239">
            <v>1722.8076248353893</v>
          </cell>
          <cell r="AL239">
            <v>1528.7329311353039</v>
          </cell>
          <cell r="AM239">
            <v>623.77501817852999</v>
          </cell>
          <cell r="AN239">
            <v>674.82891237883632</v>
          </cell>
          <cell r="AO239">
            <v>901.33580147484838</v>
          </cell>
          <cell r="AP239">
            <v>746.59644000602475</v>
          </cell>
          <cell r="AQ239">
            <v>499.78283827527224</v>
          </cell>
          <cell r="AR239">
            <v>951.91687645596187</v>
          </cell>
        </row>
        <row r="240">
          <cell r="B240">
            <v>1238</v>
          </cell>
          <cell r="C240">
            <v>164.38932347062459</v>
          </cell>
          <cell r="D240">
            <v>145.32128113391684</v>
          </cell>
          <cell r="E240">
            <v>171.82243837351714</v>
          </cell>
          <cell r="F240">
            <v>190.6540217494146</v>
          </cell>
          <cell r="G240">
            <v>224.21265624718572</v>
          </cell>
          <cell r="H240">
            <v>217.39269943220398</v>
          </cell>
          <cell r="I240">
            <v>127.20406182319621</v>
          </cell>
          <cell r="J240">
            <v>160.43246507803178</v>
          </cell>
          <cell r="K240">
            <v>123.54392713706228</v>
          </cell>
          <cell r="L240">
            <v>152.48455017682375</v>
          </cell>
          <cell r="M240">
            <v>189.79031242528583</v>
          </cell>
          <cell r="N240">
            <v>140.07742432447981</v>
          </cell>
          <cell r="O240">
            <v>94.595079932866255</v>
          </cell>
          <cell r="P240">
            <v>58.346783468912761</v>
          </cell>
          <cell r="Q240">
            <v>407.75583287588989</v>
          </cell>
          <cell r="R240">
            <v>412.24871373071846</v>
          </cell>
          <cell r="S240">
            <v>502.70719514321377</v>
          </cell>
          <cell r="T240">
            <v>539.65333459296301</v>
          </cell>
          <cell r="U240">
            <v>594.72578681924813</v>
          </cell>
          <cell r="V240">
            <v>616.1727076912025</v>
          </cell>
          <cell r="W240">
            <v>560.64983855394109</v>
          </cell>
          <cell r="X240">
            <v>500.65352733411095</v>
          </cell>
          <cell r="Y240">
            <v>593.68988271432841</v>
          </cell>
          <cell r="Z240">
            <v>608.27740669682112</v>
          </cell>
          <cell r="AA240">
            <v>725.53211628820782</v>
          </cell>
          <cell r="AB240">
            <v>452.30617608357323</v>
          </cell>
          <cell r="AC240">
            <v>451.56549394104769</v>
          </cell>
          <cell r="AD240">
            <v>452.21498277669838</v>
          </cell>
          <cell r="AE240">
            <v>1589.7041672914349</v>
          </cell>
          <cell r="AF240">
            <v>1484.1857017429729</v>
          </cell>
          <cell r="AG240">
            <v>1051.6014122431272</v>
          </cell>
          <cell r="AH240">
            <v>903.44869704173118</v>
          </cell>
          <cell r="AI240">
            <v>833.17640955871184</v>
          </cell>
          <cell r="AJ240">
            <v>815.73379826504106</v>
          </cell>
          <cell r="AK240">
            <v>587.87341103631127</v>
          </cell>
          <cell r="AL240">
            <v>504.71279179885448</v>
          </cell>
          <cell r="AM240">
            <v>202.22620967127531</v>
          </cell>
          <cell r="AN240">
            <v>202.96108307142001</v>
          </cell>
          <cell r="AO240">
            <v>301.57078868947463</v>
          </cell>
          <cell r="AP240">
            <v>212.71093786799537</v>
          </cell>
          <cell r="AQ240">
            <v>157.72897211752291</v>
          </cell>
          <cell r="AR240">
            <v>266.86446576222653</v>
          </cell>
        </row>
        <row r="241">
          <cell r="B241">
            <v>1239</v>
          </cell>
          <cell r="C241">
            <v>110.21706179969668</v>
          </cell>
          <cell r="D241">
            <v>102.97215487116036</v>
          </cell>
          <cell r="E241">
            <v>121.70954002923314</v>
          </cell>
          <cell r="F241">
            <v>140.43939661710459</v>
          </cell>
          <cell r="G241">
            <v>173.65835665193015</v>
          </cell>
          <cell r="H241">
            <v>187.65953471297911</v>
          </cell>
          <cell r="I241">
            <v>100.75713014755681</v>
          </cell>
          <cell r="J241">
            <v>134.479535755565</v>
          </cell>
          <cell r="K241">
            <v>106.00255972363793</v>
          </cell>
          <cell r="L241">
            <v>134.62980055180378</v>
          </cell>
          <cell r="M241">
            <v>189.46311218555286</v>
          </cell>
          <cell r="N241">
            <v>119.04441832652107</v>
          </cell>
          <cell r="O241">
            <v>73.880171665830929</v>
          </cell>
          <cell r="P241">
            <v>46.965099489537337</v>
          </cell>
          <cell r="Q241">
            <v>273.38545400911977</v>
          </cell>
          <cell r="R241">
            <v>292.11233251238292</v>
          </cell>
          <cell r="S241">
            <v>356.09005476491234</v>
          </cell>
          <cell r="T241">
            <v>397.51896129553791</v>
          </cell>
          <cell r="U241">
            <v>460.63012020024229</v>
          </cell>
          <cell r="V241">
            <v>531.897731295379</v>
          </cell>
          <cell r="W241">
            <v>444.08541630456847</v>
          </cell>
          <cell r="X241">
            <v>419.66352569307105</v>
          </cell>
          <cell r="Y241">
            <v>509.39490680044821</v>
          </cell>
          <cell r="Z241">
            <v>537.05287420133891</v>
          </cell>
          <cell r="AA241">
            <v>724.28129226378906</v>
          </cell>
          <cell r="AB241">
            <v>384.39117435965136</v>
          </cell>
          <cell r="AC241">
            <v>352.67940187171502</v>
          </cell>
          <cell r="AD241">
            <v>364.00158490455357</v>
          </cell>
          <cell r="AE241">
            <v>1065.8388193981764</v>
          </cell>
          <cell r="AF241">
            <v>1051.6684049640544</v>
          </cell>
          <cell r="AG241">
            <v>744.89644885594873</v>
          </cell>
          <cell r="AH241">
            <v>665.49757892762432</v>
          </cell>
          <cell r="AI241">
            <v>645.31614096578244</v>
          </cell>
          <cell r="AJ241">
            <v>704.16451625050217</v>
          </cell>
          <cell r="AK241">
            <v>465.64894970415531</v>
          </cell>
          <cell r="AL241">
            <v>423.06612877881344</v>
          </cell>
          <cell r="AM241">
            <v>173.51314925081005</v>
          </cell>
          <cell r="AN241">
            <v>179.19592576426442</v>
          </cell>
          <cell r="AO241">
            <v>301.05087788320253</v>
          </cell>
          <cell r="AP241">
            <v>180.77181239089225</v>
          </cell>
          <cell r="AQ241">
            <v>123.18868534164538</v>
          </cell>
          <cell r="AR241">
            <v>214.80731995145823</v>
          </cell>
        </row>
        <row r="242">
          <cell r="B242">
            <v>1240</v>
          </cell>
          <cell r="C242">
            <v>1121.1810929388628</v>
          </cell>
          <cell r="D242">
            <v>1062.1939139724284</v>
          </cell>
          <cell r="E242">
            <v>1177.7023275886809</v>
          </cell>
          <cell r="F242">
            <v>1178.7539334562093</v>
          </cell>
          <cell r="G242">
            <v>923.96466793734021</v>
          </cell>
          <cell r="H242">
            <v>1184.3896384965603</v>
          </cell>
          <cell r="I242">
            <v>537.32586809824932</v>
          </cell>
          <cell r="J242">
            <v>708.82822966771892</v>
          </cell>
          <cell r="K242">
            <v>558.49940897558304</v>
          </cell>
          <cell r="L242">
            <v>780.50369523882921</v>
          </cell>
          <cell r="M242">
            <v>661.83132376285391</v>
          </cell>
          <cell r="N242">
            <v>706.96762441065232</v>
          </cell>
          <cell r="O242">
            <v>479.0250986077553</v>
          </cell>
          <cell r="P242">
            <v>255.93811937933904</v>
          </cell>
          <cell r="Q242">
            <v>2781.0086488839393</v>
          </cell>
          <cell r="R242">
            <v>3013.241222145622</v>
          </cell>
          <cell r="S242">
            <v>3445.6467933991944</v>
          </cell>
          <cell r="T242">
            <v>3336.5070666607548</v>
          </cell>
          <cell r="U242">
            <v>2450.8233537290216</v>
          </cell>
          <cell r="V242">
            <v>3357.0058811538961</v>
          </cell>
          <cell r="W242">
            <v>2368.2550453369663</v>
          </cell>
          <cell r="X242">
            <v>2212.0046169242</v>
          </cell>
          <cell r="Y242">
            <v>2683.8668342060942</v>
          </cell>
          <cell r="Z242">
            <v>3113.5138812857949</v>
          </cell>
          <cell r="AA242">
            <v>2530.0547473650445</v>
          </cell>
          <cell r="AB242">
            <v>2282.7791441349909</v>
          </cell>
          <cell r="AC242">
            <v>2286.7067231877736</v>
          </cell>
          <cell r="AD242">
            <v>1983.6406630486201</v>
          </cell>
          <cell r="AE242">
            <v>10842.226356943251</v>
          </cell>
          <cell r="AF242">
            <v>10848.328663876213</v>
          </cell>
          <cell r="AG242">
            <v>7207.8678583411365</v>
          </cell>
          <cell r="AH242">
            <v>5585.7395272444492</v>
          </cell>
          <cell r="AI242">
            <v>3433.4616853316156</v>
          </cell>
          <cell r="AJ242">
            <v>4444.2461083559074</v>
          </cell>
          <cell r="AK242">
            <v>2483.2508206853731</v>
          </cell>
          <cell r="AL242">
            <v>2229.9393986586683</v>
          </cell>
          <cell r="AM242">
            <v>914.1948228299234</v>
          </cell>
          <cell r="AN242">
            <v>1038.8716440007931</v>
          </cell>
          <cell r="AO242">
            <v>1051.6289885192873</v>
          </cell>
          <cell r="AP242">
            <v>1073.547341092981</v>
          </cell>
          <cell r="AQ242">
            <v>798.73220124681109</v>
          </cell>
          <cell r="AR242">
            <v>1170.600767268465</v>
          </cell>
        </row>
        <row r="243">
          <cell r="B243">
            <v>1241</v>
          </cell>
          <cell r="C243">
            <v>292.00105102296885</v>
          </cell>
          <cell r="D243">
            <v>279.23126587508989</v>
          </cell>
          <cell r="E243">
            <v>231.17357259366693</v>
          </cell>
          <cell r="F243">
            <v>228.0839777587658</v>
          </cell>
          <cell r="G243">
            <v>205.02195802535445</v>
          </cell>
          <cell r="H243">
            <v>274.33061233405249</v>
          </cell>
          <cell r="I243">
            <v>132.65912773163515</v>
          </cell>
          <cell r="J243">
            <v>181.25214513142012</v>
          </cell>
          <cell r="K243">
            <v>135.4237394521634</v>
          </cell>
          <cell r="L243">
            <v>192.74305286660919</v>
          </cell>
          <cell r="M243">
            <v>264.77904626124831</v>
          </cell>
          <cell r="N243">
            <v>145.04179983472775</v>
          </cell>
          <cell r="O243">
            <v>83.331112187890852</v>
          </cell>
          <cell r="P243">
            <v>55.80096049350017</v>
          </cell>
          <cell r="Q243">
            <v>724.28749779350562</v>
          </cell>
          <cell r="R243">
            <v>792.12575950474252</v>
          </cell>
          <cell r="S243">
            <v>676.35298026192004</v>
          </cell>
          <cell r="T243">
            <v>645.60022408823443</v>
          </cell>
          <cell r="U243">
            <v>543.82231290024356</v>
          </cell>
          <cell r="V243">
            <v>777.55617666072521</v>
          </cell>
          <cell r="W243">
            <v>584.69295303497336</v>
          </cell>
          <cell r="X243">
            <v>565.62445607740938</v>
          </cell>
          <cell r="Y243">
            <v>650.77827664401116</v>
          </cell>
          <cell r="Z243">
            <v>768.87293972126577</v>
          </cell>
          <cell r="AA243">
            <v>1012.1997236203633</v>
          </cell>
          <cell r="AB243">
            <v>468.33600897428818</v>
          </cell>
          <cell r="AC243">
            <v>397.79505300367913</v>
          </cell>
          <cell r="AD243">
            <v>432.48365870821527</v>
          </cell>
          <cell r="AE243">
            <v>2823.7556908471702</v>
          </cell>
          <cell r="AF243">
            <v>2851.8263055325765</v>
          </cell>
          <cell r="AG243">
            <v>1414.846964773714</v>
          </cell>
          <cell r="AH243">
            <v>1080.8173393430388</v>
          </cell>
          <cell r="AI243">
            <v>761.86358846728058</v>
          </cell>
          <cell r="AJ243">
            <v>1029.3848549841452</v>
          </cell>
          <cell r="AK243">
            <v>613.08399124151902</v>
          </cell>
          <cell r="AL243">
            <v>570.21050037668908</v>
          </cell>
          <cell r="AM243">
            <v>221.67200091137212</v>
          </cell>
          <cell r="AN243">
            <v>256.54624497324812</v>
          </cell>
          <cell r="AO243">
            <v>420.72550905824386</v>
          </cell>
          <cell r="AP243">
            <v>220.249461479535</v>
          </cell>
          <cell r="AQ243">
            <v>138.94729704900155</v>
          </cell>
          <cell r="AR243">
            <v>255.22047019183378</v>
          </cell>
        </row>
        <row r="244">
          <cell r="B244">
            <v>1242</v>
          </cell>
          <cell r="C244">
            <v>536.25134214746095</v>
          </cell>
          <cell r="D244">
            <v>449.05970740370344</v>
          </cell>
          <cell r="E244">
            <v>504.11393992173737</v>
          </cell>
          <cell r="F244">
            <v>658.6042584536508</v>
          </cell>
          <cell r="G244">
            <v>772.69583366505822</v>
          </cell>
          <cell r="H244">
            <v>760.71466632906822</v>
          </cell>
          <cell r="I244">
            <v>391.61699205821992</v>
          </cell>
          <cell r="J244">
            <v>401.46325590118647</v>
          </cell>
          <cell r="K244">
            <v>311.55478557877603</v>
          </cell>
          <cell r="L244">
            <v>385.69664139173796</v>
          </cell>
          <cell r="M244">
            <v>467.22658497574542</v>
          </cell>
          <cell r="N244">
            <v>348.52731341588071</v>
          </cell>
          <cell r="O244">
            <v>279.50549527250524</v>
          </cell>
          <cell r="P244">
            <v>166.29739927334319</v>
          </cell>
          <cell r="Q244">
            <v>1330.1326876451617</v>
          </cell>
          <cell r="R244">
            <v>1273.8966056518134</v>
          </cell>
          <cell r="S244">
            <v>1474.9046001765441</v>
          </cell>
          <cell r="T244">
            <v>1864.2039700519958</v>
          </cell>
          <cell r="U244">
            <v>2049.5816130101921</v>
          </cell>
          <cell r="V244">
            <v>2156.1515955073278</v>
          </cell>
          <cell r="W244">
            <v>1726.0455383696192</v>
          </cell>
          <cell r="X244">
            <v>1252.8261973921899</v>
          </cell>
          <cell r="Y244">
            <v>1497.175364226078</v>
          </cell>
          <cell r="Z244">
            <v>1538.5857290157046</v>
          </cell>
          <cell r="AA244">
            <v>1786.1179986044494</v>
          </cell>
          <cell r="AB244">
            <v>1125.3851728930515</v>
          </cell>
          <cell r="AC244">
            <v>1334.2664028778274</v>
          </cell>
          <cell r="AD244">
            <v>1288.8829696717116</v>
          </cell>
          <cell r="AE244">
            <v>5185.7442766334943</v>
          </cell>
          <cell r="AF244">
            <v>4586.3069177271846</v>
          </cell>
          <cell r="AG244">
            <v>3085.3184029476224</v>
          </cell>
          <cell r="AH244">
            <v>3120.9158543119656</v>
          </cell>
          <cell r="AI244">
            <v>2871.3452271145361</v>
          </cell>
          <cell r="AJ244">
            <v>2854.4687369046437</v>
          </cell>
          <cell r="AK244">
            <v>1809.8574341205817</v>
          </cell>
          <cell r="AL244">
            <v>1262.9840262816685</v>
          </cell>
          <cell r="AM244">
            <v>509.9768548124926</v>
          </cell>
          <cell r="AN244">
            <v>513.37271863345984</v>
          </cell>
          <cell r="AO244">
            <v>742.40822899374177</v>
          </cell>
          <cell r="AP244">
            <v>529.24710792493408</v>
          </cell>
          <cell r="AQ244">
            <v>466.0508189413145</v>
          </cell>
          <cell r="AR244">
            <v>760.60519494401126</v>
          </cell>
        </row>
        <row r="245">
          <cell r="B245">
            <v>1243</v>
          </cell>
          <cell r="C245">
            <v>324.94288187399707</v>
          </cell>
          <cell r="D245">
            <v>228.97872950288459</v>
          </cell>
          <cell r="E245">
            <v>260.27517086296149</v>
          </cell>
          <cell r="F245">
            <v>225.06174763849535</v>
          </cell>
          <cell r="G245">
            <v>114.55178174114818</v>
          </cell>
          <cell r="H245">
            <v>112.85682350084456</v>
          </cell>
          <cell r="I245">
            <v>84.301296960014994</v>
          </cell>
          <cell r="J245">
            <v>147.28131942033608</v>
          </cell>
          <cell r="K245">
            <v>85.705301547580788</v>
          </cell>
          <cell r="L245">
            <v>107.60621994721961</v>
          </cell>
          <cell r="M245">
            <v>122.0182813815488</v>
          </cell>
          <cell r="N245">
            <v>140.90748462873196</v>
          </cell>
          <cell r="O245">
            <v>68.866397375718137</v>
          </cell>
          <cell r="P245">
            <v>40.311820173833915</v>
          </cell>
          <cell r="Q245">
            <v>805.99732779665635</v>
          </cell>
          <cell r="R245">
            <v>649.56891360096176</v>
          </cell>
          <cell r="S245">
            <v>761.4965911815782</v>
          </cell>
          <cell r="T245">
            <v>637.04568877161307</v>
          </cell>
          <cell r="U245">
            <v>303.84947784769059</v>
          </cell>
          <cell r="V245">
            <v>319.87870199675234</v>
          </cell>
          <cell r="W245">
            <v>371.55659853230844</v>
          </cell>
          <cell r="X245">
            <v>459.6134083107724</v>
          </cell>
          <cell r="Y245">
            <v>411.85650806882154</v>
          </cell>
          <cell r="Z245">
            <v>429.25288062325257</v>
          </cell>
          <cell r="AA245">
            <v>466.45258541031035</v>
          </cell>
          <cell r="AB245">
            <v>454.98641812789708</v>
          </cell>
          <cell r="AC245">
            <v>328.74530862468259</v>
          </cell>
          <cell r="AD245">
            <v>312.43554454583466</v>
          </cell>
          <cell r="AE245">
            <v>3142.3151001597034</v>
          </cell>
          <cell r="AF245">
            <v>2338.5904230934802</v>
          </cell>
          <cell r="AG245">
            <v>1592.9568910919243</v>
          </cell>
          <cell r="AH245">
            <v>1066.4959532046057</v>
          </cell>
          <cell r="AI245">
            <v>425.67553418760679</v>
          </cell>
          <cell r="AJ245">
            <v>423.47845872892998</v>
          </cell>
          <cell r="AK245">
            <v>389.59833741434682</v>
          </cell>
          <cell r="AL245">
            <v>463.3399223050111</v>
          </cell>
          <cell r="AM245">
            <v>140.28903469672463</v>
          </cell>
          <cell r="AN245">
            <v>143.22680507883084</v>
          </cell>
          <cell r="AO245">
            <v>193.88318023478536</v>
          </cell>
          <cell r="AP245">
            <v>213.97140440395535</v>
          </cell>
          <cell r="AQ245">
            <v>114.82865788810348</v>
          </cell>
          <cell r="AR245">
            <v>184.37678506005213</v>
          </cell>
        </row>
        <row r="246">
          <cell r="B246">
            <v>1244</v>
          </cell>
          <cell r="C246">
            <v>903.69394913704161</v>
          </cell>
          <cell r="D246">
            <v>881.2507719304931</v>
          </cell>
          <cell r="E246">
            <v>935.37961984212939</v>
          </cell>
          <cell r="F246">
            <v>1027.453635053877</v>
          </cell>
          <cell r="G246">
            <v>900.39458524347185</v>
          </cell>
          <cell r="H246">
            <v>912.58430896676055</v>
          </cell>
          <cell r="I246">
            <v>517.22893911937172</v>
          </cell>
          <cell r="J246">
            <v>627.59385636291245</v>
          </cell>
          <cell r="K246">
            <v>484.53001731209957</v>
          </cell>
          <cell r="L246">
            <v>727.01318106291922</v>
          </cell>
          <cell r="M246">
            <v>775.91541548008183</v>
          </cell>
          <cell r="N246">
            <v>602.84438043863236</v>
          </cell>
          <cell r="O246">
            <v>360.47550372918784</v>
          </cell>
          <cell r="P246">
            <v>238.6102332750427</v>
          </cell>
          <cell r="Q246">
            <v>2241.5475112112308</v>
          </cell>
          <cell r="R246">
            <v>2499.9400938928175</v>
          </cell>
          <cell r="S246">
            <v>2736.6743804599469</v>
          </cell>
          <cell r="T246">
            <v>2908.2459169167173</v>
          </cell>
          <cell r="U246">
            <v>2388.3035289781315</v>
          </cell>
          <cell r="V246">
            <v>2586.6073061387024</v>
          </cell>
          <cell r="W246">
            <v>2279.6781569424861</v>
          </cell>
          <cell r="X246">
            <v>1958.5005925607652</v>
          </cell>
          <cell r="Y246">
            <v>2328.4071974695694</v>
          </cell>
          <cell r="Z246">
            <v>2900.1344195103461</v>
          </cell>
          <cell r="AA246">
            <v>2966.1764410421274</v>
          </cell>
          <cell r="AB246">
            <v>1946.5680341041011</v>
          </cell>
          <cell r="AC246">
            <v>1720.7903308569726</v>
          </cell>
          <cell r="AD246">
            <v>1849.3414052260198</v>
          </cell>
          <cell r="AE246">
            <v>8739.0470778105137</v>
          </cell>
          <cell r="AF246">
            <v>9000.3321271569275</v>
          </cell>
          <cell r="AG246">
            <v>5724.7850660291379</v>
          </cell>
          <cell r="AH246">
            <v>4868.7755933114258</v>
          </cell>
          <cell r="AI246">
            <v>3345.8750289823461</v>
          </cell>
          <cell r="AJ246">
            <v>3424.3370018167961</v>
          </cell>
          <cell r="AK246">
            <v>2390.3728887952066</v>
          </cell>
          <cell r="AL246">
            <v>1974.3799810510327</v>
          </cell>
          <cell r="AM246">
            <v>793.11602879740917</v>
          </cell>
          <cell r="AN246">
            <v>967.67431496909489</v>
          </cell>
          <cell r="AO246">
            <v>1232.9049929498649</v>
          </cell>
          <cell r="AP246">
            <v>915.43369083166704</v>
          </cell>
          <cell r="AQ246">
            <v>601.06118327826982</v>
          </cell>
          <cell r="AR246">
            <v>1091.3470913485999</v>
          </cell>
        </row>
        <row r="247">
          <cell r="B247">
            <v>1245</v>
          </cell>
          <cell r="C247">
            <v>252.01089487471015</v>
          </cell>
          <cell r="D247">
            <v>241.1588326200669</v>
          </cell>
          <cell r="E247">
            <v>279.59028874395386</v>
          </cell>
          <cell r="F247">
            <v>308.1228532897037</v>
          </cell>
          <cell r="G247">
            <v>364.28196112935336</v>
          </cell>
          <cell r="H247">
            <v>376.73666837693492</v>
          </cell>
          <cell r="I247">
            <v>219.4618716973346</v>
          </cell>
          <cell r="J247">
            <v>264.53916564085142</v>
          </cell>
          <cell r="K247">
            <v>206.78244120111776</v>
          </cell>
          <cell r="L247">
            <v>260.00798451916802</v>
          </cell>
          <cell r="M247">
            <v>345.03597914343527</v>
          </cell>
          <cell r="N247">
            <v>220.14099273451845</v>
          </cell>
          <cell r="O247">
            <v>142.00768150248655</v>
          </cell>
          <cell r="P247">
            <v>89.023284054013502</v>
          </cell>
          <cell r="Q247">
            <v>625.09480642639289</v>
          </cell>
          <cell r="R247">
            <v>684.1215393690951</v>
          </cell>
          <cell r="S247">
            <v>818.00753832985686</v>
          </cell>
          <cell r="T247">
            <v>872.15325287308019</v>
          </cell>
          <cell r="U247">
            <v>966.26069010960555</v>
          </cell>
          <cell r="V247">
            <v>1067.8134714122364</v>
          </cell>
          <cell r="W247">
            <v>967.27463865795573</v>
          </cell>
          <cell r="X247">
            <v>825.53407336661587</v>
          </cell>
          <cell r="Y247">
            <v>993.69225269872152</v>
          </cell>
          <cell r="Z247">
            <v>1037.2000465646202</v>
          </cell>
          <cell r="AA247">
            <v>1319.0066497311818</v>
          </cell>
          <cell r="AB247">
            <v>710.82925106005632</v>
          </cell>
          <cell r="AC247">
            <v>677.8975067900268</v>
          </cell>
          <cell r="AD247">
            <v>689.97227390709861</v>
          </cell>
          <cell r="AE247">
            <v>2437.0364286872882</v>
          </cell>
          <cell r="AF247">
            <v>2462.9874470614855</v>
          </cell>
          <cell r="AG247">
            <v>1711.1708184087925</v>
          </cell>
          <cell r="AH247">
            <v>1460.0960828365953</v>
          </cell>
          <cell r="AI247">
            <v>1353.6753077228241</v>
          </cell>
          <cell r="AJ247">
            <v>1413.6483618976085</v>
          </cell>
          <cell r="AK247">
            <v>1014.2427628328987</v>
          </cell>
          <cell r="AL247">
            <v>832.2274470182424</v>
          </cell>
          <cell r="AM247">
            <v>338.47741673520642</v>
          </cell>
          <cell r="AN247">
            <v>346.07769825882428</v>
          </cell>
          <cell r="AO247">
            <v>548.25123067065419</v>
          </cell>
          <cell r="AP247">
            <v>334.28939212417851</v>
          </cell>
          <cell r="AQ247">
            <v>236.78531327502515</v>
          </cell>
          <cell r="AR247">
            <v>407.17156502947745</v>
          </cell>
        </row>
        <row r="248">
          <cell r="B248">
            <v>1246</v>
          </cell>
          <cell r="C248">
            <v>1191.8174489826524</v>
          </cell>
          <cell r="D248">
            <v>1157.1814015378584</v>
          </cell>
          <cell r="E248">
            <v>1172.3050354406269</v>
          </cell>
          <cell r="F248">
            <v>1192.0532847176596</v>
          </cell>
          <cell r="G248">
            <v>1052.0494573614312</v>
          </cell>
          <cell r="H248">
            <v>1056.7661823538856</v>
          </cell>
          <cell r="I248">
            <v>556.88364245992477</v>
          </cell>
          <cell r="J248">
            <v>689.18124549086042</v>
          </cell>
          <cell r="K248">
            <v>560.25475043129552</v>
          </cell>
          <cell r="L248">
            <v>835.04890159717706</v>
          </cell>
          <cell r="M248">
            <v>944.26243468757082</v>
          </cell>
          <cell r="N248">
            <v>581.92066487969282</v>
          </cell>
          <cell r="O248">
            <v>550.41780247226586</v>
          </cell>
          <cell r="P248">
            <v>318.94382101816291</v>
          </cell>
          <cell r="Q248">
            <v>2956.2170236242864</v>
          </cell>
          <cell r="R248">
            <v>3282.702578829339</v>
          </cell>
          <cell r="S248">
            <v>3429.8557382680915</v>
          </cell>
          <cell r="T248">
            <v>3374.1513774930631</v>
          </cell>
          <cell r="U248">
            <v>2790.5692380373539</v>
          </cell>
          <cell r="V248">
            <v>2995.2729860671166</v>
          </cell>
          <cell r="W248">
            <v>2454.4556185041051</v>
          </cell>
          <cell r="X248">
            <v>2150.6932612404398</v>
          </cell>
          <cell r="Y248">
            <v>2692.3021210479096</v>
          </cell>
          <cell r="Z248">
            <v>3331.1006245520757</v>
          </cell>
          <cell r="AA248">
            <v>3609.7349428202619</v>
          </cell>
          <cell r="AB248">
            <v>1879.0059282218444</v>
          </cell>
          <cell r="AC248">
            <v>2627.5117799332643</v>
          </cell>
          <cell r="AD248">
            <v>2471.9644503678505</v>
          </cell>
          <cell r="AE248">
            <v>11525.30544744854</v>
          </cell>
          <cell r="AF248">
            <v>11818.448592554687</v>
          </cell>
          <cell r="AG248">
            <v>7174.8349198093019</v>
          </cell>
          <cell r="AH248">
            <v>5648.76091781574</v>
          </cell>
          <cell r="AI248">
            <v>3909.4260075855582</v>
          </cell>
          <cell r="AJ248">
            <v>3965.3580550823308</v>
          </cell>
          <cell r="AK248">
            <v>2573.6370501931792</v>
          </cell>
          <cell r="AL248">
            <v>2168.1309347077649</v>
          </cell>
          <cell r="AM248">
            <v>917.06810084118297</v>
          </cell>
          <cell r="AN248">
            <v>1111.4727970094541</v>
          </cell>
          <cell r="AO248">
            <v>1500.4030686269914</v>
          </cell>
          <cell r="AP248">
            <v>883.66052551478174</v>
          </cell>
          <cell r="AQ248">
            <v>917.7732529086062</v>
          </cell>
          <cell r="AR248">
            <v>1458.77402906922</v>
          </cell>
        </row>
        <row r="249">
          <cell r="B249">
            <v>1247</v>
          </cell>
          <cell r="C249">
            <v>257.27119834764022</v>
          </cell>
          <cell r="D249">
            <v>227.00485330046416</v>
          </cell>
          <cell r="E249">
            <v>273.89793476996908</v>
          </cell>
          <cell r="F249">
            <v>295.75085901025483</v>
          </cell>
          <cell r="G249">
            <v>324.30957304328768</v>
          </cell>
          <cell r="H249">
            <v>312.70679810631634</v>
          </cell>
          <cell r="I249">
            <v>186.28657231681674</v>
          </cell>
          <cell r="J249">
            <v>228.45727461756587</v>
          </cell>
          <cell r="K249">
            <v>169.97312626864215</v>
          </cell>
          <cell r="L249">
            <v>203.96938389061594</v>
          </cell>
          <cell r="M249">
            <v>285.60015794768776</v>
          </cell>
          <cell r="N249">
            <v>177.29046999724324</v>
          </cell>
          <cell r="O249">
            <v>105.05061964522442</v>
          </cell>
          <cell r="P249">
            <v>72.036553511988998</v>
          </cell>
          <cell r="Q249">
            <v>638.14260891441654</v>
          </cell>
          <cell r="R249">
            <v>643.96940388592122</v>
          </cell>
          <cell r="S249">
            <v>801.35321001795421</v>
          </cell>
          <cell r="T249">
            <v>837.13386063993335</v>
          </cell>
          <cell r="U249">
            <v>860.23362476267278</v>
          </cell>
          <cell r="V249">
            <v>886.32872679657157</v>
          </cell>
          <cell r="W249">
            <v>821.0550449195249</v>
          </cell>
          <cell r="X249">
            <v>712.93513022311549</v>
          </cell>
          <cell r="Y249">
            <v>816.80522659009137</v>
          </cell>
          <cell r="Z249">
            <v>813.65599160477916</v>
          </cell>
          <cell r="AA249">
            <v>1091.7948569667108</v>
          </cell>
          <cell r="AB249">
            <v>572.46608386201376</v>
          </cell>
          <cell r="AC249">
            <v>501.47676795214841</v>
          </cell>
          <cell r="AD249">
            <v>558.31713196449562</v>
          </cell>
          <cell r="AE249">
            <v>2487.9054643131262</v>
          </cell>
          <cell r="AF249">
            <v>2318.4309611496824</v>
          </cell>
          <cell r="AG249">
            <v>1676.3320189208159</v>
          </cell>
          <cell r="AH249">
            <v>1401.4691416946619</v>
          </cell>
          <cell r="AI249">
            <v>1205.1375251352113</v>
          </cell>
          <cell r="AJ249">
            <v>1173.3857890757533</v>
          </cell>
          <cell r="AK249">
            <v>860.92315865167882</v>
          </cell>
          <cell r="AL249">
            <v>718.7155593657842</v>
          </cell>
          <cell r="AM249">
            <v>278.22509667472696</v>
          </cell>
          <cell r="AN249">
            <v>271.48879686397083</v>
          </cell>
          <cell r="AO249">
            <v>453.80959534501386</v>
          </cell>
          <cell r="AP249">
            <v>269.21984274078949</v>
          </cell>
          <cell r="AQ249">
            <v>175.16266457736953</v>
          </cell>
          <cell r="AR249">
            <v>329.47825441948407</v>
          </cell>
        </row>
        <row r="250">
          <cell r="B250">
            <v>1248</v>
          </cell>
          <cell r="C250">
            <v>608.3811792020997</v>
          </cell>
          <cell r="D250">
            <v>517.99542054498943</v>
          </cell>
          <cell r="E250">
            <v>476.34729655792137</v>
          </cell>
          <cell r="F250">
            <v>430.38439767095207</v>
          </cell>
          <cell r="G250">
            <v>484.86657020173283</v>
          </cell>
          <cell r="H250">
            <v>426.02484227549536</v>
          </cell>
          <cell r="I250">
            <v>382.34281275580128</v>
          </cell>
          <cell r="J250">
            <v>584.74714212476624</v>
          </cell>
          <cell r="K250">
            <v>369.55665330100618</v>
          </cell>
          <cell r="L250">
            <v>550.85889729526457</v>
          </cell>
          <cell r="M250">
            <v>848.03788213241523</v>
          </cell>
          <cell r="N250">
            <v>522.64582610435639</v>
          </cell>
          <cell r="O250">
            <v>517.31278946601446</v>
          </cell>
          <cell r="P250">
            <v>312.87987006822453</v>
          </cell>
          <cell r="Q250">
            <v>1509.0455340665542</v>
          </cell>
          <cell r="R250">
            <v>1469.4540549865499</v>
          </cell>
          <cell r="S250">
            <v>1393.6667156714823</v>
          </cell>
          <cell r="T250">
            <v>1218.2191239856511</v>
          </cell>
          <cell r="U250">
            <v>1286.1122886286455</v>
          </cell>
          <cell r="V250">
            <v>1207.5147017090799</v>
          </cell>
          <cell r="W250">
            <v>1685.1697435711146</v>
          </cell>
          <cell r="X250">
            <v>1824.7910057413455</v>
          </cell>
          <cell r="Y250">
            <v>1775.9031240051547</v>
          </cell>
          <cell r="Z250">
            <v>2197.4358786780381</v>
          </cell>
          <cell r="AA250">
            <v>3241.8868563605733</v>
          </cell>
          <cell r="AB250">
            <v>1687.6090932662107</v>
          </cell>
          <cell r="AC250">
            <v>2469.479442937492</v>
          </cell>
          <cell r="AD250">
            <v>2424.9659817059714</v>
          </cell>
          <cell r="AE250">
            <v>5883.2658682489109</v>
          </cell>
          <cell r="AF250">
            <v>5290.3565860580584</v>
          </cell>
          <cell r="AG250">
            <v>2915.3787742760464</v>
          </cell>
          <cell r="AH250">
            <v>2039.4546085892146</v>
          </cell>
          <cell r="AI250">
            <v>1801.7688869015287</v>
          </cell>
          <cell r="AJ250">
            <v>1598.5949098213998</v>
          </cell>
          <cell r="AK250">
            <v>1766.9968261892636</v>
          </cell>
          <cell r="AL250">
            <v>1839.5862860715013</v>
          </cell>
          <cell r="AM250">
            <v>604.91877656562212</v>
          </cell>
          <cell r="AN250">
            <v>733.20817279472851</v>
          </cell>
          <cell r="AO250">
            <v>1347.5053056456816</v>
          </cell>
          <cell r="AP250">
            <v>793.650257202955</v>
          </cell>
          <cell r="AQ250">
            <v>862.57355671807466</v>
          </cell>
          <cell r="AR250">
            <v>1431.0389435263153</v>
          </cell>
        </row>
        <row r="251">
          <cell r="B251">
            <v>1249</v>
          </cell>
          <cell r="C251">
            <v>20.473227192495333</v>
          </cell>
          <cell r="D251">
            <v>15.930400779905591</v>
          </cell>
          <cell r="E251">
            <v>19.463458028415296</v>
          </cell>
          <cell r="F251">
            <v>22.572536812714656</v>
          </cell>
          <cell r="G251">
            <v>19.234287770936174</v>
          </cell>
          <cell r="H251">
            <v>19.090683961624933</v>
          </cell>
          <cell r="I251">
            <v>17.424038628754342</v>
          </cell>
          <cell r="J251">
            <v>21.671791286069151</v>
          </cell>
          <cell r="K251">
            <v>21.102441279389744</v>
          </cell>
          <cell r="L251">
            <v>25.482190729780587</v>
          </cell>
          <cell r="M251">
            <v>22.860703539394848</v>
          </cell>
          <cell r="N251">
            <v>22.763312178098403</v>
          </cell>
          <cell r="O251">
            <v>22.758266495546295</v>
          </cell>
          <cell r="P251">
            <v>14.542769966944675</v>
          </cell>
          <cell r="Q251">
            <v>50.782360005423371</v>
          </cell>
          <cell r="R251">
            <v>45.191503814771714</v>
          </cell>
          <cell r="S251">
            <v>56.94495134554198</v>
          </cell>
          <cell r="T251">
            <v>63.892409136872978</v>
          </cell>
          <cell r="U251">
            <v>51.019095531639685</v>
          </cell>
          <cell r="V251">
            <v>54.110181524195582</v>
          </cell>
          <cell r="W251">
            <v>76.796167544921715</v>
          </cell>
          <cell r="X251">
            <v>67.630069423553877</v>
          </cell>
          <cell r="Y251">
            <v>101.40770314228178</v>
          </cell>
          <cell r="Z251">
            <v>101.65122221294132</v>
          </cell>
          <cell r="AA251">
            <v>87.39210345788274</v>
          </cell>
          <cell r="AB251">
            <v>73.502113105837608</v>
          </cell>
          <cell r="AC251">
            <v>108.64040559611341</v>
          </cell>
          <cell r="AD251">
            <v>112.7132993309103</v>
          </cell>
          <cell r="AE251">
            <v>197.98350585480696</v>
          </cell>
          <cell r="AF251">
            <v>162.69931613651826</v>
          </cell>
          <cell r="AG251">
            <v>119.12181053630681</v>
          </cell>
          <cell r="AH251">
            <v>106.96406393764512</v>
          </cell>
          <cell r="AI251">
            <v>71.474800279517183</v>
          </cell>
          <cell r="AJ251">
            <v>71.634954532364006</v>
          </cell>
          <cell r="AK251">
            <v>80.525172513370066</v>
          </cell>
          <cell r="AL251">
            <v>68.178409388361416</v>
          </cell>
          <cell r="AM251">
            <v>34.542100236195559</v>
          </cell>
          <cell r="AN251">
            <v>33.917488844288485</v>
          </cell>
          <cell r="AO251">
            <v>36.324933070994106</v>
          </cell>
          <cell r="AP251">
            <v>34.566637027599079</v>
          </cell>
          <cell r="AQ251">
            <v>37.947406821440701</v>
          </cell>
          <cell r="AR251">
            <v>66.515209703023601</v>
          </cell>
        </row>
        <row r="252">
          <cell r="B252">
            <v>1250</v>
          </cell>
          <cell r="C252">
            <v>575.15924803204791</v>
          </cell>
          <cell r="D252">
            <v>550.01367060236305</v>
          </cell>
          <cell r="E252">
            <v>663.99362825940182</v>
          </cell>
          <cell r="F252">
            <v>709.23054556231079</v>
          </cell>
          <cell r="G252">
            <v>624.84723652872594</v>
          </cell>
          <cell r="H252">
            <v>619.46170874184338</v>
          </cell>
          <cell r="I252">
            <v>300.96034320073602</v>
          </cell>
          <cell r="J252">
            <v>373.47075132921134</v>
          </cell>
          <cell r="K252">
            <v>253.26625078600338</v>
          </cell>
          <cell r="L252">
            <v>322.14708660818064</v>
          </cell>
          <cell r="M252">
            <v>358.21448447152108</v>
          </cell>
          <cell r="N252">
            <v>227.31177481262768</v>
          </cell>
          <cell r="O252">
            <v>187.78504391283923</v>
          </cell>
          <cell r="P252">
            <v>114.44281163104077</v>
          </cell>
          <cell r="Q252">
            <v>1426.6409354710097</v>
          </cell>
          <cell r="R252">
            <v>1560.2837139261594</v>
          </cell>
          <cell r="S252">
            <v>1942.6704545399882</v>
          </cell>
          <cell r="T252">
            <v>2007.503567960074</v>
          </cell>
          <cell r="U252">
            <v>1657.4120774729629</v>
          </cell>
          <cell r="V252">
            <v>1755.7875650075177</v>
          </cell>
          <cell r="W252">
            <v>1326.4778294670941</v>
          </cell>
          <cell r="X252">
            <v>1165.4713958184611</v>
          </cell>
          <cell r="Y252">
            <v>1217.0700269048891</v>
          </cell>
          <cell r="Z252">
            <v>1285.0796634132948</v>
          </cell>
          <cell r="AA252">
            <v>1369.3855586334234</v>
          </cell>
          <cell r="AB252">
            <v>733.98351047708513</v>
          </cell>
          <cell r="AC252">
            <v>896.42343100109281</v>
          </cell>
          <cell r="AD252">
            <v>886.9855545374146</v>
          </cell>
          <cell r="AE252">
            <v>5561.9977876248186</v>
          </cell>
          <cell r="AF252">
            <v>5617.3632609179731</v>
          </cell>
          <cell r="AG252">
            <v>4063.8268424529983</v>
          </cell>
          <cell r="AH252">
            <v>3360.817707442005</v>
          </cell>
          <cell r="AI252">
            <v>2321.9384033332044</v>
          </cell>
          <cell r="AJ252">
            <v>2324.4380049171064</v>
          </cell>
          <cell r="AK252">
            <v>1390.8878459399341</v>
          </cell>
          <cell r="AL252">
            <v>1174.9209579675835</v>
          </cell>
          <cell r="AM252">
            <v>414.56569433224183</v>
          </cell>
          <cell r="AN252">
            <v>428.78653299943664</v>
          </cell>
          <cell r="AO252">
            <v>569.19145778105417</v>
          </cell>
          <cell r="AP252">
            <v>345.17839717575885</v>
          </cell>
          <cell r="AQ252">
            <v>313.11503702345436</v>
          </cell>
          <cell r="AR252">
            <v>523.43450607721934</v>
          </cell>
        </row>
        <row r="253">
          <cell r="B253">
            <v>1251</v>
          </cell>
          <cell r="C253">
            <v>134.97939629416425</v>
          </cell>
          <cell r="D253">
            <v>116.71293626666156</v>
          </cell>
          <cell r="E253">
            <v>126.00061780175648</v>
          </cell>
          <cell r="F253">
            <v>142.17844103388427</v>
          </cell>
          <cell r="G253">
            <v>152.4249119103805</v>
          </cell>
          <cell r="H253">
            <v>159.49821361231793</v>
          </cell>
          <cell r="I253">
            <v>87.398769144332107</v>
          </cell>
          <cell r="J253">
            <v>101.38763073766729</v>
          </cell>
          <cell r="K253">
            <v>75.529705264600551</v>
          </cell>
          <cell r="L253">
            <v>99.503243214009203</v>
          </cell>
          <cell r="M253">
            <v>117.72072024135026</v>
          </cell>
          <cell r="N253">
            <v>86.957225182853392</v>
          </cell>
          <cell r="O253">
            <v>49.064561212896578</v>
          </cell>
          <cell r="P253">
            <v>31.512486998431232</v>
          </cell>
          <cell r="Q253">
            <v>334.80663460998323</v>
          </cell>
          <cell r="R253">
            <v>331.09230441842664</v>
          </cell>
          <cell r="S253">
            <v>368.64461801978388</v>
          </cell>
          <cell r="T253">
            <v>402.44139151709345</v>
          </cell>
          <cell r="U253">
            <v>404.30824550250372</v>
          </cell>
          <cell r="V253">
            <v>452.07795114601277</v>
          </cell>
          <cell r="W253">
            <v>385.20865692708236</v>
          </cell>
          <cell r="X253">
            <v>316.39528154212786</v>
          </cell>
          <cell r="Y253">
            <v>362.95771794788982</v>
          </cell>
          <cell r="Z253">
            <v>396.92922771490015</v>
          </cell>
          <cell r="AA253">
            <v>450.02382996393487</v>
          </cell>
          <cell r="AB253">
            <v>280.78250435406602</v>
          </cell>
          <cell r="AC253">
            <v>234.21791952421142</v>
          </cell>
          <cell r="AD253">
            <v>244.23657857402117</v>
          </cell>
          <cell r="AE253">
            <v>1305.2995429210989</v>
          </cell>
          <cell r="AF253">
            <v>1192.0048451526411</v>
          </cell>
          <cell r="AG253">
            <v>771.15904580397421</v>
          </cell>
          <cell r="AH253">
            <v>673.73835663596094</v>
          </cell>
          <cell r="AI253">
            <v>566.41245395525164</v>
          </cell>
          <cell r="AJ253">
            <v>598.49334382565326</v>
          </cell>
          <cell r="AK253">
            <v>403.913301201553</v>
          </cell>
          <cell r="AL253">
            <v>318.9605927864435</v>
          </cell>
          <cell r="AM253">
            <v>123.6328354391984</v>
          </cell>
          <cell r="AN253">
            <v>132.44152268813744</v>
          </cell>
          <cell r="AO253">
            <v>187.05449184743094</v>
          </cell>
          <cell r="AP253">
            <v>132.04663786647549</v>
          </cell>
          <cell r="AQ253">
            <v>81.81083850238015</v>
          </cell>
          <cell r="AR253">
            <v>144.13070451700366</v>
          </cell>
        </row>
        <row r="254">
          <cell r="B254">
            <v>1252</v>
          </cell>
          <cell r="C254">
            <v>230.80082529366967</v>
          </cell>
          <cell r="D254">
            <v>213.32580149295265</v>
          </cell>
          <cell r="E254">
            <v>191.39636731304947</v>
          </cell>
          <cell r="F254">
            <v>218.39389630153306</v>
          </cell>
          <cell r="G254">
            <v>196.47755964308749</v>
          </cell>
          <cell r="H254">
            <v>265.33861128168689</v>
          </cell>
          <cell r="I254">
            <v>148.77337457108192</v>
          </cell>
          <cell r="J254">
            <v>260.78514448761086</v>
          </cell>
          <cell r="K254">
            <v>161.98479575290827</v>
          </cell>
          <cell r="L254">
            <v>197.16438928359074</v>
          </cell>
          <cell r="M254">
            <v>297.31932946523136</v>
          </cell>
          <cell r="N254">
            <v>240.53656832667278</v>
          </cell>
          <cell r="O254">
            <v>122.87114651729198</v>
          </cell>
          <cell r="P254">
            <v>78.314762156434142</v>
          </cell>
          <cell r="Q254">
            <v>572.48476214381412</v>
          </cell>
          <cell r="R254">
            <v>605.16454702874944</v>
          </cell>
          <cell r="S254">
            <v>559.97535527567697</v>
          </cell>
          <cell r="T254">
            <v>618.17208633960524</v>
          </cell>
          <cell r="U254">
            <v>521.15823079245843</v>
          </cell>
          <cell r="V254">
            <v>752.06946229327161</v>
          </cell>
          <cell r="W254">
            <v>655.71623452036613</v>
          </cell>
          <cell r="X254">
            <v>813.81908830332077</v>
          </cell>
          <cell r="Y254">
            <v>778.41733398483359</v>
          </cell>
          <cell r="Z254">
            <v>786.51013015621197</v>
          </cell>
          <cell r="AA254">
            <v>1136.5950114298901</v>
          </cell>
          <cell r="AB254">
            <v>776.68600741889406</v>
          </cell>
          <cell r="AC254">
            <v>586.54604454651155</v>
          </cell>
          <cell r="AD254">
            <v>606.97619841550147</v>
          </cell>
          <cell r="AE254">
            <v>2231.9273906447634</v>
          </cell>
          <cell r="AF254">
            <v>2178.7249735084029</v>
          </cell>
          <cell r="AG254">
            <v>1171.3993356738974</v>
          </cell>
          <cell r="AH254">
            <v>1034.8991290349888</v>
          </cell>
          <cell r="AI254">
            <v>730.11252104257619</v>
          </cell>
          <cell r="AJ254">
            <v>995.64370732091857</v>
          </cell>
          <cell r="AK254">
            <v>687.55596265508586</v>
          </cell>
          <cell r="AL254">
            <v>820.41747765946934</v>
          </cell>
          <cell r="AM254">
            <v>265.14918238874162</v>
          </cell>
          <cell r="AN254">
            <v>262.43116398158764</v>
          </cell>
          <cell r="AO254">
            <v>472.43098730211983</v>
          </cell>
          <cell r="AP254">
            <v>365.26056419909634</v>
          </cell>
          <cell r="AQ254">
            <v>204.87682506138975</v>
          </cell>
          <cell r="AR254">
            <v>358.19330426856993</v>
          </cell>
        </row>
        <row r="255">
          <cell r="B255">
            <v>1253</v>
          </cell>
          <cell r="C255">
            <v>613.83917866939817</v>
          </cell>
          <cell r="D255">
            <v>557.39917583449744</v>
          </cell>
          <cell r="E255">
            <v>659.31752735390637</v>
          </cell>
          <cell r="F255">
            <v>639.14651986500814</v>
          </cell>
          <cell r="G255">
            <v>818.61881324141768</v>
          </cell>
          <cell r="H255">
            <v>810.95949043087705</v>
          </cell>
          <cell r="I255">
            <v>461.57435432648163</v>
          </cell>
          <cell r="J255">
            <v>614.15530220659684</v>
          </cell>
          <cell r="K255">
            <v>442.87934641177804</v>
          </cell>
          <cell r="L255">
            <v>538.70600311397516</v>
          </cell>
          <cell r="M255">
            <v>695.43777564707807</v>
          </cell>
          <cell r="N255">
            <v>490.64642982407645</v>
          </cell>
          <cell r="O255">
            <v>299.14248253699418</v>
          </cell>
          <cell r="P255">
            <v>194.95253902635025</v>
          </cell>
          <cell r="Q255">
            <v>1522.5837071768176</v>
          </cell>
          <cell r="R255">
            <v>1581.2349814104666</v>
          </cell>
          <cell r="S255">
            <v>1928.989415016511</v>
          </cell>
          <cell r="T255">
            <v>1809.1281137094511</v>
          </cell>
          <cell r="U255">
            <v>2171.392667830954</v>
          </cell>
          <cell r="V255">
            <v>2298.5643324352063</v>
          </cell>
          <cell r="W255">
            <v>2034.3814774835405</v>
          </cell>
          <cell r="X255">
            <v>1916.5635722864863</v>
          </cell>
          <cell r="Y255">
            <v>2128.255053250035</v>
          </cell>
          <cell r="Z255">
            <v>2148.9566658798672</v>
          </cell>
          <cell r="AA255">
            <v>2658.5257944112291</v>
          </cell>
          <cell r="AB255">
            <v>1584.2839169338033</v>
          </cell>
          <cell r="AC255">
            <v>1428.0068580885652</v>
          </cell>
          <cell r="AD255">
            <v>1510.9737647328338</v>
          </cell>
          <cell r="AE255">
            <v>5936.0466955864549</v>
          </cell>
          <cell r="AF255">
            <v>5692.7924147222293</v>
          </cell>
          <cell r="AG255">
            <v>4035.2077961715067</v>
          </cell>
          <cell r="AH255">
            <v>3028.711827279204</v>
          </cell>
          <cell r="AI255">
            <v>3041.9954655091378</v>
          </cell>
          <cell r="AJ255">
            <v>3043.0049725499875</v>
          </cell>
          <cell r="AK255">
            <v>2133.1652954757324</v>
          </cell>
          <cell r="AL255">
            <v>1932.1029382924162</v>
          </cell>
          <cell r="AM255">
            <v>724.93900462775321</v>
          </cell>
          <cell r="AN255">
            <v>717.03234014396753</v>
          </cell>
          <cell r="AO255">
            <v>1105.0285749906468</v>
          </cell>
          <cell r="AP255">
            <v>745.05840432721311</v>
          </cell>
          <cell r="AQ255">
            <v>498.79376729455743</v>
          </cell>
          <cell r="AR255">
            <v>891.66706514294901</v>
          </cell>
        </row>
        <row r="256">
          <cell r="B256">
            <v>1254</v>
          </cell>
          <cell r="C256">
            <v>1253.2887585387793</v>
          </cell>
          <cell r="D256">
            <v>1218.4644577448412</v>
          </cell>
          <cell r="E256">
            <v>923.46003698613117</v>
          </cell>
          <cell r="F256">
            <v>853.34354638024433</v>
          </cell>
          <cell r="G256">
            <v>1231.068048113159</v>
          </cell>
          <cell r="H256">
            <v>773.41711541283348</v>
          </cell>
          <cell r="I256">
            <v>445.99752405303741</v>
          </cell>
          <cell r="J256">
            <v>567.30945608406387</v>
          </cell>
          <cell r="K256">
            <v>402.82107834567393</v>
          </cell>
          <cell r="L256">
            <v>514.19699365313977</v>
          </cell>
          <cell r="M256">
            <v>568.39170690251956</v>
          </cell>
          <cell r="N256">
            <v>513.52033641688479</v>
          </cell>
          <cell r="O256">
            <v>326.70425168502197</v>
          </cell>
          <cell r="P256">
            <v>186.84694991378231</v>
          </cell>
          <cell r="Q256">
            <v>3108.6921631092978</v>
          </cell>
          <cell r="R256">
            <v>3456.5509023349291</v>
          </cell>
          <cell r="S256">
            <v>2701.800820745993</v>
          </cell>
          <cell r="T256">
            <v>2415.4208032535125</v>
          </cell>
          <cell r="U256">
            <v>3265.4174202145391</v>
          </cell>
          <cell r="V256">
            <v>2192.1551157115291</v>
          </cell>
          <cell r="W256">
            <v>1965.7268507930264</v>
          </cell>
          <cell r="X256">
            <v>1770.3740956690845</v>
          </cell>
          <cell r="Y256">
            <v>1935.7551949322724</v>
          </cell>
          <cell r="Z256">
            <v>2051.1875692844615</v>
          </cell>
          <cell r="AA256">
            <v>2172.8529381708809</v>
          </cell>
          <cell r="AB256">
            <v>1658.1431363831855</v>
          </cell>
          <cell r="AC256">
            <v>1559.5775899707214</v>
          </cell>
          <cell r="AD256">
            <v>1448.1516411638822</v>
          </cell>
          <cell r="AE256">
            <v>12119.755226224464</v>
          </cell>
          <cell r="AF256">
            <v>12444.340650977274</v>
          </cell>
          <cell r="AG256">
            <v>5651.8338829160912</v>
          </cell>
          <cell r="AH256">
            <v>4043.7233268517143</v>
          </cell>
          <cell r="AI256">
            <v>4574.660830558033</v>
          </cell>
          <cell r="AJ256">
            <v>2902.1327894024121</v>
          </cell>
          <cell r="AK256">
            <v>2061.1769940431009</v>
          </cell>
          <cell r="AL256">
            <v>1784.7281674242927</v>
          </cell>
          <cell r="AM256">
            <v>659.36854799157322</v>
          </cell>
          <cell r="AN256">
            <v>684.41018203411011</v>
          </cell>
          <cell r="AO256">
            <v>903.15640005402338</v>
          </cell>
          <cell r="AP256">
            <v>779.79298163347858</v>
          </cell>
          <cell r="AQ256">
            <v>544.75059211614575</v>
          </cell>
          <cell r="AR256">
            <v>854.59400679062242</v>
          </cell>
        </row>
        <row r="257">
          <cell r="B257">
            <v>1255</v>
          </cell>
          <cell r="C257">
            <v>777.42497818753827</v>
          </cell>
          <cell r="D257">
            <v>739.7612657514577</v>
          </cell>
          <cell r="E257">
            <v>692.41705477511732</v>
          </cell>
          <cell r="F257">
            <v>686.86427427380056</v>
          </cell>
          <cell r="G257">
            <v>800.99952831581777</v>
          </cell>
          <cell r="H257">
            <v>614.93585411763024</v>
          </cell>
          <cell r="I257">
            <v>464.06922336354171</v>
          </cell>
          <cell r="J257">
            <v>683.00602063221618</v>
          </cell>
          <cell r="K257">
            <v>423.30782455524286</v>
          </cell>
          <cell r="L257">
            <v>619.78127873528069</v>
          </cell>
          <cell r="M257">
            <v>693.63390050985129</v>
          </cell>
          <cell r="N257">
            <v>609.3450739368709</v>
          </cell>
          <cell r="O257">
            <v>391.95634517228905</v>
          </cell>
          <cell r="P257">
            <v>207.91886007777686</v>
          </cell>
          <cell r="Q257">
            <v>1928.3464569767277</v>
          </cell>
          <cell r="R257">
            <v>2098.5613937219146</v>
          </cell>
          <cell r="S257">
            <v>2025.8299135450632</v>
          </cell>
          <cell r="T257">
            <v>1944.1950010990008</v>
          </cell>
          <cell r="U257">
            <v>2124.6573797077999</v>
          </cell>
          <cell r="V257">
            <v>1742.9595900768886</v>
          </cell>
          <cell r="W257">
            <v>2045.3775722842327</v>
          </cell>
          <cell r="X257">
            <v>2131.4225475101621</v>
          </cell>
          <cell r="Y257">
            <v>2034.20417770472</v>
          </cell>
          <cell r="Z257">
            <v>2472.374732464119</v>
          </cell>
          <cell r="AA257">
            <v>2651.629924284312</v>
          </cell>
          <cell r="AB257">
            <v>1967.5585958042409</v>
          </cell>
          <cell r="AC257">
            <v>1871.0694122428397</v>
          </cell>
          <cell r="AD257">
            <v>1611.4688443642954</v>
          </cell>
          <cell r="AE257">
            <v>7517.9804958685536</v>
          </cell>
          <cell r="AF257">
            <v>7555.2808560765288</v>
          </cell>
          <cell r="AG257">
            <v>4237.7861678336467</v>
          </cell>
          <cell r="AH257">
            <v>3254.831070140197</v>
          </cell>
          <cell r="AI257">
            <v>2976.522031497816</v>
          </cell>
          <cell r="AJ257">
            <v>2307.4554080192006</v>
          </cell>
          <cell r="AK257">
            <v>2144.6953295790768</v>
          </cell>
          <cell r="AL257">
            <v>2148.7039753521494</v>
          </cell>
          <cell r="AM257">
            <v>692.90283114465933</v>
          </cell>
          <cell r="AN257">
            <v>824.9457368214172</v>
          </cell>
          <cell r="AO257">
            <v>1102.162274593755</v>
          </cell>
          <cell r="AP257">
            <v>925.30515025827413</v>
          </cell>
          <cell r="AQ257">
            <v>653.55271630238713</v>
          </cell>
          <cell r="AR257">
            <v>950.97196825100286</v>
          </cell>
        </row>
        <row r="258">
          <cell r="B258">
            <v>1256</v>
          </cell>
          <cell r="C258">
            <v>600.72869986806347</v>
          </cell>
          <cell r="D258">
            <v>589.25588004215376</v>
          </cell>
          <cell r="E258">
            <v>569.22253031322691</v>
          </cell>
          <cell r="F258">
            <v>585.86197158789457</v>
          </cell>
          <cell r="G258">
            <v>371.78546067650143</v>
          </cell>
          <cell r="H258">
            <v>614.37744070668452</v>
          </cell>
          <cell r="I258">
            <v>344.29371841557719</v>
          </cell>
          <cell r="J258">
            <v>420.86382304608156</v>
          </cell>
          <cell r="K258">
            <v>394.78211455086404</v>
          </cell>
          <cell r="L258">
            <v>583.37311027312865</v>
          </cell>
          <cell r="M258">
            <v>452.45924695066236</v>
          </cell>
          <cell r="N258">
            <v>269.71857772886256</v>
          </cell>
          <cell r="O258">
            <v>279.22462386253011</v>
          </cell>
          <cell r="P258">
            <v>125.52461665819385</v>
          </cell>
          <cell r="Q258">
            <v>1490.0641122896523</v>
          </cell>
          <cell r="R258">
            <v>1671.6063656346671</v>
          </cell>
          <cell r="S258">
            <v>1665.3951854881234</v>
          </cell>
          <cell r="T258">
            <v>1658.3042082068528</v>
          </cell>
          <cell r="U258">
            <v>986.16378009019866</v>
          </cell>
          <cell r="V258">
            <v>1741.3768363582392</v>
          </cell>
          <cell r="W258">
            <v>1517.4689776268599</v>
          </cell>
          <cell r="X258">
            <v>1313.3685718339825</v>
          </cell>
          <cell r="Y258">
            <v>1897.1239842925902</v>
          </cell>
          <cell r="Z258">
            <v>2327.1386002195241</v>
          </cell>
          <cell r="AA258">
            <v>1729.665285753262</v>
          </cell>
          <cell r="AB258">
            <v>870.91391849587296</v>
          </cell>
          <cell r="AC258">
            <v>1332.9256160518178</v>
          </cell>
          <cell r="AD258">
            <v>972.87474964889509</v>
          </cell>
          <cell r="AE258">
            <v>5809.2636275279492</v>
          </cell>
          <cell r="AF258">
            <v>6018.1492001891002</v>
          </cell>
          <cell r="AG258">
            <v>3483.8011986346992</v>
          </cell>
          <cell r="AH258">
            <v>2776.2133209708086</v>
          </cell>
          <cell r="AI258">
            <v>1381.55838496056</v>
          </cell>
          <cell r="AJ258">
            <v>2305.3600446794812</v>
          </cell>
          <cell r="AK258">
            <v>1591.1529847581637</v>
          </cell>
          <cell r="AL258">
            <v>1324.0172741434315</v>
          </cell>
          <cell r="AM258">
            <v>646.20975325692439</v>
          </cell>
          <cell r="AN258">
            <v>776.48547448561897</v>
          </cell>
          <cell r="AO258">
            <v>718.94339710554118</v>
          </cell>
          <cell r="AP258">
            <v>409.57414733890027</v>
          </cell>
          <cell r="AQ258">
            <v>465.58249057979697</v>
          </cell>
          <cell r="AR258">
            <v>574.12007608517081</v>
          </cell>
        </row>
        <row r="259">
          <cell r="B259">
            <v>1257</v>
          </cell>
          <cell r="C259">
            <v>2026.2918467118541</v>
          </cell>
          <cell r="D259">
            <v>1880.2497518444441</v>
          </cell>
          <cell r="E259">
            <v>2311.4733669521729</v>
          </cell>
          <cell r="F259">
            <v>2497.0080259891106</v>
          </cell>
          <cell r="G259">
            <v>3806.3892509531101</v>
          </cell>
          <cell r="H259">
            <v>3845.0140532607811</v>
          </cell>
          <cell r="I259">
            <v>2121.2661939155614</v>
          </cell>
          <cell r="J259">
            <v>2554.9101601663165</v>
          </cell>
          <cell r="K259">
            <v>2090.8912910545378</v>
          </cell>
          <cell r="L259">
            <v>2662.2373442652183</v>
          </cell>
          <cell r="M259">
            <v>2815.125978917763</v>
          </cell>
          <cell r="N259">
            <v>2545.733825758341</v>
          </cell>
          <cell r="O259">
            <v>1880.8126026254547</v>
          </cell>
          <cell r="P259">
            <v>1059.7918719994764</v>
          </cell>
          <cell r="Q259">
            <v>5026.0704415713471</v>
          </cell>
          <cell r="R259">
            <v>5333.9093602957882</v>
          </cell>
          <cell r="S259">
            <v>6762.7622093382224</v>
          </cell>
          <cell r="T259">
            <v>7067.8745476532449</v>
          </cell>
          <cell r="U259">
            <v>10096.476622255044</v>
          </cell>
          <cell r="V259">
            <v>10898.216575332959</v>
          </cell>
          <cell r="W259">
            <v>9349.446331373525</v>
          </cell>
          <cell r="X259">
            <v>7972.9796776910398</v>
          </cell>
          <cell r="Y259">
            <v>10047.770328503553</v>
          </cell>
          <cell r="Z259">
            <v>10619.953470061191</v>
          </cell>
          <cell r="AA259">
            <v>10761.688955573893</v>
          </cell>
          <cell r="AB259">
            <v>8220.1049712914664</v>
          </cell>
          <cell r="AC259">
            <v>8978.3746947289728</v>
          </cell>
          <cell r="AD259">
            <v>8213.8848904751558</v>
          </cell>
          <cell r="AE259">
            <v>19594.974447608223</v>
          </cell>
          <cell r="AF259">
            <v>19203.242468125918</v>
          </cell>
          <cell r="AG259">
            <v>14146.863937323396</v>
          </cell>
          <cell r="AH259">
            <v>11832.525885804105</v>
          </cell>
          <cell r="AI259">
            <v>14144.579447806234</v>
          </cell>
          <cell r="AJ259">
            <v>14427.843833950958</v>
          </cell>
          <cell r="AK259">
            <v>9803.4290356737019</v>
          </cell>
          <cell r="AL259">
            <v>8037.6240501298153</v>
          </cell>
          <cell r="AM259">
            <v>3422.5318105319611</v>
          </cell>
          <cell r="AN259">
            <v>3543.5103042155602</v>
          </cell>
          <cell r="AO259">
            <v>4473.1459202200658</v>
          </cell>
          <cell r="AP259">
            <v>3865.7580423878735</v>
          </cell>
          <cell r="AQ259">
            <v>3136.0895172173173</v>
          </cell>
          <cell r="AR259">
            <v>4847.2387837964961</v>
          </cell>
        </row>
        <row r="260">
          <cell r="B260">
            <v>1258</v>
          </cell>
          <cell r="C260">
            <v>850.24832845844958</v>
          </cell>
          <cell r="D260">
            <v>803.20201689462817</v>
          </cell>
          <cell r="E260">
            <v>940.59942232363153</v>
          </cell>
          <cell r="F260">
            <v>919.85633457115512</v>
          </cell>
          <cell r="G260">
            <v>1069.2888068950788</v>
          </cell>
          <cell r="H260">
            <v>1130.5750188581594</v>
          </cell>
          <cell r="I260">
            <v>680.48135471598528</v>
          </cell>
          <cell r="J260">
            <v>912.02974093801731</v>
          </cell>
          <cell r="K260">
            <v>842.51145955187712</v>
          </cell>
          <cell r="L260">
            <v>889.17698001426857</v>
          </cell>
          <cell r="M260">
            <v>1186.9756942195279</v>
          </cell>
          <cell r="N260">
            <v>1043.2472765677212</v>
          </cell>
          <cell r="O260">
            <v>727.57987383712214</v>
          </cell>
          <cell r="P260">
            <v>440.06337541642375</v>
          </cell>
          <cell r="Q260">
            <v>2108.9795127957959</v>
          </cell>
          <cell r="R260">
            <v>2278.5306855751955</v>
          </cell>
          <cell r="S260">
            <v>2751.9461475790545</v>
          </cell>
          <cell r="T260">
            <v>2603.6877362609757</v>
          </cell>
          <cell r="U260">
            <v>2836.2967446253288</v>
          </cell>
          <cell r="V260">
            <v>3204.4750004823186</v>
          </cell>
          <cell r="W260">
            <v>2999.2105298552187</v>
          </cell>
          <cell r="X260">
            <v>2846.1253563120504</v>
          </cell>
          <cell r="Y260">
            <v>4048.6856877384957</v>
          </cell>
          <cell r="Z260">
            <v>3547.0233992256426</v>
          </cell>
          <cell r="AA260">
            <v>4537.5813781263487</v>
          </cell>
          <cell r="AB260">
            <v>3368.6169534421174</v>
          </cell>
          <cell r="AC260">
            <v>3473.2246681750876</v>
          </cell>
          <cell r="AD260">
            <v>3410.6978980361964</v>
          </cell>
          <cell r="AE260">
            <v>8222.2086109169068</v>
          </cell>
          <cell r="AF260">
            <v>8203.2097417829464</v>
          </cell>
          <cell r="AG260">
            <v>5756.7317181261442</v>
          </cell>
          <cell r="AH260">
            <v>4358.9062496996312</v>
          </cell>
          <cell r="AI260">
            <v>3973.4875979880949</v>
          </cell>
          <cell r="AJ260">
            <v>4242.3147454606624</v>
          </cell>
          <cell r="AK260">
            <v>3144.843721260384</v>
          </cell>
          <cell r="AL260">
            <v>2869.201545513396</v>
          </cell>
          <cell r="AM260">
            <v>1379.0876089018054</v>
          </cell>
          <cell r="AN260">
            <v>1183.5187413845938</v>
          </cell>
          <cell r="AO260">
            <v>1886.0667422207634</v>
          </cell>
          <cell r="AP260">
            <v>1584.1960808253602</v>
          </cell>
          <cell r="AQ260">
            <v>1213.1754179516663</v>
          </cell>
          <cell r="AR260">
            <v>2012.7463863470173</v>
          </cell>
        </row>
        <row r="261">
          <cell r="B261">
            <v>1259</v>
          </cell>
          <cell r="C261">
            <v>1616.1144879778396</v>
          </cell>
          <cell r="D261">
            <v>1280.2518732749429</v>
          </cell>
          <cell r="E261">
            <v>976.46354976178645</v>
          </cell>
          <cell r="F261">
            <v>367.06964821771822</v>
          </cell>
          <cell r="G261">
            <v>518.62673615043229</v>
          </cell>
          <cell r="H261">
            <v>531.80706114681891</v>
          </cell>
          <cell r="I261">
            <v>206.71504461059686</v>
          </cell>
          <cell r="J261">
            <v>441.89385365139185</v>
          </cell>
          <cell r="K261">
            <v>165.43414476789209</v>
          </cell>
          <cell r="L261">
            <v>268.50516723351308</v>
          </cell>
          <cell r="M261">
            <v>828.75201002476649</v>
          </cell>
          <cell r="N261">
            <v>827.31544087869133</v>
          </cell>
          <cell r="O261">
            <v>716.3195632264717</v>
          </cell>
          <cell r="P261">
            <v>354.95511607438533</v>
          </cell>
          <cell r="Q261">
            <v>4008.6551556734898</v>
          </cell>
          <cell r="R261">
            <v>3631.8299968920237</v>
          </cell>
          <cell r="S261">
            <v>2856.8751375372858</v>
          </cell>
          <cell r="T261">
            <v>1039.0043591575366</v>
          </cell>
          <cell r="U261">
            <v>1375.6613872078683</v>
          </cell>
          <cell r="V261">
            <v>1507.3413122519692</v>
          </cell>
          <cell r="W261">
            <v>911.09320509502743</v>
          </cell>
          <cell r="X261">
            <v>1378.9959309683811</v>
          </cell>
          <cell r="Y261">
            <v>794.99316785706117</v>
          </cell>
          <cell r="Z261">
            <v>1071.0962298810098</v>
          </cell>
          <cell r="AA261">
            <v>3168.1606507080351</v>
          </cell>
          <cell r="AB261">
            <v>2671.3789554834179</v>
          </cell>
          <cell r="AC261">
            <v>3419.47168518235</v>
          </cell>
          <cell r="AD261">
            <v>2751.068904896913</v>
          </cell>
          <cell r="AE261">
            <v>15628.411152975672</v>
          </cell>
          <cell r="AF261">
            <v>13075.38379869713</v>
          </cell>
          <cell r="AG261">
            <v>5976.23021564394</v>
          </cell>
          <cell r="AH261">
            <v>1739.4261729329737</v>
          </cell>
          <cell r="AI261">
            <v>1927.2219916550509</v>
          </cell>
          <cell r="AJ261">
            <v>1995.5269660228507</v>
          </cell>
          <cell r="AK261">
            <v>955.33331755287315</v>
          </cell>
          <cell r="AL261">
            <v>1390.1767354049596</v>
          </cell>
          <cell r="AM261">
            <v>270.79534236841954</v>
          </cell>
          <cell r="AN261">
            <v>357.38767953075865</v>
          </cell>
          <cell r="AO261">
            <v>1316.8606663711794</v>
          </cell>
          <cell r="AP261">
            <v>1256.2983949100681</v>
          </cell>
          <cell r="AQ261">
            <v>1194.3998408328307</v>
          </cell>
          <cell r="AR261">
            <v>1623.4812236261403</v>
          </cell>
        </row>
        <row r="262">
          <cell r="B262">
            <v>1260</v>
          </cell>
          <cell r="C262">
            <v>982.30674220982064</v>
          </cell>
          <cell r="D262">
            <v>911.15017239775034</v>
          </cell>
          <cell r="E262">
            <v>938.57467164162028</v>
          </cell>
          <cell r="F262">
            <v>901.23163551439461</v>
          </cell>
          <cell r="G262">
            <v>791.47640057543583</v>
          </cell>
          <cell r="H262">
            <v>879.11302255374562</v>
          </cell>
          <cell r="I262">
            <v>460.49583411051594</v>
          </cell>
          <cell r="J262">
            <v>588.12139388044909</v>
          </cell>
          <cell r="K262">
            <v>470.44829220110745</v>
          </cell>
          <cell r="L262">
            <v>640.95521308740604</v>
          </cell>
          <cell r="M262">
            <v>734.52630091413641</v>
          </cell>
          <cell r="N262">
            <v>540.64924433916951</v>
          </cell>
          <cell r="O262">
            <v>362.40176306457766</v>
          </cell>
          <cell r="P262">
            <v>208.48589710284011</v>
          </cell>
          <cell r="Q262">
            <v>2436.5408613713398</v>
          </cell>
          <cell r="R262">
            <v>2584.7589813108807</v>
          </cell>
          <cell r="S262">
            <v>2746.0222604205824</v>
          </cell>
          <cell r="T262">
            <v>2550.9698294497489</v>
          </cell>
          <cell r="U262">
            <v>2099.3972104864206</v>
          </cell>
          <cell r="V262">
            <v>2491.7370863342562</v>
          </cell>
          <cell r="W262">
            <v>2029.6279171310514</v>
          </cell>
          <cell r="X262">
            <v>1835.3208635402286</v>
          </cell>
          <cell r="Y262">
            <v>2260.7375197824958</v>
          </cell>
          <cell r="Z262">
            <v>2556.8398527818445</v>
          </cell>
          <cell r="AA262">
            <v>2807.9537609770059</v>
          </cell>
          <cell r="AB262">
            <v>1745.7416388744077</v>
          </cell>
          <cell r="AC262">
            <v>1729.9856531597941</v>
          </cell>
          <cell r="AD262">
            <v>1615.8636476983877</v>
          </cell>
          <cell r="AE262">
            <v>9499.2611970233556</v>
          </cell>
          <cell r="AF262">
            <v>9305.6987074535646</v>
          </cell>
          <cell r="AG262">
            <v>5744.3396772681581</v>
          </cell>
          <cell r="AH262">
            <v>4270.649731734643</v>
          </cell>
          <cell r="AI262">
            <v>2941.1339962668658</v>
          </cell>
          <cell r="AJ262">
            <v>3298.7409736621316</v>
          </cell>
          <cell r="AK262">
            <v>2128.1809156599952</v>
          </cell>
          <cell r="AL262">
            <v>1850.2015192352785</v>
          </cell>
          <cell r="AM262">
            <v>770.065977201838</v>
          </cell>
          <cell r="AN262">
            <v>853.1288192648982</v>
          </cell>
          <cell r="AO262">
            <v>1167.1390022451239</v>
          </cell>
          <cell r="AP262">
            <v>820.98888079647588</v>
          </cell>
          <cell r="AQ262">
            <v>604.27305122339374</v>
          </cell>
          <cell r="AR262">
            <v>953.56546224954582</v>
          </cell>
        </row>
        <row r="263">
          <cell r="B263">
            <v>1261</v>
          </cell>
          <cell r="C263">
            <v>244.47951269333035</v>
          </cell>
          <cell r="D263">
            <v>231.50731228072831</v>
          </cell>
          <cell r="E263">
            <v>281.27110002891118</v>
          </cell>
          <cell r="F263">
            <v>306.13505196215726</v>
          </cell>
          <cell r="G263">
            <v>344.418140498338</v>
          </cell>
          <cell r="H263">
            <v>355.56131314661332</v>
          </cell>
          <cell r="I263">
            <v>202.58857723240223</v>
          </cell>
          <cell r="J263">
            <v>255.19651759738957</v>
          </cell>
          <cell r="K263">
            <v>192.76465471742696</v>
          </cell>
          <cell r="L263">
            <v>234.49512685807241</v>
          </cell>
          <cell r="M263">
            <v>298.97697368002929</v>
          </cell>
          <cell r="N263">
            <v>220.08629344831513</v>
          </cell>
          <cell r="O263">
            <v>139.97840597070908</v>
          </cell>
          <cell r="P263">
            <v>88.527594547328079</v>
          </cell>
          <cell r="Q263">
            <v>606.41375738232944</v>
          </cell>
          <cell r="R263">
            <v>656.74201990441588</v>
          </cell>
          <cell r="S263">
            <v>822.92514940920341</v>
          </cell>
          <cell r="T263">
            <v>866.52670691786989</v>
          </cell>
          <cell r="U263">
            <v>913.57175384816151</v>
          </cell>
          <cell r="V263">
            <v>1007.7945471214535</v>
          </cell>
          <cell r="W263">
            <v>892.90586707905663</v>
          </cell>
          <cell r="X263">
            <v>796.37894135935494</v>
          </cell>
          <cell r="Y263">
            <v>926.32983184752038</v>
          </cell>
          <cell r="Z263">
            <v>935.42649063701708</v>
          </cell>
          <cell r="AA263">
            <v>1142.9318686690538</v>
          </cell>
          <cell r="AB263">
            <v>710.65262855934691</v>
          </cell>
          <cell r="AC263">
            <v>668.2104193801963</v>
          </cell>
          <cell r="AD263">
            <v>686.13044735897745</v>
          </cell>
          <cell r="AE263">
            <v>2364.2052411963118</v>
          </cell>
          <cell r="AF263">
            <v>2364.41517756348</v>
          </cell>
          <cell r="AG263">
            <v>1721.4578538955832</v>
          </cell>
          <cell r="AH263">
            <v>1450.6765253424971</v>
          </cell>
          <cell r="AI263">
            <v>1279.8611572173243</v>
          </cell>
          <cell r="AJ263">
            <v>1334.1909882288637</v>
          </cell>
          <cell r="AK263">
            <v>936.26285377695172</v>
          </cell>
          <cell r="AL263">
            <v>802.83592720012916</v>
          </cell>
          <cell r="AM263">
            <v>315.53202480644666</v>
          </cell>
          <cell r="AN263">
            <v>312.11939089497457</v>
          </cell>
          <cell r="AO263">
            <v>475.06493139987225</v>
          </cell>
          <cell r="AP263">
            <v>334.20632994249485</v>
          </cell>
          <cell r="AQ263">
            <v>233.40167488709147</v>
          </cell>
          <cell r="AR263">
            <v>404.90439780069562</v>
          </cell>
        </row>
        <row r="264">
          <cell r="B264">
            <v>1262</v>
          </cell>
          <cell r="C264">
            <v>605.41450848880845</v>
          </cell>
          <cell r="D264">
            <v>554.66887028208282</v>
          </cell>
          <cell r="E264">
            <v>627.00995406379832</v>
          </cell>
          <cell r="F264">
            <v>652.00084537473867</v>
          </cell>
          <cell r="G264">
            <v>706.82903070697762</v>
          </cell>
          <cell r="H264">
            <v>682.85959510307043</v>
          </cell>
          <cell r="I264">
            <v>422.0049254129579</v>
          </cell>
          <cell r="J264">
            <v>529.7921228648263</v>
          </cell>
          <cell r="K264">
            <v>407.70450773898091</v>
          </cell>
          <cell r="L264">
            <v>519.65159276352415</v>
          </cell>
          <cell r="M264">
            <v>511.25539431865798</v>
          </cell>
          <cell r="N264">
            <v>435.16720927159975</v>
          </cell>
          <cell r="O264">
            <v>281.76384360710443</v>
          </cell>
          <cell r="P264">
            <v>203.68668914103858</v>
          </cell>
          <cell r="Q264">
            <v>1501.6869218280731</v>
          </cell>
          <cell r="R264">
            <v>1573.4896261308256</v>
          </cell>
          <cell r="S264">
            <v>1834.4659656678998</v>
          </cell>
          <cell r="T264">
            <v>1845.512762517893</v>
          </cell>
          <cell r="U264">
            <v>1874.8694140193977</v>
          </cell>
          <cell r="V264">
            <v>1935.4810294298545</v>
          </cell>
          <cell r="W264">
            <v>1859.9798615754448</v>
          </cell>
          <cell r="X264">
            <v>1653.2956402377313</v>
          </cell>
          <cell r="Y264">
            <v>1959.2224967328671</v>
          </cell>
          <cell r="Z264">
            <v>2072.9465566545782</v>
          </cell>
          <cell r="AA264">
            <v>1954.4317276457502</v>
          </cell>
          <cell r="AB264">
            <v>1405.1430295195662</v>
          </cell>
          <cell r="AC264">
            <v>1345.0470077668763</v>
          </cell>
          <cell r="AD264">
            <v>1578.6675313615854</v>
          </cell>
          <cell r="AE264">
            <v>5854.577090314111</v>
          </cell>
          <cell r="AF264">
            <v>5664.9074385462418</v>
          </cell>
          <cell r="AG264">
            <v>3837.4764054426087</v>
          </cell>
          <cell r="AH264">
            <v>3089.6243825274751</v>
          </cell>
          <cell r="AI264">
            <v>2626.5835472153281</v>
          </cell>
          <cell r="AJ264">
            <v>2562.3291520370094</v>
          </cell>
          <cell r="AK264">
            <v>1950.2952297345605</v>
          </cell>
          <cell r="AL264">
            <v>1666.700447905557</v>
          </cell>
          <cell r="AM264">
            <v>667.3621211221257</v>
          </cell>
          <cell r="AN264">
            <v>691.67040178673574</v>
          </cell>
          <cell r="AO264">
            <v>812.36861100126748</v>
          </cell>
          <cell r="AP264">
            <v>660.81187357600243</v>
          </cell>
          <cell r="AQ264">
            <v>469.81641607123333</v>
          </cell>
          <cell r="AR264">
            <v>931.61501369585005</v>
          </cell>
        </row>
        <row r="265">
          <cell r="B265">
            <v>1263</v>
          </cell>
          <cell r="C265">
            <v>1461.4452894384297</v>
          </cell>
          <cell r="D265">
            <v>1302.4862088353041</v>
          </cell>
          <cell r="E265">
            <v>1011.6982295497583</v>
          </cell>
          <cell r="F265">
            <v>322.53642410767338</v>
          </cell>
          <cell r="G265">
            <v>360.61919255910988</v>
          </cell>
          <cell r="H265">
            <v>294.51364287209026</v>
          </cell>
          <cell r="I265">
            <v>214.13737220842089</v>
          </cell>
          <cell r="J265">
            <v>223.01721949388383</v>
          </cell>
          <cell r="K265">
            <v>90.932204041678119</v>
          </cell>
          <cell r="L265">
            <v>220.44225935706814</v>
          </cell>
          <cell r="M265">
            <v>301.8939808425655</v>
          </cell>
          <cell r="N265">
            <v>236.22359130721583</v>
          </cell>
          <cell r="O265">
            <v>112.27254640954069</v>
          </cell>
          <cell r="P265">
            <v>116.85078562039962</v>
          </cell>
          <cell r="Q265">
            <v>3625.0093900045704</v>
          </cell>
          <cell r="R265">
            <v>3694.904559433</v>
          </cell>
          <cell r="S265">
            <v>2959.9625294731145</v>
          </cell>
          <cell r="T265">
            <v>912.95140380604391</v>
          </cell>
          <cell r="U265">
            <v>956.54516844220541</v>
          </cell>
          <cell r="V265">
            <v>834.76247939544658</v>
          </cell>
          <cell r="W265">
            <v>943.80699355249385</v>
          </cell>
          <cell r="X265">
            <v>695.95862372090141</v>
          </cell>
          <cell r="Y265">
            <v>436.9743685787692</v>
          </cell>
          <cell r="Z265">
            <v>879.36807822571075</v>
          </cell>
          <cell r="AA265">
            <v>1154.0830299312804</v>
          </cell>
          <cell r="AB265">
            <v>762.75952245806241</v>
          </cell>
          <cell r="AC265">
            <v>535.9518477221427</v>
          </cell>
          <cell r="AD265">
            <v>905.64848420353451</v>
          </cell>
          <cell r="AE265">
            <v>14132.704106564821</v>
          </cell>
          <cell r="AF265">
            <v>13302.466044800047</v>
          </cell>
          <cell r="AG265">
            <v>6191.8763173737843</v>
          </cell>
          <cell r="AH265">
            <v>1528.3974050732106</v>
          </cell>
          <cell r="AI265">
            <v>1340.0644241202697</v>
          </cell>
          <cell r="AJ265">
            <v>1105.1186777127566</v>
          </cell>
          <cell r="AK265">
            <v>989.63559517060014</v>
          </cell>
          <cell r="AL265">
            <v>701.60140851310121</v>
          </cell>
          <cell r="AM265">
            <v>148.8448310373247</v>
          </cell>
          <cell r="AN265">
            <v>293.41464208628844</v>
          </cell>
          <cell r="AO265">
            <v>479.69996329047615</v>
          </cell>
          <cell r="AP265">
            <v>358.71120486274339</v>
          </cell>
          <cell r="AQ265">
            <v>187.20459198048664</v>
          </cell>
          <cell r="AR265">
            <v>534.44801280432046</v>
          </cell>
        </row>
        <row r="266">
          <cell r="B266">
            <v>1264</v>
          </cell>
          <cell r="C266">
            <v>193.04443531860096</v>
          </cell>
          <cell r="D266">
            <v>167.31919518861753</v>
          </cell>
          <cell r="E266">
            <v>201.15046423673928</v>
          </cell>
          <cell r="F266">
            <v>194.31380779562244</v>
          </cell>
          <cell r="G266">
            <v>212.04549377090396</v>
          </cell>
          <cell r="H266">
            <v>213.0314057495701</v>
          </cell>
          <cell r="I266">
            <v>124.20334321990126</v>
          </cell>
          <cell r="J266">
            <v>151.78691767214931</v>
          </cell>
          <cell r="K266">
            <v>120.72087110685804</v>
          </cell>
          <cell r="L266">
            <v>145.95210817994706</v>
          </cell>
          <cell r="M266">
            <v>198.41609334299119</v>
          </cell>
          <cell r="N266">
            <v>114.17162300550822</v>
          </cell>
          <cell r="O266">
            <v>65.729739637403043</v>
          </cell>
          <cell r="P266">
            <v>44.074463559025304</v>
          </cell>
          <cell r="Q266">
            <v>478.83276628641829</v>
          </cell>
          <cell r="R266">
            <v>474.65259362393471</v>
          </cell>
          <cell r="S266">
            <v>588.51327355968908</v>
          </cell>
          <cell r="T266">
            <v>550.01249578773036</v>
          </cell>
          <cell r="U266">
            <v>562.45229522345369</v>
          </cell>
          <cell r="V266">
            <v>603.81116038771029</v>
          </cell>
          <cell r="W266">
            <v>547.42421999766054</v>
          </cell>
          <cell r="X266">
            <v>473.67380223679942</v>
          </cell>
          <cell r="Y266">
            <v>580.12369745288277</v>
          </cell>
          <cell r="Z266">
            <v>582.21878716684398</v>
          </cell>
          <cell r="AA266">
            <v>758.50682929588504</v>
          </cell>
          <cell r="AB266">
            <v>368.657051397911</v>
          </cell>
          <cell r="AC266">
            <v>313.77194635328874</v>
          </cell>
          <cell r="AD266">
            <v>341.59779844344257</v>
          </cell>
          <cell r="AE266">
            <v>1866.8094546495297</v>
          </cell>
          <cell r="AF266">
            <v>1708.8533433533628</v>
          </cell>
          <cell r="AG266">
            <v>1231.0971388083774</v>
          </cell>
          <cell r="AH266">
            <v>920.79125768933079</v>
          </cell>
          <cell r="AI266">
            <v>787.96311555389059</v>
          </cell>
          <cell r="AJ266">
            <v>799.36869184529314</v>
          </cell>
          <cell r="AK266">
            <v>574.00559380158325</v>
          </cell>
          <cell r="AL266">
            <v>477.51431694072681</v>
          </cell>
          <cell r="AM266">
            <v>197.60521425768064</v>
          </cell>
          <cell r="AN266">
            <v>194.26622512515689</v>
          </cell>
          <cell r="AO266">
            <v>315.27688106676112</v>
          </cell>
          <cell r="AP266">
            <v>173.37235549932029</v>
          </cell>
          <cell r="AQ266">
            <v>109.59855711224886</v>
          </cell>
          <cell r="AR266">
            <v>201.58623101653527</v>
          </cell>
        </row>
        <row r="267">
          <cell r="B267">
            <v>1265</v>
          </cell>
          <cell r="C267">
            <v>2259.5577454199756</v>
          </cell>
          <cell r="D267">
            <v>3100.4006533757433</v>
          </cell>
          <cell r="E267">
            <v>2576.3984686143058</v>
          </cell>
          <cell r="F267">
            <v>205.35426620334755</v>
          </cell>
          <cell r="G267">
            <v>327.32200472595434</v>
          </cell>
          <cell r="H267">
            <v>380.59442947885469</v>
          </cell>
          <cell r="I267">
            <v>428.20024374174841</v>
          </cell>
          <cell r="J267">
            <v>818.92209154351713</v>
          </cell>
          <cell r="K267">
            <v>272.04503206569228</v>
          </cell>
          <cell r="L267">
            <v>309.60328895178662</v>
          </cell>
          <cell r="M267">
            <v>366.83752102657104</v>
          </cell>
          <cell r="N267">
            <v>709.02836359461537</v>
          </cell>
          <cell r="O267">
            <v>191.27622969586477</v>
          </cell>
          <cell r="P267">
            <v>114.6780383810929</v>
          </cell>
          <cell r="Q267">
            <v>5604.6696401152212</v>
          </cell>
          <cell r="R267">
            <v>8795.2443814901271</v>
          </cell>
          <cell r="S267">
            <v>7537.8632732056076</v>
          </cell>
          <cell r="T267">
            <v>581.26292596745498</v>
          </cell>
          <cell r="U267">
            <v>868.22412285809696</v>
          </cell>
          <cell r="V267">
            <v>1078.7478179197508</v>
          </cell>
          <cell r="W267">
            <v>1887.285626588314</v>
          </cell>
          <cell r="X267">
            <v>2555.5689962357305</v>
          </cell>
          <cell r="Y267">
            <v>1307.3113905543371</v>
          </cell>
          <cell r="Z267">
            <v>1235.0410942617775</v>
          </cell>
          <cell r="AA267">
            <v>1402.3497804668159</v>
          </cell>
          <cell r="AB267">
            <v>2289.4332146584807</v>
          </cell>
          <cell r="AC267">
            <v>913.0891924093047</v>
          </cell>
          <cell r="AD267">
            <v>888.80867235812741</v>
          </cell>
          <cell r="AE267">
            <v>21850.739989033711</v>
          </cell>
          <cell r="AF267">
            <v>31664.806995297535</v>
          </cell>
          <cell r="AG267">
            <v>15768.27970632166</v>
          </cell>
          <cell r="AH267">
            <v>973.1084743505802</v>
          </cell>
          <cell r="AI267">
            <v>1216.3317505434238</v>
          </cell>
          <cell r="AJ267">
            <v>1428.1240371373353</v>
          </cell>
          <cell r="AK267">
            <v>1978.9268855653625</v>
          </cell>
          <cell r="AL267">
            <v>2576.2893743959685</v>
          </cell>
          <cell r="AM267">
            <v>445.30424901833572</v>
          </cell>
          <cell r="AN267">
            <v>412.09039719277172</v>
          </cell>
          <cell r="AO267">
            <v>582.89318945309776</v>
          </cell>
          <cell r="AP267">
            <v>1076.6766231070956</v>
          </cell>
          <cell r="AQ267">
            <v>318.93628211800609</v>
          </cell>
          <cell r="AR267">
            <v>524.51037791202396</v>
          </cell>
        </row>
        <row r="268">
          <cell r="B268">
            <v>1266</v>
          </cell>
          <cell r="C268">
            <v>619.61484210387084</v>
          </cell>
          <cell r="D268">
            <v>569.28706197517647</v>
          </cell>
          <cell r="E268">
            <v>670.56639842595348</v>
          </cell>
          <cell r="F268">
            <v>698.43061206486539</v>
          </cell>
          <cell r="G268">
            <v>774.96969494573113</v>
          </cell>
          <cell r="H268">
            <v>781.68505506303768</v>
          </cell>
          <cell r="I268">
            <v>442.01673945085724</v>
          </cell>
          <cell r="J268">
            <v>543.60819892607822</v>
          </cell>
          <cell r="K268">
            <v>417.41713401533389</v>
          </cell>
          <cell r="L268">
            <v>479.45461193178448</v>
          </cell>
          <cell r="M268">
            <v>599.57196448286436</v>
          </cell>
          <cell r="N268">
            <v>464.86099739053799</v>
          </cell>
          <cell r="O268">
            <v>301.33069514809603</v>
          </cell>
          <cell r="P268">
            <v>189.67795546319101</v>
          </cell>
          <cell r="Q268">
            <v>1536.9098227931709</v>
          </cell>
          <cell r="R268">
            <v>1614.9586434387143</v>
          </cell>
          <cell r="S268">
            <v>1961.9006487219922</v>
          </cell>
          <cell r="T268">
            <v>1976.9339525289406</v>
          </cell>
          <cell r="U268">
            <v>2055.6130474613101</v>
          </cell>
          <cell r="V268">
            <v>2215.5895676255068</v>
          </cell>
          <cell r="W268">
            <v>1948.1816072485831</v>
          </cell>
          <cell r="X268">
            <v>1696.4107741392004</v>
          </cell>
          <cell r="Y268">
            <v>2005.8964862075488</v>
          </cell>
          <cell r="Z268">
            <v>1912.5964409935575</v>
          </cell>
          <cell r="AA268">
            <v>2292.0491077729762</v>
          </cell>
          <cell r="AB268">
            <v>1501.0234600906017</v>
          </cell>
          <cell r="AC268">
            <v>1438.4526583276636</v>
          </cell>
          <cell r="AD268">
            <v>1470.093264157525</v>
          </cell>
          <cell r="AE268">
            <v>5991.8994482884555</v>
          </cell>
          <cell r="AF268">
            <v>5814.2049875833591</v>
          </cell>
          <cell r="AG268">
            <v>4104.0540354490004</v>
          </cell>
          <cell r="AH268">
            <v>3309.6402617376152</v>
          </cell>
          <cell r="AI268">
            <v>2879.7949177313626</v>
          </cell>
          <cell r="AJ268">
            <v>2933.1570042555445</v>
          </cell>
          <cell r="AK268">
            <v>2042.7798030325091</v>
          </cell>
          <cell r="AL268">
            <v>1710.165156355858</v>
          </cell>
          <cell r="AM268">
            <v>683.26049543591478</v>
          </cell>
          <cell r="AN268">
            <v>638.16712715104097</v>
          </cell>
          <cell r="AO268">
            <v>952.70084070479265</v>
          </cell>
          <cell r="AP268">
            <v>705.90260500608531</v>
          </cell>
          <cell r="AQ268">
            <v>502.4424192769718</v>
          </cell>
          <cell r="AR268">
            <v>867.5423603860761</v>
          </cell>
        </row>
        <row r="269">
          <cell r="B269">
            <v>1267</v>
          </cell>
          <cell r="C269">
            <v>547.38153830397403</v>
          </cell>
          <cell r="D269">
            <v>506.52769950125588</v>
          </cell>
          <cell r="E269">
            <v>596.22232347126919</v>
          </cell>
          <cell r="F269">
            <v>608.46247664531313</v>
          </cell>
          <cell r="G269">
            <v>651.56589719673877</v>
          </cell>
          <cell r="H269">
            <v>673.29765983612049</v>
          </cell>
          <cell r="I269">
            <v>360.46828527009632</v>
          </cell>
          <cell r="J269">
            <v>419.03380360409454</v>
          </cell>
          <cell r="K269">
            <v>315.53783063059217</v>
          </cell>
          <cell r="L269">
            <v>375.54562192414289</v>
          </cell>
          <cell r="M269">
            <v>479.32553298905776</v>
          </cell>
          <cell r="N269">
            <v>323.71607825463968</v>
          </cell>
          <cell r="O269">
            <v>197.40907050507573</v>
          </cell>
          <cell r="P269">
            <v>126.94982837750909</v>
          </cell>
          <cell r="Q269">
            <v>1357.7403345899588</v>
          </cell>
          <cell r="R269">
            <v>1436.9223210738455</v>
          </cell>
          <cell r="S269">
            <v>1744.3894682861635</v>
          </cell>
          <cell r="T269">
            <v>1722.2757825057226</v>
          </cell>
          <cell r="U269">
            <v>1728.2835293994858</v>
          </cell>
          <cell r="V269">
            <v>1908.3789070513524</v>
          </cell>
          <cell r="W269">
            <v>1588.75811859997</v>
          </cell>
          <cell r="X269">
            <v>1307.6577221735024</v>
          </cell>
          <cell r="Y269">
            <v>1516.3158724198572</v>
          </cell>
          <cell r="Z269">
            <v>1498.0922115418527</v>
          </cell>
          <cell r="AA269">
            <v>1832.3699660773163</v>
          </cell>
          <cell r="AB269">
            <v>1045.2703724260214</v>
          </cell>
          <cell r="AC269">
            <v>942.36533754537925</v>
          </cell>
          <cell r="AD269">
            <v>983.92081002764223</v>
          </cell>
          <cell r="AE269">
            <v>5293.3772958541249</v>
          </cell>
          <cell r="AF269">
            <v>5173.2352155892568</v>
          </cell>
          <cell r="AG269">
            <v>3649.0474894220952</v>
          </cell>
          <cell r="AH269">
            <v>2883.3099175138736</v>
          </cell>
          <cell r="AI269">
            <v>2421.2252060329156</v>
          </cell>
          <cell r="AJ269">
            <v>2526.4494109304965</v>
          </cell>
          <cell r="AK269">
            <v>1665.9037250451929</v>
          </cell>
          <cell r="AL269">
            <v>1318.2601213055552</v>
          </cell>
          <cell r="AM269">
            <v>516.49660954624892</v>
          </cell>
          <cell r="AN269">
            <v>499.86143566719835</v>
          </cell>
          <cell r="AO269">
            <v>761.63307376090518</v>
          </cell>
          <cell r="AP269">
            <v>491.57065059241125</v>
          </cell>
          <cell r="AQ269">
            <v>329.16225452253019</v>
          </cell>
          <cell r="AR269">
            <v>580.63865931222688</v>
          </cell>
        </row>
        <row r="270">
          <cell r="B270">
            <v>1268</v>
          </cell>
          <cell r="C270">
            <v>86.33008614319553</v>
          </cell>
          <cell r="D270">
            <v>74.879817494524474</v>
          </cell>
          <cell r="E270">
            <v>95.193357475740441</v>
          </cell>
          <cell r="F270">
            <v>98.398367006717294</v>
          </cell>
          <cell r="G270">
            <v>115.90304148701888</v>
          </cell>
          <cell r="H270">
            <v>137.27737906774615</v>
          </cell>
          <cell r="I270">
            <v>79.153098563023775</v>
          </cell>
          <cell r="J270">
            <v>85.640571752943202</v>
          </cell>
          <cell r="K270">
            <v>71.653099864802314</v>
          </cell>
          <cell r="L270">
            <v>94.645070402723235</v>
          </cell>
          <cell r="M270">
            <v>100.41660232844836</v>
          </cell>
          <cell r="N270">
            <v>75.022650113848783</v>
          </cell>
          <cell r="O270">
            <v>53.831655287574357</v>
          </cell>
          <cell r="P270">
            <v>33.31710055060703</v>
          </cell>
          <cell r="Q270">
            <v>214.13553772460369</v>
          </cell>
          <cell r="R270">
            <v>212.41973787763465</v>
          </cell>
          <cell r="S270">
            <v>278.51068920850861</v>
          </cell>
          <cell r="T270">
            <v>278.52025562550313</v>
          </cell>
          <cell r="U270">
            <v>307.43370466615426</v>
          </cell>
          <cell r="V270">
            <v>389.09574510023452</v>
          </cell>
          <cell r="W270">
            <v>348.86599762894599</v>
          </cell>
          <cell r="X270">
            <v>267.25422631988306</v>
          </cell>
          <cell r="Y270">
            <v>344.32870510630664</v>
          </cell>
          <cell r="Z270">
            <v>377.54944953076779</v>
          </cell>
          <cell r="AA270">
            <v>383.87349210203399</v>
          </cell>
          <cell r="AB270">
            <v>242.24608752118993</v>
          </cell>
          <cell r="AC270">
            <v>256.97444335212134</v>
          </cell>
          <cell r="AD270">
            <v>258.2231813976469</v>
          </cell>
          <cell r="AE270">
            <v>834.84313218790237</v>
          </cell>
          <cell r="AF270">
            <v>764.75760196528029</v>
          </cell>
          <cell r="AG270">
            <v>582.60999032058135</v>
          </cell>
          <cell r="AH270">
            <v>466.27852718520359</v>
          </cell>
          <cell r="AI270">
            <v>430.69682853507931</v>
          </cell>
          <cell r="AJ270">
            <v>515.11296439706348</v>
          </cell>
          <cell r="AK270">
            <v>365.80594502567078</v>
          </cell>
          <cell r="AL270">
            <v>269.42110525855645</v>
          </cell>
          <cell r="AM270">
            <v>117.28730932100513</v>
          </cell>
          <cell r="AN270">
            <v>125.9751625593026</v>
          </cell>
          <cell r="AO270">
            <v>159.5587971521403</v>
          </cell>
          <cell r="AP270">
            <v>113.92369858324425</v>
          </cell>
          <cell r="AQ270">
            <v>89.759548402726821</v>
          </cell>
          <cell r="AR270">
            <v>152.38458250095903</v>
          </cell>
        </row>
        <row r="271">
          <cell r="B271">
            <v>1269</v>
          </cell>
          <cell r="C271">
            <v>2417.9503544087797</v>
          </cell>
          <cell r="D271">
            <v>2296.4069139047774</v>
          </cell>
          <cell r="E271">
            <v>2375.0289907449273</v>
          </cell>
          <cell r="F271">
            <v>2316.3988620787882</v>
          </cell>
          <cell r="G271">
            <v>1676.7027622095106</v>
          </cell>
          <cell r="H271">
            <v>1840.0611546622413</v>
          </cell>
          <cell r="I271">
            <v>1030.6734698600708</v>
          </cell>
          <cell r="J271">
            <v>1245.4897066356573</v>
          </cell>
          <cell r="K271">
            <v>821.35217169787086</v>
          </cell>
          <cell r="L271">
            <v>1280.4307445635422</v>
          </cell>
          <cell r="M271">
            <v>1375.960431699544</v>
          </cell>
          <cell r="N271">
            <v>1196.0310590923186</v>
          </cell>
          <cell r="O271">
            <v>809.71165218928945</v>
          </cell>
          <cell r="P271">
            <v>464.98939842850723</v>
          </cell>
          <cell r="Q271">
            <v>5997.5510562319814</v>
          </cell>
          <cell r="R271">
            <v>6514.4677302092896</v>
          </cell>
          <cell r="S271">
            <v>6948.7092234469301</v>
          </cell>
          <cell r="T271">
            <v>6556.6535586181581</v>
          </cell>
          <cell r="U271">
            <v>4447.4669102430489</v>
          </cell>
          <cell r="V271">
            <v>5215.4256649231174</v>
          </cell>
          <cell r="W271">
            <v>4542.676595359364</v>
          </cell>
          <cell r="X271">
            <v>3886.7371051250748</v>
          </cell>
          <cell r="Y271">
            <v>3947.0048085931603</v>
          </cell>
          <cell r="Z271">
            <v>5107.7770951536722</v>
          </cell>
          <cell r="AA271">
            <v>5260.0339352558112</v>
          </cell>
          <cell r="AB271">
            <v>3861.951613003017</v>
          </cell>
          <cell r="AC271">
            <v>3865.2944997791647</v>
          </cell>
          <cell r="AD271">
            <v>3603.8862864433586</v>
          </cell>
          <cell r="AE271">
            <v>23382.45376010875</v>
          </cell>
          <cell r="AF271">
            <v>23453.51128483623</v>
          </cell>
          <cell r="AG271">
            <v>14535.842142784339</v>
          </cell>
          <cell r="AH271">
            <v>10976.676571368764</v>
          </cell>
          <cell r="AI271">
            <v>6230.6437589088118</v>
          </cell>
          <cell r="AJ271">
            <v>6904.5560345539052</v>
          </cell>
          <cell r="AK271">
            <v>4763.2561390487062</v>
          </cell>
          <cell r="AL271">
            <v>3918.250503020513</v>
          </cell>
          <cell r="AM271">
            <v>1344.4524578165403</v>
          </cell>
          <cell r="AN271">
            <v>1704.2881420655578</v>
          </cell>
          <cell r="AO271">
            <v>2186.3574978648785</v>
          </cell>
          <cell r="AP271">
            <v>1816.2019292234991</v>
          </cell>
          <cell r="AQ271">
            <v>1350.1229313621459</v>
          </cell>
          <cell r="AR271">
            <v>2126.7521535756559</v>
          </cell>
        </row>
        <row r="272">
          <cell r="B272">
            <v>1270</v>
          </cell>
          <cell r="C272">
            <v>1737.678389643024</v>
          </cell>
          <cell r="D272">
            <v>1588.440663715741</v>
          </cell>
          <cell r="E272">
            <v>1928.3870458861209</v>
          </cell>
          <cell r="F272">
            <v>2043.6283724408881</v>
          </cell>
          <cell r="G272">
            <v>2868.573473595231</v>
          </cell>
          <cell r="H272">
            <v>2997.3427725559613</v>
          </cell>
          <cell r="I272">
            <v>1810.3155976658861</v>
          </cell>
          <cell r="J272">
            <v>2140.2283218565444</v>
          </cell>
          <cell r="K272">
            <v>1788.0252286953032</v>
          </cell>
          <cell r="L272">
            <v>2515.2239853662768</v>
          </cell>
          <cell r="M272">
            <v>2360.5973509996406</v>
          </cell>
          <cell r="N272">
            <v>1959.0111443673379</v>
          </cell>
          <cell r="O272">
            <v>1329.8752909303425</v>
          </cell>
          <cell r="P272">
            <v>672.51118428438508</v>
          </cell>
          <cell r="Q272">
            <v>4310.1856256859646</v>
          </cell>
          <cell r="R272">
            <v>4506.1027218094778</v>
          </cell>
          <cell r="S272">
            <v>5641.9525421968092</v>
          </cell>
          <cell r="T272">
            <v>5784.5664924186231</v>
          </cell>
          <cell r="U272">
            <v>7608.9130947716567</v>
          </cell>
          <cell r="V272">
            <v>8495.5972158597269</v>
          </cell>
          <cell r="W272">
            <v>7978.936623688689</v>
          </cell>
          <cell r="X272">
            <v>6678.9029147976826</v>
          </cell>
          <cell r="Y272">
            <v>8592.3485914179182</v>
          </cell>
          <cell r="Z272">
            <v>10033.501238689958</v>
          </cell>
          <cell r="AA272">
            <v>9024.1128216137786</v>
          </cell>
          <cell r="AB272">
            <v>6325.5934629506619</v>
          </cell>
          <cell r="AC272">
            <v>6348.3829503093129</v>
          </cell>
          <cell r="AD272">
            <v>5212.2776190453678</v>
          </cell>
          <cell r="AE272">
            <v>16803.978014554021</v>
          </cell>
          <cell r="AF272">
            <v>16222.957179833102</v>
          </cell>
          <cell r="AG272">
            <v>11802.268434794574</v>
          </cell>
          <cell r="AH272">
            <v>9684.1040822413343</v>
          </cell>
          <cell r="AI272">
            <v>10659.646905259997</v>
          </cell>
          <cell r="AJ272">
            <v>11247.083324073863</v>
          </cell>
          <cell r="AK272">
            <v>8366.3712478874222</v>
          </cell>
          <cell r="AL272">
            <v>6733.0550015908657</v>
          </cell>
          <cell r="AM272">
            <v>2926.7773266954318</v>
          </cell>
          <cell r="AN272">
            <v>3347.8315255229263</v>
          </cell>
          <cell r="AO272">
            <v>3750.9143423718888</v>
          </cell>
          <cell r="AP272">
            <v>2974.8055393063696</v>
          </cell>
          <cell r="AQ272">
            <v>2217.4500283926018</v>
          </cell>
          <cell r="AR272">
            <v>3075.9079977184383</v>
          </cell>
        </row>
        <row r="273">
          <cell r="B273">
            <v>1271</v>
          </cell>
          <cell r="C273">
            <v>297.69597684928334</v>
          </cell>
          <cell r="D273">
            <v>290.28980948065839</v>
          </cell>
          <cell r="E273">
            <v>320.71646394490637</v>
          </cell>
          <cell r="F273">
            <v>359.37340284041977</v>
          </cell>
          <cell r="G273">
            <v>415.53824971030178</v>
          </cell>
          <cell r="H273">
            <v>430.15944580447598</v>
          </cell>
          <cell r="I273">
            <v>249.493283775132</v>
          </cell>
          <cell r="J273">
            <v>291.14842217082827</v>
          </cell>
          <cell r="K273">
            <v>221.81544928952781</v>
          </cell>
          <cell r="L273">
            <v>270.25955869501257</v>
          </cell>
          <cell r="M273">
            <v>364.45163291224549</v>
          </cell>
          <cell r="N273">
            <v>283.26661231009808</v>
          </cell>
          <cell r="O273">
            <v>194.25777218824018</v>
          </cell>
          <cell r="P273">
            <v>115.22396594313942</v>
          </cell>
          <cell r="Q273">
            <v>738.41334960948586</v>
          </cell>
          <cell r="R273">
            <v>823.49673519088151</v>
          </cell>
          <cell r="S273">
            <v>938.33189397248839</v>
          </cell>
          <cell r="T273">
            <v>1017.2198489563109</v>
          </cell>
          <cell r="U273">
            <v>1102.2183878861852</v>
          </cell>
          <cell r="V273">
            <v>1219.2337238213017</v>
          </cell>
          <cell r="W273">
            <v>1099.6376001203521</v>
          </cell>
          <cell r="X273">
            <v>908.5722423244481</v>
          </cell>
          <cell r="Y273">
            <v>1065.9333171983967</v>
          </cell>
          <cell r="Z273">
            <v>1078.0946876742385</v>
          </cell>
          <cell r="AA273">
            <v>1393.2289858872982</v>
          </cell>
          <cell r="AB273">
            <v>914.66015201235962</v>
          </cell>
          <cell r="AC273">
            <v>927.32208601467221</v>
          </cell>
          <cell r="AD273">
            <v>893.03986743676819</v>
          </cell>
          <cell r="AE273">
            <v>2878.8276817001865</v>
          </cell>
          <cell r="AF273">
            <v>2964.7686920393471</v>
          </cell>
          <cell r="AG273">
            <v>1962.874520968666</v>
          </cell>
          <cell r="AH273">
            <v>1702.9561168888763</v>
          </cell>
          <cell r="AI273">
            <v>1544.1441742086597</v>
          </cell>
          <cell r="AJ273">
            <v>1614.1093951275971</v>
          </cell>
          <cell r="AK273">
            <v>1153.0328958158411</v>
          </cell>
          <cell r="AL273">
            <v>915.93888375521681</v>
          </cell>
          <cell r="AM273">
            <v>363.08460153275672</v>
          </cell>
          <cell r="AN273">
            <v>359.72282227633048</v>
          </cell>
          <cell r="AO273">
            <v>579.10208888970499</v>
          </cell>
          <cell r="AP273">
            <v>430.1471636971047</v>
          </cell>
          <cell r="AQ273">
            <v>323.90774187025579</v>
          </cell>
          <cell r="AR273">
            <v>527.00732219118959</v>
          </cell>
        </row>
        <row r="274">
          <cell r="B274">
            <v>1272</v>
          </cell>
          <cell r="C274">
            <v>12685.125707533502</v>
          </cell>
          <cell r="D274">
            <v>22590.291988926729</v>
          </cell>
          <cell r="E274">
            <v>7933.4846720674441</v>
          </cell>
          <cell r="F274">
            <v>5602.9138855992614</v>
          </cell>
          <cell r="G274">
            <v>16076.979533938224</v>
          </cell>
          <cell r="H274">
            <v>9380.8153106959799</v>
          </cell>
          <cell r="I274">
            <v>12117.702735576477</v>
          </cell>
          <cell r="J274">
            <v>26792.889339383226</v>
          </cell>
          <cell r="K274">
            <v>10670.292646961752</v>
          </cell>
          <cell r="L274">
            <v>11699.374144783782</v>
          </cell>
          <cell r="M274">
            <v>12987.080485431983</v>
          </cell>
          <cell r="N274">
            <v>27200.600091560238</v>
          </cell>
          <cell r="O274">
            <v>6171.1444403484056</v>
          </cell>
          <cell r="P274">
            <v>3716.6227294207711</v>
          </cell>
          <cell r="Q274">
            <v>31464.5372875141</v>
          </cell>
          <cell r="R274">
            <v>64084.34293016194</v>
          </cell>
          <cell r="S274">
            <v>23211.286401004796</v>
          </cell>
          <cell r="T274">
            <v>15859.257172004243</v>
          </cell>
          <cell r="U274">
            <v>42644.311266966542</v>
          </cell>
          <cell r="V274">
            <v>26588.760273181309</v>
          </cell>
          <cell r="W274">
            <v>53408.578192954577</v>
          </cell>
          <cell r="X274">
            <v>83611.222633214406</v>
          </cell>
          <cell r="Y274">
            <v>51276.051659538643</v>
          </cell>
          <cell r="Z274">
            <v>46670.072191002575</v>
          </cell>
          <cell r="AA274">
            <v>49647.128289069529</v>
          </cell>
          <cell r="AB274">
            <v>87829.994547108756</v>
          </cell>
          <cell r="AC274">
            <v>29458.993949422857</v>
          </cell>
          <cell r="AD274">
            <v>28805.572195217675</v>
          </cell>
          <cell r="AE274">
            <v>122669.74992135173</v>
          </cell>
          <cell r="AF274">
            <v>230717.67676798071</v>
          </cell>
          <cell r="AG274">
            <v>48555.146604421643</v>
          </cell>
          <cell r="AH274">
            <v>26550.424707194608</v>
          </cell>
          <cell r="AI274">
            <v>59742.212187469566</v>
          </cell>
          <cell r="AJ274">
            <v>35200.115386594705</v>
          </cell>
          <cell r="AK274">
            <v>56001.94788582097</v>
          </cell>
          <cell r="AL274">
            <v>84289.136692256405</v>
          </cell>
          <cell r="AM274">
            <v>17465.956345101698</v>
          </cell>
          <cell r="AN274">
            <v>15572.185148787552</v>
          </cell>
          <cell r="AO274">
            <v>20636.059105004184</v>
          </cell>
          <cell r="AP274">
            <v>41304.765446325568</v>
          </cell>
          <cell r="AQ274">
            <v>10289.840339008286</v>
          </cell>
          <cell r="AR274">
            <v>16998.958299990485</v>
          </cell>
        </row>
        <row r="275">
          <cell r="B275">
            <v>1273</v>
          </cell>
          <cell r="C275">
            <v>570.07208999722718</v>
          </cell>
          <cell r="D275">
            <v>516.02806409593074</v>
          </cell>
          <cell r="E275">
            <v>632.72130108422846</v>
          </cell>
          <cell r="F275">
            <v>674.48456805844592</v>
          </cell>
          <cell r="G275">
            <v>1011.7980014789398</v>
          </cell>
          <cell r="H275">
            <v>1008.3698229855174</v>
          </cell>
          <cell r="I275">
            <v>542.31826193672964</v>
          </cell>
          <cell r="J275">
            <v>657.25640856045482</v>
          </cell>
          <cell r="K275">
            <v>629.31797935803388</v>
          </cell>
          <cell r="L275">
            <v>676.6725534290631</v>
          </cell>
          <cell r="M275">
            <v>967.13317789182247</v>
          </cell>
          <cell r="N275">
            <v>706.03850658150452</v>
          </cell>
          <cell r="O275">
            <v>496.86070621362745</v>
          </cell>
          <cell r="P275">
            <v>309.36993845154115</v>
          </cell>
          <cell r="Q275">
            <v>1414.022607725228</v>
          </cell>
          <cell r="R275">
            <v>1463.8730405663227</v>
          </cell>
          <cell r="S275">
            <v>1851.1758626307669</v>
          </cell>
          <cell r="T275">
            <v>1909.153779943025</v>
          </cell>
          <cell r="U275">
            <v>2683.8019432244168</v>
          </cell>
          <cell r="V275">
            <v>2858.099493708401</v>
          </cell>
          <cell r="W275">
            <v>2390.2589401766768</v>
          </cell>
          <cell r="X275">
            <v>2051.0670277907457</v>
          </cell>
          <cell r="Y275">
            <v>3024.1852109864335</v>
          </cell>
          <cell r="Z275">
            <v>2699.320196737589</v>
          </cell>
          <cell r="AA275">
            <v>3697.1654259994134</v>
          </cell>
          <cell r="AB275">
            <v>2279.7790480491326</v>
          </cell>
          <cell r="AC275">
            <v>2371.8479901965889</v>
          </cell>
          <cell r="AD275">
            <v>2397.7623627364433</v>
          </cell>
          <cell r="AE275">
            <v>5512.803130959237</v>
          </cell>
          <cell r="AF275">
            <v>5270.2637112282946</v>
          </cell>
          <cell r="AG275">
            <v>3872.4314476905761</v>
          </cell>
          <cell r="AH275">
            <v>3196.1675845898008</v>
          </cell>
          <cell r="AI275">
            <v>3759.8512063543894</v>
          </cell>
          <cell r="AJ275">
            <v>3783.7579086520655</v>
          </cell>
          <cell r="AK275">
            <v>2506.3231625036969</v>
          </cell>
          <cell r="AL275">
            <v>2067.69693858964</v>
          </cell>
          <cell r="AM275">
            <v>1030.1161100567169</v>
          </cell>
          <cell r="AN275">
            <v>900.66957058538867</v>
          </cell>
          <cell r="AO275">
            <v>1536.7439544071112</v>
          </cell>
          <cell r="AP275">
            <v>1072.1364533230139</v>
          </cell>
          <cell r="AQ275">
            <v>828.47150752745699</v>
          </cell>
          <cell r="AR275">
            <v>1414.9853417669785</v>
          </cell>
        </row>
        <row r="276">
          <cell r="B276">
            <v>1274</v>
          </cell>
          <cell r="C276">
            <v>244.40771521411585</v>
          </cell>
          <cell r="D276">
            <v>220.22911017233025</v>
          </cell>
          <cell r="E276">
            <v>267.60535098194401</v>
          </cell>
          <cell r="F276">
            <v>272.28508419202359</v>
          </cell>
          <cell r="G276">
            <v>310.60002777672781</v>
          </cell>
          <cell r="H276">
            <v>307.88250213718902</v>
          </cell>
          <cell r="I276">
            <v>166.47242918874744</v>
          </cell>
          <cell r="J276">
            <v>208.53602542186894</v>
          </cell>
          <cell r="K276">
            <v>135.9256405345902</v>
          </cell>
          <cell r="L276">
            <v>170.76407052982884</v>
          </cell>
          <cell r="M276">
            <v>189.04712972095149</v>
          </cell>
          <cell r="N276">
            <v>57.889666965631292</v>
          </cell>
          <cell r="O276">
            <v>43.20341372591713</v>
          </cell>
          <cell r="P276">
            <v>32.540103119376745</v>
          </cell>
          <cell r="Q276">
            <v>606.23566892550377</v>
          </cell>
          <cell r="R276">
            <v>624.74791500729737</v>
          </cell>
          <cell r="S276">
            <v>782.94276737596863</v>
          </cell>
          <cell r="T276">
            <v>770.71310794209558</v>
          </cell>
          <cell r="U276">
            <v>823.86895101026835</v>
          </cell>
          <cell r="V276">
            <v>872.6548568010985</v>
          </cell>
          <cell r="W276">
            <v>733.72453057418033</v>
          </cell>
          <cell r="X276">
            <v>650.76788948492401</v>
          </cell>
          <cell r="Y276">
            <v>653.19016043033093</v>
          </cell>
          <cell r="Z276">
            <v>681.19639569009223</v>
          </cell>
          <cell r="AA276">
            <v>722.69107075024465</v>
          </cell>
          <cell r="AB276">
            <v>186.92415302642291</v>
          </cell>
          <cell r="AC276">
            <v>206.2387480715571</v>
          </cell>
          <cell r="AD276">
            <v>252.20108627789531</v>
          </cell>
          <cell r="AE276">
            <v>2363.5109336251226</v>
          </cell>
          <cell r="AF276">
            <v>2249.2293893565447</v>
          </cell>
          <cell r="AG276">
            <v>1637.8196449795246</v>
          </cell>
          <cell r="AH276">
            <v>1290.2723072923436</v>
          </cell>
          <cell r="AI276">
            <v>1154.1927216925271</v>
          </cell>
          <cell r="AJ276">
            <v>1155.2833353819108</v>
          </cell>
          <cell r="AK276">
            <v>769.35212121381869</v>
          </cell>
          <cell r="AL276">
            <v>656.04427090312458</v>
          </cell>
          <cell r="AM276">
            <v>222.49355123667846</v>
          </cell>
          <cell r="AN276">
            <v>227.29162176907667</v>
          </cell>
          <cell r="AO276">
            <v>300.38989493666674</v>
          </cell>
          <cell r="AP276">
            <v>87.906851603734111</v>
          </cell>
          <cell r="AQ276">
            <v>72.037890805665214</v>
          </cell>
          <cell r="AR276">
            <v>148.83077898247765</v>
          </cell>
        </row>
        <row r="277">
          <cell r="B277">
            <v>1275</v>
          </cell>
          <cell r="C277">
            <v>1352.5841599511245</v>
          </cell>
          <cell r="D277">
            <v>1207.155512144574</v>
          </cell>
          <cell r="E277">
            <v>2288.8925297580345</v>
          </cell>
          <cell r="F277">
            <v>2273.592883368291</v>
          </cell>
          <cell r="G277">
            <v>1700.6687690034262</v>
          </cell>
          <cell r="H277">
            <v>1697.7335207957328</v>
          </cell>
          <cell r="I277">
            <v>920.5180288946118</v>
          </cell>
          <cell r="J277">
            <v>1163.5777041714255</v>
          </cell>
          <cell r="K277">
            <v>893.78633490531229</v>
          </cell>
          <cell r="L277">
            <v>1261.0945749911955</v>
          </cell>
          <cell r="M277">
            <v>1422.0441099491957</v>
          </cell>
          <cell r="N277">
            <v>1234.9966368418632</v>
          </cell>
          <cell r="O277">
            <v>808.84063627246348</v>
          </cell>
          <cell r="P277">
            <v>463.69076762840155</v>
          </cell>
          <cell r="Q277">
            <v>3354.9872280736095</v>
          </cell>
          <cell r="R277">
            <v>3424.4695840243335</v>
          </cell>
          <cell r="S277">
            <v>6696.6966276987951</v>
          </cell>
          <cell r="T277">
            <v>6435.4896359289387</v>
          </cell>
          <cell r="U277">
            <v>4511.0369266997177</v>
          </cell>
          <cell r="V277">
            <v>4812.0155974835789</v>
          </cell>
          <cell r="W277">
            <v>4057.1682766158751</v>
          </cell>
          <cell r="X277">
            <v>3631.1184375145522</v>
          </cell>
          <cell r="Y277">
            <v>4295.0869106897489</v>
          </cell>
          <cell r="Z277">
            <v>5030.6430178371311</v>
          </cell>
          <cell r="AA277">
            <v>5436.2030356674941</v>
          </cell>
          <cell r="AB277">
            <v>3987.7703989763941</v>
          </cell>
          <cell r="AC277">
            <v>3861.1365590808618</v>
          </cell>
          <cell r="AD277">
            <v>3593.8212876552766</v>
          </cell>
          <cell r="AE277">
            <v>13079.977642653401</v>
          </cell>
          <cell r="AF277">
            <v>12328.840875371538</v>
          </cell>
          <cell r="AG277">
            <v>14008.662893805626</v>
          </cell>
          <cell r="AH277">
            <v>10773.832669431964</v>
          </cell>
          <cell r="AI277">
            <v>6319.7016730615287</v>
          </cell>
          <cell r="AJ277">
            <v>6370.4927395341447</v>
          </cell>
          <cell r="AK277">
            <v>4254.1729077712243</v>
          </cell>
          <cell r="AL277">
            <v>3660.5592967833641</v>
          </cell>
          <cell r="AM277">
            <v>1463.0182717387456</v>
          </cell>
          <cell r="AN277">
            <v>1678.5511745215986</v>
          </cell>
          <cell r="AO277">
            <v>2259.5830014106955</v>
          </cell>
          <cell r="AP277">
            <v>1875.3720962053987</v>
          </cell>
          <cell r="AQ277">
            <v>1348.6705889638258</v>
          </cell>
          <cell r="AR277">
            <v>2120.8125217041365</v>
          </cell>
        </row>
        <row r="278">
          <cell r="B278">
            <v>1276</v>
          </cell>
          <cell r="C278">
            <v>1001.7037928414783</v>
          </cell>
          <cell r="D278">
            <v>926.5942370001593</v>
          </cell>
          <cell r="E278">
            <v>1125.9643519166441</v>
          </cell>
          <cell r="F278">
            <v>1212.677873806771</v>
          </cell>
          <cell r="G278">
            <v>1447.9394151192689</v>
          </cell>
          <cell r="H278">
            <v>1524.5796374000527</v>
          </cell>
          <cell r="I278">
            <v>887.64351814087183</v>
          </cell>
          <cell r="J278">
            <v>1142.4036597278164</v>
          </cell>
          <cell r="K278">
            <v>920.98254957448501</v>
          </cell>
          <cell r="L278">
            <v>1166.0628391096836</v>
          </cell>
          <cell r="M278">
            <v>1463.3327230714021</v>
          </cell>
          <cell r="N278">
            <v>1112.7051399758011</v>
          </cell>
          <cell r="O278">
            <v>776.98308326144195</v>
          </cell>
          <cell r="P278">
            <v>476.33658039522248</v>
          </cell>
          <cell r="Q278">
            <v>2484.6538432162997</v>
          </cell>
          <cell r="R278">
            <v>2628.5708422953026</v>
          </cell>
          <cell r="S278">
            <v>3294.2751048195137</v>
          </cell>
          <cell r="T278">
            <v>3432.5300477902856</v>
          </cell>
          <cell r="U278">
            <v>3840.6703811316083</v>
          </cell>
          <cell r="V278">
            <v>4321.2323400060841</v>
          </cell>
          <cell r="W278">
            <v>3912.2744038695637</v>
          </cell>
          <cell r="X278">
            <v>3565.0416616358925</v>
          </cell>
          <cell r="Y278">
            <v>4425.7782192095283</v>
          </cell>
          <cell r="Z278">
            <v>4651.5511177799081</v>
          </cell>
          <cell r="AA278">
            <v>5594.0415179080037</v>
          </cell>
          <cell r="AB278">
            <v>3592.8944967261104</v>
          </cell>
          <cell r="AC278">
            <v>3709.0591817861382</v>
          </cell>
          <cell r="AD278">
            <v>3691.8322775085931</v>
          </cell>
          <cell r="AE278">
            <v>9686.8376866110102</v>
          </cell>
          <cell r="AF278">
            <v>9463.4310070922329</v>
          </cell>
          <cell r="AG278">
            <v>6891.2169668839924</v>
          </cell>
          <cell r="AH278">
            <v>5746.4942777973583</v>
          </cell>
          <cell r="AI278">
            <v>5380.5569379527651</v>
          </cell>
          <cell r="AJ278">
            <v>5720.7585241919714</v>
          </cell>
          <cell r="AK278">
            <v>4102.2433978487124</v>
          </cell>
          <cell r="AL278">
            <v>3593.9467749374339</v>
          </cell>
          <cell r="AM278">
            <v>1507.5351293245626</v>
          </cell>
          <cell r="AN278">
            <v>1552.0613496947401</v>
          </cell>
          <cell r="AO278">
            <v>2325.1892985079721</v>
          </cell>
          <cell r="AP278">
            <v>1689.6695169560519</v>
          </cell>
          <cell r="AQ278">
            <v>1295.5509225480455</v>
          </cell>
          <cell r="AR278">
            <v>2178.6514952945977</v>
          </cell>
        </row>
        <row r="279">
          <cell r="B279">
            <v>1277</v>
          </cell>
          <cell r="C279">
            <v>127.7942325989914</v>
          </cell>
          <cell r="D279">
            <v>120.9228969830076</v>
          </cell>
          <cell r="E279">
            <v>137.30046959206226</v>
          </cell>
          <cell r="F279">
            <v>150.6837580779561</v>
          </cell>
          <cell r="G279">
            <v>169.16609407275894</v>
          </cell>
          <cell r="H279">
            <v>169.77221738886971</v>
          </cell>
          <cell r="I279">
            <v>97.27932789838772</v>
          </cell>
          <cell r="J279">
            <v>109.22857129184115</v>
          </cell>
          <cell r="K279">
            <v>86.579160697378427</v>
          </cell>
          <cell r="L279">
            <v>105.81176442758181</v>
          </cell>
          <cell r="M279">
            <v>129.990065526302</v>
          </cell>
          <cell r="N279">
            <v>86.070782292715165</v>
          </cell>
          <cell r="O279">
            <v>56.153468150004983</v>
          </cell>
          <cell r="P279">
            <v>32.770857426273089</v>
          </cell>
          <cell r="Q279">
            <v>316.98435549221347</v>
          </cell>
          <cell r="R279">
            <v>343.03515873837415</v>
          </cell>
          <cell r="S279">
            <v>401.70500787812142</v>
          </cell>
          <cell r="T279">
            <v>426.51600931160544</v>
          </cell>
          <cell r="U279">
            <v>448.71435932521456</v>
          </cell>
          <cell r="V279">
            <v>481.19834360795829</v>
          </cell>
          <cell r="W279">
            <v>428.75705931995191</v>
          </cell>
          <cell r="X279">
            <v>340.86411049239592</v>
          </cell>
          <cell r="Y279">
            <v>416.05583496553436</v>
          </cell>
          <cell r="Z279">
            <v>422.09460295740166</v>
          </cell>
          <cell r="AA279">
            <v>496.92719366204852</v>
          </cell>
          <cell r="AB279">
            <v>277.92020448034668</v>
          </cell>
          <cell r="AC279">
            <v>268.05800681870164</v>
          </cell>
          <cell r="AD279">
            <v>253.98954056302961</v>
          </cell>
          <cell r="AE279">
            <v>1235.816413313059</v>
          </cell>
          <cell r="AF279">
            <v>1235.0017376335325</v>
          </cell>
          <cell r="AG279">
            <v>840.31730134561553</v>
          </cell>
          <cell r="AH279">
            <v>714.04234566742821</v>
          </cell>
          <cell r="AI279">
            <v>628.62284956486121</v>
          </cell>
          <cell r="AJ279">
            <v>637.04501619517373</v>
          </cell>
          <cell r="AK279">
            <v>449.57629100265507</v>
          </cell>
          <cell r="AL279">
            <v>343.627813323765</v>
          </cell>
          <cell r="AM279">
            <v>141.71943461799378</v>
          </cell>
          <cell r="AN279">
            <v>140.8383359823431</v>
          </cell>
          <cell r="AO279">
            <v>206.55009247637761</v>
          </cell>
          <cell r="AP279">
            <v>130.70055301777825</v>
          </cell>
          <cell r="AQ279">
            <v>93.630967048393472</v>
          </cell>
          <cell r="AR279">
            <v>149.8861949141037</v>
          </cell>
        </row>
        <row r="280">
          <cell r="B280">
            <v>1278</v>
          </cell>
          <cell r="C280">
            <v>321.52601291267251</v>
          </cell>
          <cell r="D280">
            <v>283.03026055381878</v>
          </cell>
          <cell r="E280">
            <v>332.36079357911882</v>
          </cell>
          <cell r="F280">
            <v>344.83094800140759</v>
          </cell>
          <cell r="G280">
            <v>369.459094757191</v>
          </cell>
          <cell r="H280">
            <v>377.38900458773549</v>
          </cell>
          <cell r="I280">
            <v>202.63615739422696</v>
          </cell>
          <cell r="J280">
            <v>233.92387330908076</v>
          </cell>
          <cell r="K280">
            <v>172.89077423245038</v>
          </cell>
          <cell r="L280">
            <v>211.56548107419906</v>
          </cell>
          <cell r="M280">
            <v>279.11007531392193</v>
          </cell>
          <cell r="N280">
            <v>177.53061134024378</v>
          </cell>
          <cell r="O280">
            <v>108.88167328608041</v>
          </cell>
          <cell r="P280">
            <v>71.985512425608206</v>
          </cell>
          <cell r="Q280">
            <v>797.52203134955084</v>
          </cell>
          <cell r="R280">
            <v>802.90278168315706</v>
          </cell>
          <cell r="S280">
            <v>972.40013526361054</v>
          </cell>
          <cell r="T280">
            <v>976.05688698451831</v>
          </cell>
          <cell r="U280">
            <v>979.99307668322365</v>
          </cell>
          <cell r="V280">
            <v>1069.6624376856385</v>
          </cell>
          <cell r="W280">
            <v>893.11557587029392</v>
          </cell>
          <cell r="X280">
            <v>729.99446990287288</v>
          </cell>
          <cell r="Y280">
            <v>830.82597303692648</v>
          </cell>
          <cell r="Z280">
            <v>843.95764702159954</v>
          </cell>
          <cell r="AA280">
            <v>1066.9845106008227</v>
          </cell>
          <cell r="AB280">
            <v>573.24149369765269</v>
          </cell>
          <cell r="AC280">
            <v>519.76494563406959</v>
          </cell>
          <cell r="AD280">
            <v>557.92153956631489</v>
          </cell>
          <cell r="AE280">
            <v>3109.2727424674345</v>
          </cell>
          <cell r="AF280">
            <v>2890.6259468457515</v>
          </cell>
          <cell r="AG280">
            <v>2034.1410773269399</v>
          </cell>
          <cell r="AH280">
            <v>1634.0440543184777</v>
          </cell>
          <cell r="AI280">
            <v>1372.9135865963055</v>
          </cell>
          <cell r="AJ280">
            <v>1416.0961565860778</v>
          </cell>
          <cell r="AK280">
            <v>936.48274543472314</v>
          </cell>
          <cell r="AL280">
            <v>735.91321500173342</v>
          </cell>
          <cell r="AM280">
            <v>283.0009274464125</v>
          </cell>
          <cell r="AN280">
            <v>281.59940878962493</v>
          </cell>
          <cell r="AO280">
            <v>443.49705982350184</v>
          </cell>
          <cell r="AP280">
            <v>269.58450314582524</v>
          </cell>
          <cell r="AQ280">
            <v>181.55060941898452</v>
          </cell>
          <cell r="AR280">
            <v>329.24480449407054</v>
          </cell>
        </row>
        <row r="281">
          <cell r="B281">
            <v>1279</v>
          </cell>
          <cell r="C281">
            <v>329.36928526837289</v>
          </cell>
          <cell r="D281">
            <v>307.23978488132769</v>
          </cell>
          <cell r="E281">
            <v>368.25369942364694</v>
          </cell>
          <cell r="F281">
            <v>398.63542949751258</v>
          </cell>
          <cell r="G281">
            <v>441.84858412470186</v>
          </cell>
          <cell r="H281">
            <v>436.14556491673198</v>
          </cell>
          <cell r="I281">
            <v>251.43071867448438</v>
          </cell>
          <cell r="J281">
            <v>315.42223384696302</v>
          </cell>
          <cell r="K281">
            <v>250.87523221749586</v>
          </cell>
          <cell r="L281">
            <v>306.97829899468263</v>
          </cell>
          <cell r="M281">
            <v>387.68860278372949</v>
          </cell>
          <cell r="N281">
            <v>276.27864412001276</v>
          </cell>
          <cell r="O281">
            <v>176.32622273764233</v>
          </cell>
          <cell r="P281">
            <v>109.45235012380957</v>
          </cell>
          <cell r="Q281">
            <v>816.97670142392792</v>
          </cell>
          <cell r="R281">
            <v>871.58057743456493</v>
          </cell>
          <cell r="S281">
            <v>1077.4133232584054</v>
          </cell>
          <cell r="T281">
            <v>1128.3524828968955</v>
          </cell>
          <cell r="U281">
            <v>1172.0067512996711</v>
          </cell>
          <cell r="V281">
            <v>1236.2006377590494</v>
          </cell>
          <cell r="W281">
            <v>1108.1768130036673</v>
          </cell>
          <cell r="X281">
            <v>984.32230595146962</v>
          </cell>
          <cell r="Y281">
            <v>1205.5799960599882</v>
          </cell>
          <cell r="Z281">
            <v>1224.5697246583602</v>
          </cell>
          <cell r="AA281">
            <v>1482.0594836695286</v>
          </cell>
          <cell r="AB281">
            <v>892.09619364509535</v>
          </cell>
          <cell r="AC281">
            <v>841.72282450409341</v>
          </cell>
          <cell r="AD281">
            <v>848.30713337401414</v>
          </cell>
          <cell r="AE281">
            <v>3185.1200206593594</v>
          </cell>
          <cell r="AF281">
            <v>3137.8810602917697</v>
          </cell>
          <cell r="AG281">
            <v>2253.8157067461962</v>
          </cell>
          <cell r="AH281">
            <v>1889.0063585836972</v>
          </cell>
          <cell r="AI281">
            <v>1641.9136325817485</v>
          </cell>
          <cell r="AJ281">
            <v>1636.5714175094956</v>
          </cell>
          <cell r="AK281">
            <v>1161.9867487559002</v>
          </cell>
          <cell r="AL281">
            <v>992.30312370317733</v>
          </cell>
          <cell r="AM281">
            <v>410.6518910918245</v>
          </cell>
          <cell r="AN281">
            <v>408.59646417380281</v>
          </cell>
          <cell r="AO281">
            <v>616.02489723196777</v>
          </cell>
          <cell r="AP281">
            <v>419.53576593138337</v>
          </cell>
          <cell r="AQ281">
            <v>294.00846100570578</v>
          </cell>
          <cell r="AR281">
            <v>500.60930878517348</v>
          </cell>
        </row>
        <row r="282">
          <cell r="B282">
            <v>1280</v>
          </cell>
          <cell r="C282">
            <v>525.63426302566859</v>
          </cell>
          <cell r="D282">
            <v>505.45928355744024</v>
          </cell>
          <cell r="E282">
            <v>494.07693199279788</v>
          </cell>
          <cell r="F282">
            <v>604.73026295759541</v>
          </cell>
          <cell r="G282">
            <v>674.78725719391105</v>
          </cell>
          <cell r="H282">
            <v>1459.3495052928986</v>
          </cell>
          <cell r="I282">
            <v>484.47304128915761</v>
          </cell>
          <cell r="J282">
            <v>666.07818689987732</v>
          </cell>
          <cell r="K282">
            <v>547.30253620712892</v>
          </cell>
          <cell r="L282">
            <v>750.35375394406492</v>
          </cell>
          <cell r="M282">
            <v>922.24020367577191</v>
          </cell>
          <cell r="N282">
            <v>654.39134878327468</v>
          </cell>
          <cell r="O282">
            <v>360.70973152113328</v>
          </cell>
          <cell r="P282">
            <v>209.36123256282576</v>
          </cell>
          <cell r="Q282">
            <v>1303.7977904108575</v>
          </cell>
          <cell r="R282">
            <v>1433.8914291416345</v>
          </cell>
          <cell r="S282">
            <v>1445.5389588124119</v>
          </cell>
          <cell r="T282">
            <v>1711.7116121645506</v>
          </cell>
          <cell r="U282">
            <v>1789.878364528266</v>
          </cell>
          <cell r="V282">
            <v>4136.345601727854</v>
          </cell>
          <cell r="W282">
            <v>2135.3070687320778</v>
          </cell>
          <cell r="X282">
            <v>2078.5967079015845</v>
          </cell>
          <cell r="Y282">
            <v>2630.0603037297237</v>
          </cell>
          <cell r="Z282">
            <v>2993.2424958793799</v>
          </cell>
          <cell r="AA282">
            <v>3525.5481596952368</v>
          </cell>
          <cell r="AB282">
            <v>2113.0117865724401</v>
          </cell>
          <cell r="AC282">
            <v>1721.9084565421526</v>
          </cell>
          <cell r="AD282">
            <v>1622.6479087394807</v>
          </cell>
          <cell r="AE282">
            <v>5083.0732845760804</v>
          </cell>
          <cell r="AF282">
            <v>5162.3233405015044</v>
          </cell>
          <cell r="AG282">
            <v>3023.8891052803206</v>
          </cell>
          <cell r="AH282">
            <v>2865.624145337079</v>
          </cell>
          <cell r="AI282">
            <v>2507.5160054523044</v>
          </cell>
          <cell r="AJ282">
            <v>5475.9921471973594</v>
          </cell>
          <cell r="AK282">
            <v>2238.9915483489431</v>
          </cell>
          <cell r="AL282">
            <v>2095.4498274588286</v>
          </cell>
          <cell r="AM282">
            <v>895.86691960871588</v>
          </cell>
          <cell r="AN282">
            <v>998.74125221599206</v>
          </cell>
          <cell r="AO282">
            <v>1465.4104418165766</v>
          </cell>
          <cell r="AP282">
            <v>993.70900202986547</v>
          </cell>
          <cell r="AQ282">
            <v>601.45173751101777</v>
          </cell>
          <cell r="AR282">
            <v>957.56904078470643</v>
          </cell>
        </row>
        <row r="283">
          <cell r="B283">
            <v>1281</v>
          </cell>
          <cell r="C283">
            <v>232.21490082247186</v>
          </cell>
          <cell r="D283">
            <v>200.08582923239359</v>
          </cell>
          <cell r="E283">
            <v>228.66230430808022</v>
          </cell>
          <cell r="F283">
            <v>227.13153151403634</v>
          </cell>
          <cell r="G283">
            <v>238.30030639458448</v>
          </cell>
          <cell r="H283">
            <v>217.40777486720424</v>
          </cell>
          <cell r="I283">
            <v>107.80325986661627</v>
          </cell>
          <cell r="J283">
            <v>131.71444939963521</v>
          </cell>
          <cell r="K283">
            <v>99.721240075727664</v>
          </cell>
          <cell r="L283">
            <v>118.5024494949254</v>
          </cell>
          <cell r="M283">
            <v>167.06818044387416</v>
          </cell>
          <cell r="N283">
            <v>112.70994628421538</v>
          </cell>
          <cell r="O283">
            <v>64.19023039163396</v>
          </cell>
          <cell r="P283">
            <v>43.792869890327815</v>
          </cell>
          <cell r="Q283">
            <v>575.99227426700372</v>
          </cell>
          <cell r="R283">
            <v>567.60527496854752</v>
          </cell>
          <cell r="S283">
            <v>669.00567074839159</v>
          </cell>
          <cell r="T283">
            <v>642.90428939316485</v>
          </cell>
          <cell r="U283">
            <v>632.09338666209226</v>
          </cell>
          <cell r="V283">
            <v>616.215437146368</v>
          </cell>
          <cell r="W283">
            <v>475.14111871532629</v>
          </cell>
          <cell r="X283">
            <v>411.03465972877666</v>
          </cell>
          <cell r="Y283">
            <v>479.21004857652389</v>
          </cell>
          <cell r="Z283">
            <v>472.71912192026195</v>
          </cell>
          <cell r="AA283">
            <v>638.6697454306676</v>
          </cell>
          <cell r="AB283">
            <v>363.93733719937683</v>
          </cell>
          <cell r="AC283">
            <v>306.42284052784942</v>
          </cell>
          <cell r="AD283">
            <v>339.41531522038861</v>
          </cell>
          <cell r="AE283">
            <v>2245.6020120468238</v>
          </cell>
          <cell r="AF283">
            <v>2043.5033640698862</v>
          </cell>
          <cell r="AG283">
            <v>1399.477300016056</v>
          </cell>
          <cell r="AH283">
            <v>1076.3039998870577</v>
          </cell>
          <cell r="AI283">
            <v>885.5262544130934</v>
          </cell>
          <cell r="AJ283">
            <v>815.79036659454505</v>
          </cell>
          <cell r="AK283">
            <v>498.21262930037142</v>
          </cell>
          <cell r="AL283">
            <v>414.36730056104926</v>
          </cell>
          <cell r="AM283">
            <v>163.23140174960457</v>
          </cell>
          <cell r="AN283">
            <v>157.72998292755497</v>
          </cell>
          <cell r="AO283">
            <v>265.46604143037416</v>
          </cell>
          <cell r="AP283">
            <v>171.15276424294623</v>
          </cell>
          <cell r="AQ283">
            <v>107.03156091040712</v>
          </cell>
          <cell r="AR283">
            <v>200.29828780028205</v>
          </cell>
        </row>
        <row r="284">
          <cell r="B284">
            <v>1282</v>
          </cell>
          <cell r="C284">
            <v>571.05415784328147</v>
          </cell>
          <cell r="D284">
            <v>504.23299412506503</v>
          </cell>
          <cell r="E284">
            <v>616.02605127188883</v>
          </cell>
          <cell r="F284">
            <v>703.7877162869529</v>
          </cell>
          <cell r="G284">
            <v>783.78125595061726</v>
          </cell>
          <cell r="H284">
            <v>787.69695865940503</v>
          </cell>
          <cell r="I284">
            <v>495.49626240563185</v>
          </cell>
          <cell r="J284">
            <v>617.25451571583653</v>
          </cell>
          <cell r="K284">
            <v>543.66723238498867</v>
          </cell>
          <cell r="L284">
            <v>632.37358383964852</v>
          </cell>
          <cell r="M284">
            <v>719.56500674804442</v>
          </cell>
          <cell r="N284">
            <v>621.21880935970478</v>
          </cell>
          <cell r="O284">
            <v>445.8446864604939</v>
          </cell>
          <cell r="P284">
            <v>260.46915270847785</v>
          </cell>
          <cell r="Q284">
            <v>1416.4585560219559</v>
          </cell>
          <cell r="R284">
            <v>1430.4126802810845</v>
          </cell>
          <cell r="S284">
            <v>1802.3299593551321</v>
          </cell>
          <cell r="T284">
            <v>1992.0974362608038</v>
          </cell>
          <cell r="U284">
            <v>2078.9857804704557</v>
          </cell>
          <cell r="V284">
            <v>2232.6295644930533</v>
          </cell>
          <cell r="W284">
            <v>2183.8917369471983</v>
          </cell>
          <cell r="X284">
            <v>1926.2351320584301</v>
          </cell>
          <cell r="Y284">
            <v>2612.5908647227939</v>
          </cell>
          <cell r="Z284">
            <v>2522.6068030859478</v>
          </cell>
          <cell r="AA284">
            <v>2750.7595908424878</v>
          </cell>
          <cell r="AB284">
            <v>2005.8985630818336</v>
          </cell>
          <cell r="AC284">
            <v>2128.3144557349729</v>
          </cell>
          <cell r="AD284">
            <v>2018.7582999958029</v>
          </cell>
          <cell r="AE284">
            <v>5522.3000819441004</v>
          </cell>
          <cell r="AF284">
            <v>5149.7990823369164</v>
          </cell>
          <cell r="AG284">
            <v>3770.2518461984678</v>
          </cell>
          <cell r="AH284">
            <v>3335.0258727252658</v>
          </cell>
          <cell r="AI284">
            <v>2912.5387640580602</v>
          </cell>
          <cell r="AJ284">
            <v>2955.7157790822835</v>
          </cell>
          <cell r="AK284">
            <v>2289.9353508145928</v>
          </cell>
          <cell r="AL284">
            <v>1941.8529144077136</v>
          </cell>
          <cell r="AM284">
            <v>889.91637448690369</v>
          </cell>
          <cell r="AN284">
            <v>841.70643736048544</v>
          </cell>
          <cell r="AO284">
            <v>1143.3659801987023</v>
          </cell>
          <cell r="AP284">
            <v>943.33570307552793</v>
          </cell>
          <cell r="AQ284">
            <v>743.40678362321478</v>
          </cell>
          <cell r="AR284">
            <v>1191.3246481208812</v>
          </cell>
        </row>
        <row r="285">
          <cell r="B285">
            <v>1283</v>
          </cell>
          <cell r="C285">
            <v>333.40230226466372</v>
          </cell>
          <cell r="D285">
            <v>315.36032960276589</v>
          </cell>
          <cell r="E285">
            <v>387.80757454395183</v>
          </cell>
          <cell r="F285">
            <v>676.24039222876911</v>
          </cell>
          <cell r="G285">
            <v>610.04050593014097</v>
          </cell>
          <cell r="H285">
            <v>649.82444736823811</v>
          </cell>
          <cell r="I285">
            <v>310.94551857240748</v>
          </cell>
          <cell r="J285">
            <v>391.25035408023678</v>
          </cell>
          <cell r="K285">
            <v>333.03338960607789</v>
          </cell>
          <cell r="L285">
            <v>466.99825916545581</v>
          </cell>
          <cell r="M285">
            <v>539.53170429297643</v>
          </cell>
          <cell r="N285">
            <v>391.1896894114164</v>
          </cell>
          <cell r="O285">
            <v>275.67596907426787</v>
          </cell>
          <cell r="P285">
            <v>156.98582660279106</v>
          </cell>
          <cell r="Q285">
            <v>826.98030852934346</v>
          </cell>
          <cell r="R285">
            <v>894.61701153481715</v>
          </cell>
          <cell r="S285">
            <v>1134.6228111981609</v>
          </cell>
          <cell r="T285">
            <v>1914.1237058841587</v>
          </cell>
          <cell r="U285">
            <v>1618.137111229506</v>
          </cell>
          <cell r="V285">
            <v>1841.846990743571</v>
          </cell>
          <cell r="W285">
            <v>1370.4873279046633</v>
          </cell>
          <cell r="X285">
            <v>1220.955308177289</v>
          </cell>
          <cell r="Y285">
            <v>1600.3907160554675</v>
          </cell>
          <cell r="Z285">
            <v>1862.9066989913883</v>
          </cell>
          <cell r="AA285">
            <v>2062.5266601759072</v>
          </cell>
          <cell r="AB285">
            <v>1263.1408194023807</v>
          </cell>
          <cell r="AC285">
            <v>1315.9855166996613</v>
          </cell>
          <cell r="AD285">
            <v>1216.7139069661175</v>
          </cell>
          <cell r="AE285">
            <v>3224.120752522012</v>
          </cell>
          <cell r="AF285">
            <v>3220.81727081703</v>
          </cell>
          <cell r="AG285">
            <v>2373.4908951906623</v>
          </cell>
          <cell r="AH285">
            <v>3204.4878762068211</v>
          </cell>
          <cell r="AI285">
            <v>2266.9164485340452</v>
          </cell>
          <cell r="AJ285">
            <v>2438.3696694584069</v>
          </cell>
          <cell r="AK285">
            <v>1437.0343213071999</v>
          </cell>
          <cell r="AL285">
            <v>1230.8547300827227</v>
          </cell>
          <cell r="AM285">
            <v>545.13468718941419</v>
          </cell>
          <cell r="AN285">
            <v>621.58738287109884</v>
          </cell>
          <cell r="AO285">
            <v>857.29877098264274</v>
          </cell>
          <cell r="AP285">
            <v>594.03095195583512</v>
          </cell>
          <cell r="AQ285">
            <v>459.66542097586228</v>
          </cell>
          <cell r="AR285">
            <v>718.01625141712407</v>
          </cell>
        </row>
        <row r="286">
          <cell r="B286">
            <v>1284</v>
          </cell>
          <cell r="C286">
            <v>1327.9524030529417</v>
          </cell>
          <cell r="D286">
            <v>1354.755880381138</v>
          </cell>
          <cell r="E286">
            <v>1365.9906436545871</v>
          </cell>
          <cell r="F286">
            <v>1409.4863696758614</v>
          </cell>
          <cell r="G286">
            <v>1364.6905566612713</v>
          </cell>
          <cell r="H286">
            <v>1248.6553021249854</v>
          </cell>
          <cell r="I286">
            <v>772.99916657954907</v>
          </cell>
          <cell r="J286">
            <v>974.84078910699452</v>
          </cell>
          <cell r="K286">
            <v>784.16484221750545</v>
          </cell>
          <cell r="L286">
            <v>1024.4279311969424</v>
          </cell>
          <cell r="M286">
            <v>1090.3489806429245</v>
          </cell>
          <cell r="N286">
            <v>771.40012876981359</v>
          </cell>
          <cell r="O286">
            <v>535.15267815428808</v>
          </cell>
          <cell r="P286">
            <v>328.22558396496919</v>
          </cell>
          <cell r="Q286">
            <v>3293.889935760646</v>
          </cell>
          <cell r="R286">
            <v>3843.183632489342</v>
          </cell>
          <cell r="S286">
            <v>3996.5288094136963</v>
          </cell>
          <cell r="T286">
            <v>3989.6038514133465</v>
          </cell>
          <cell r="U286">
            <v>3619.8521468850386</v>
          </cell>
          <cell r="V286">
            <v>3539.1589528666282</v>
          </cell>
          <cell r="W286">
            <v>3406.9812845089996</v>
          </cell>
          <cell r="X286">
            <v>3042.1366362363237</v>
          </cell>
          <cell r="Y286">
            <v>3768.3012349795117</v>
          </cell>
          <cell r="Z286">
            <v>4086.5541106536089</v>
          </cell>
          <cell r="AA286">
            <v>4168.1959068905289</v>
          </cell>
          <cell r="AB286">
            <v>2490.8299403480341</v>
          </cell>
          <cell r="AC286">
            <v>2554.6411464118246</v>
          </cell>
          <cell r="AD286">
            <v>2543.902473710024</v>
          </cell>
          <cell r="AE286">
            <v>12841.779651676525</v>
          </cell>
          <cell r="AF286">
            <v>13836.303198847971</v>
          </cell>
          <cell r="AG286">
            <v>8360.2450505059605</v>
          </cell>
          <cell r="AH286">
            <v>6679.1070678562637</v>
          </cell>
          <cell r="AI286">
            <v>5071.2033708935196</v>
          </cell>
          <cell r="AJ286">
            <v>4685.3934607120855</v>
          </cell>
          <cell r="AK286">
            <v>3572.4146719226751</v>
          </cell>
          <cell r="AL286">
            <v>3066.802071452817</v>
          </cell>
          <cell r="AM286">
            <v>1283.58137444659</v>
          </cell>
          <cell r="AN286">
            <v>1363.54143553061</v>
          </cell>
          <cell r="AO286">
            <v>1732.5299581278471</v>
          </cell>
          <cell r="AP286">
            <v>1171.3896486419335</v>
          </cell>
          <cell r="AQ286">
            <v>892.3200013269211</v>
          </cell>
          <cell r="AR286">
            <v>1501.2266299302569</v>
          </cell>
        </row>
        <row r="287">
          <cell r="B287">
            <v>1285</v>
          </cell>
          <cell r="C287">
            <v>378.98919045955353</v>
          </cell>
          <cell r="D287">
            <v>374.10773434049344</v>
          </cell>
          <cell r="E287">
            <v>465.30050895167113</v>
          </cell>
          <cell r="F287">
            <v>523.82513114910603</v>
          </cell>
          <cell r="G287">
            <v>590.8390724645451</v>
          </cell>
          <cell r="H287">
            <v>622.7059097188461</v>
          </cell>
          <cell r="I287">
            <v>370.99566702158097</v>
          </cell>
          <cell r="J287">
            <v>457.6552166125843</v>
          </cell>
          <cell r="K287">
            <v>378.06641020124738</v>
          </cell>
          <cell r="L287">
            <v>462.25164726076906</v>
          </cell>
          <cell r="M287">
            <v>588.34421912320374</v>
          </cell>
          <cell r="N287">
            <v>420.02030085091417</v>
          </cell>
          <cell r="O287">
            <v>277.69052572303082</v>
          </cell>
          <cell r="P287">
            <v>173.32057082953659</v>
          </cell>
          <cell r="Q287">
            <v>940.05528914053252</v>
          </cell>
          <cell r="R287">
            <v>1061.2721762097565</v>
          </cell>
          <cell r="S287">
            <v>1361.3467249563651</v>
          </cell>
          <cell r="T287">
            <v>1482.706612608235</v>
          </cell>
          <cell r="U287">
            <v>1567.2051619942479</v>
          </cell>
          <cell r="V287">
            <v>1764.9828512591503</v>
          </cell>
          <cell r="W287">
            <v>1635.1573828590717</v>
          </cell>
          <cell r="X287">
            <v>1428.1816238907966</v>
          </cell>
          <cell r="Y287">
            <v>1816.7967291633158</v>
          </cell>
          <cell r="Z287">
            <v>1843.9719493617963</v>
          </cell>
          <cell r="AA287">
            <v>2249.1275816537409</v>
          </cell>
          <cell r="AB287">
            <v>1356.2340760583832</v>
          </cell>
          <cell r="AC287">
            <v>1325.6023410505313</v>
          </cell>
          <cell r="AD287">
            <v>1343.3158486669004</v>
          </cell>
          <cell r="AE287">
            <v>3664.9624361987189</v>
          </cell>
          <cell r="AF287">
            <v>3820.8123812777826</v>
          </cell>
          <cell r="AG287">
            <v>2847.7693423680357</v>
          </cell>
          <cell r="AH287">
            <v>2482.2404891955912</v>
          </cell>
          <cell r="AI287">
            <v>2195.5637351724572</v>
          </cell>
          <cell r="AJ287">
            <v>2336.6113869681949</v>
          </cell>
          <cell r="AK287">
            <v>1714.5560065118698</v>
          </cell>
          <cell r="AL287">
            <v>1439.7612225524288</v>
          </cell>
          <cell r="AM287">
            <v>618.84820169430986</v>
          </cell>
          <cell r="AN287">
            <v>615.26951334282364</v>
          </cell>
          <cell r="AO287">
            <v>934.86030933072493</v>
          </cell>
          <cell r="AP287">
            <v>637.81092883774591</v>
          </cell>
          <cell r="AQ287">
            <v>463.0245169215226</v>
          </cell>
          <cell r="AR287">
            <v>792.72752995325152</v>
          </cell>
        </row>
        <row r="288">
          <cell r="B288">
            <v>1286</v>
          </cell>
          <cell r="C288">
            <v>230.61598240681295</v>
          </cell>
          <cell r="D288">
            <v>212.19840791040542</v>
          </cell>
          <cell r="E288">
            <v>242.60367209694277</v>
          </cell>
          <cell r="F288">
            <v>251.74012578192753</v>
          </cell>
          <cell r="G288">
            <v>376.16842525484833</v>
          </cell>
          <cell r="H288">
            <v>305.66067746139743</v>
          </cell>
          <cell r="I288">
            <v>195.78633912462934</v>
          </cell>
          <cell r="J288">
            <v>257.45449852810623</v>
          </cell>
          <cell r="K288">
            <v>182.9345264081764</v>
          </cell>
          <cell r="L288">
            <v>213.2166621410984</v>
          </cell>
          <cell r="M288">
            <v>224.1440738059741</v>
          </cell>
          <cell r="N288">
            <v>154.89187949904115</v>
          </cell>
          <cell r="O288">
            <v>137.56064105377376</v>
          </cell>
          <cell r="P288">
            <v>66.971785161879467</v>
          </cell>
          <cell r="Q288">
            <v>572.026272725583</v>
          </cell>
          <cell r="R288">
            <v>601.96634680200441</v>
          </cell>
          <cell r="S288">
            <v>709.79444062001767</v>
          </cell>
          <cell r="T288">
            <v>712.55983525816316</v>
          </cell>
          <cell r="U288">
            <v>997.78962718147295</v>
          </cell>
          <cell r="V288">
            <v>866.35736967262858</v>
          </cell>
          <cell r="W288">
            <v>862.92511298781494</v>
          </cell>
          <cell r="X288">
            <v>803.42530892010154</v>
          </cell>
          <cell r="Y288">
            <v>879.09118679043786</v>
          </cell>
          <cell r="Z288">
            <v>850.54438735821543</v>
          </cell>
          <cell r="AA288">
            <v>856.85998481049023</v>
          </cell>
          <cell r="AB288">
            <v>500.14164709598765</v>
          </cell>
          <cell r="AC288">
            <v>656.66881267375811</v>
          </cell>
          <cell r="AD288">
            <v>519.06279785997617</v>
          </cell>
          <cell r="AE288">
            <v>2230.1398931277313</v>
          </cell>
          <cell r="AF288">
            <v>2167.2107518995836</v>
          </cell>
          <cell r="AG288">
            <v>1484.8023727722598</v>
          </cell>
          <cell r="AH288">
            <v>1192.9162917409178</v>
          </cell>
          <cell r="AI288">
            <v>1397.8455239282378</v>
          </cell>
          <cell r="AJ288">
            <v>1146.9462684675379</v>
          </cell>
          <cell r="AK288">
            <v>904.82631895422139</v>
          </cell>
          <cell r="AL288">
            <v>809.93942622581756</v>
          </cell>
          <cell r="AM288">
            <v>299.44131412054941</v>
          </cell>
          <cell r="AN288">
            <v>283.79717569319831</v>
          </cell>
          <cell r="AO288">
            <v>356.15782625548627</v>
          </cell>
          <cell r="AP288">
            <v>235.20704435611</v>
          </cell>
          <cell r="AQ288">
            <v>229.37026463361255</v>
          </cell>
          <cell r="AR288">
            <v>306.3131951033771</v>
          </cell>
        </row>
        <row r="289">
          <cell r="B289">
            <v>1287</v>
          </cell>
          <cell r="C289">
            <v>1011.041747475268</v>
          </cell>
          <cell r="D289">
            <v>918.08262936678705</v>
          </cell>
          <cell r="E289">
            <v>1098.5229690049018</v>
          </cell>
          <cell r="F289">
            <v>1165.0532664426971</v>
          </cell>
          <cell r="G289">
            <v>1337.4567707394606</v>
          </cell>
          <cell r="H289">
            <v>1321.4088767785054</v>
          </cell>
          <cell r="I289">
            <v>820.18988181775762</v>
          </cell>
          <cell r="J289">
            <v>1039.5777386638147</v>
          </cell>
          <cell r="K289">
            <v>945.18165557049485</v>
          </cell>
          <cell r="L289">
            <v>1016.3213008824824</v>
          </cell>
          <cell r="M289">
            <v>1010.4351331503625</v>
          </cell>
          <cell r="N289">
            <v>802.17280844348954</v>
          </cell>
          <cell r="O289">
            <v>542.22316150542269</v>
          </cell>
          <cell r="P289">
            <v>264.32727732703802</v>
          </cell>
          <cell r="Q289">
            <v>2507.8159646282697</v>
          </cell>
          <cell r="R289">
            <v>2604.4250374189696</v>
          </cell>
          <cell r="S289">
            <v>3213.9888467207634</v>
          </cell>
          <cell r="T289">
            <v>3297.7268165923483</v>
          </cell>
          <cell r="U289">
            <v>3547.614321280048</v>
          </cell>
          <cell r="V289">
            <v>3745.3699581375477</v>
          </cell>
          <cell r="W289">
            <v>3614.9735962350237</v>
          </cell>
          <cell r="X289">
            <v>3244.1579797886293</v>
          </cell>
          <cell r="Y289">
            <v>4542.0669331389772</v>
          </cell>
          <cell r="Z289">
            <v>4054.2158832134432</v>
          </cell>
          <cell r="AA289">
            <v>3862.7005306982574</v>
          </cell>
          <cell r="AB289">
            <v>2590.1940822728848</v>
          </cell>
          <cell r="AC289">
            <v>2588.3932856258616</v>
          </cell>
          <cell r="AD289">
            <v>2048.6605783084046</v>
          </cell>
          <cell r="AE289">
            <v>9777.1390826014049</v>
          </cell>
          <cell r="AF289">
            <v>9376.5008186867508</v>
          </cell>
          <cell r="AG289">
            <v>6723.2680232124994</v>
          </cell>
          <cell r="AH289">
            <v>5520.8164291194644</v>
          </cell>
          <cell r="AI289">
            <v>4970.0023577446018</v>
          </cell>
          <cell r="AJ289">
            <v>4958.3904378161096</v>
          </cell>
          <cell r="AK289">
            <v>3790.5065027864443</v>
          </cell>
          <cell r="AL289">
            <v>3270.4613902039955</v>
          </cell>
          <cell r="AM289">
            <v>1547.146088733173</v>
          </cell>
          <cell r="AN289">
            <v>1352.7512901239152</v>
          </cell>
          <cell r="AO289">
            <v>1605.5493883212107</v>
          </cell>
          <cell r="AP289">
            <v>1218.1187028465308</v>
          </cell>
          <cell r="AQ289">
            <v>904.10941016446316</v>
          </cell>
          <cell r="AR289">
            <v>1208.9708027837978</v>
          </cell>
        </row>
        <row r="290">
          <cell r="B290">
            <v>1288</v>
          </cell>
          <cell r="C290">
            <v>373.21735972552949</v>
          </cell>
          <cell r="D290">
            <v>336.44845993849862</v>
          </cell>
          <cell r="E290">
            <v>393.88420917009682</v>
          </cell>
          <cell r="F290">
            <v>418.95863438139202</v>
          </cell>
          <cell r="G290">
            <v>468.8027913819505</v>
          </cell>
          <cell r="H290">
            <v>475.72465758094711</v>
          </cell>
          <cell r="I290">
            <v>270.11819668514426</v>
          </cell>
          <cell r="J290">
            <v>338.30412104581188</v>
          </cell>
          <cell r="K290">
            <v>257.78909747235673</v>
          </cell>
          <cell r="L290">
            <v>301.39186932102439</v>
          </cell>
          <cell r="M290">
            <v>389.53706594074129</v>
          </cell>
          <cell r="N290">
            <v>267.43663821256075</v>
          </cell>
          <cell r="O290">
            <v>180.60983824789577</v>
          </cell>
          <cell r="P290">
            <v>112.06059776681043</v>
          </cell>
          <cell r="Q290">
            <v>925.73868026056982</v>
          </cell>
          <cell r="R290">
            <v>954.44000881406782</v>
          </cell>
          <cell r="S290">
            <v>1152.4014434753894</v>
          </cell>
          <cell r="T290">
            <v>1185.8780739364415</v>
          </cell>
          <cell r="U290">
            <v>1243.5029923570155</v>
          </cell>
          <cell r="V290">
            <v>1348.3826786397551</v>
          </cell>
          <cell r="W290">
            <v>1190.541569124578</v>
          </cell>
          <cell r="X290">
            <v>1055.7286608472382</v>
          </cell>
          <cell r="Y290">
            <v>1238.8045498472998</v>
          </cell>
          <cell r="Z290">
            <v>1202.2848508751047</v>
          </cell>
          <cell r="AA290">
            <v>1489.1258052802036</v>
          </cell>
          <cell r="AB290">
            <v>863.54559814268339</v>
          </cell>
          <cell r="AC290">
            <v>862.17138224212692</v>
          </cell>
          <cell r="AD290">
            <v>868.52227794295914</v>
          </cell>
          <cell r="AE290">
            <v>3609.1467470951725</v>
          </cell>
          <cell r="AF290">
            <v>3436.193169491803</v>
          </cell>
          <cell r="AG290">
            <v>2410.6815998217317</v>
          </cell>
          <cell r="AH290">
            <v>1985.3115547897632</v>
          </cell>
          <cell r="AI290">
            <v>1742.0757286961493</v>
          </cell>
          <cell r="AJ290">
            <v>1785.0860809512315</v>
          </cell>
          <cell r="AK290">
            <v>1248.3509047768157</v>
          </cell>
          <cell r="AL290">
            <v>1064.2884364273839</v>
          </cell>
          <cell r="AM290">
            <v>421.96903793237522</v>
          </cell>
          <cell r="AN290">
            <v>401.16077435635447</v>
          </cell>
          <cell r="AO290">
            <v>618.96204657852843</v>
          </cell>
          <cell r="AP290">
            <v>406.10896729999411</v>
          </cell>
          <cell r="AQ290">
            <v>301.15101294242868</v>
          </cell>
          <cell r="AR290">
            <v>512.53882010426571</v>
          </cell>
        </row>
        <row r="291">
          <cell r="B291">
            <v>1289</v>
          </cell>
          <cell r="C291">
            <v>187.16830675248207</v>
          </cell>
          <cell r="D291">
            <v>171.22727955675521</v>
          </cell>
          <cell r="E291">
            <v>206.80555166782671</v>
          </cell>
          <cell r="F291">
            <v>227.20673667810195</v>
          </cell>
          <cell r="G291">
            <v>276.41263648022897</v>
          </cell>
          <cell r="H291">
            <v>280.58419288072662</v>
          </cell>
          <cell r="I291">
            <v>177.69319324536704</v>
          </cell>
          <cell r="J291">
            <v>227.48030438800171</v>
          </cell>
          <cell r="K291">
            <v>171.49205973893797</v>
          </cell>
          <cell r="L291">
            <v>224.99415452450032</v>
          </cell>
          <cell r="M291">
            <v>284.332207337841</v>
          </cell>
          <cell r="N291">
            <v>190.36593080665207</v>
          </cell>
          <cell r="O291">
            <v>119.81405053348806</v>
          </cell>
          <cell r="P291">
            <v>73.2679716372066</v>
          </cell>
          <cell r="Q291">
            <v>464.25745417381762</v>
          </cell>
          <cell r="R291">
            <v>485.73908241170705</v>
          </cell>
          <cell r="S291">
            <v>605.05856978340853</v>
          </cell>
          <cell r="T291">
            <v>643.11716042097851</v>
          </cell>
          <cell r="U291">
            <v>733.1866339260248</v>
          </cell>
          <cell r="V291">
            <v>795.28117694028106</v>
          </cell>
          <cell r="W291">
            <v>783.17986609278603</v>
          </cell>
          <cell r="X291">
            <v>709.88634834911124</v>
          </cell>
          <cell r="Y291">
            <v>824.10445573658217</v>
          </cell>
          <cell r="Z291">
            <v>897.52608167452365</v>
          </cell>
          <cell r="AA291">
            <v>1086.9477239515672</v>
          </cell>
          <cell r="AB291">
            <v>614.68638958047632</v>
          </cell>
          <cell r="AC291">
            <v>571.95248366648138</v>
          </cell>
          <cell r="AD291">
            <v>567.86120094617127</v>
          </cell>
          <cell r="AE291">
            <v>1809.9851678170048</v>
          </cell>
          <cell r="AF291">
            <v>1748.7671322708306</v>
          </cell>
          <cell r="AG291">
            <v>1265.7078566237201</v>
          </cell>
          <cell r="AH291">
            <v>1076.6603732111682</v>
          </cell>
          <cell r="AI291">
            <v>1027.1520433947194</v>
          </cell>
          <cell r="AJ291">
            <v>1052.8504866517153</v>
          </cell>
          <cell r="AK291">
            <v>821.20886812782112</v>
          </cell>
          <cell r="AL291">
            <v>715.64205817743141</v>
          </cell>
          <cell r="AM291">
            <v>280.71140389806766</v>
          </cell>
          <cell r="AN291">
            <v>299.47333834199611</v>
          </cell>
          <cell r="AO291">
            <v>451.79486202936425</v>
          </cell>
          <cell r="AP291">
            <v>289.07524446050485</v>
          </cell>
          <cell r="AQ291">
            <v>199.77938651033395</v>
          </cell>
          <cell r="AR291">
            <v>335.11047132294385</v>
          </cell>
        </row>
        <row r="292">
          <cell r="B292">
            <v>1290</v>
          </cell>
          <cell r="C292">
            <v>420.95288188374445</v>
          </cell>
          <cell r="D292">
            <v>389.87948324149545</v>
          </cell>
          <cell r="E292">
            <v>442.51833945830367</v>
          </cell>
          <cell r="F292">
            <v>536.34967745893016</v>
          </cell>
          <cell r="G292">
            <v>573.12058280546046</v>
          </cell>
          <cell r="H292">
            <v>626.29080016702085</v>
          </cell>
          <cell r="I292">
            <v>419.55428702873587</v>
          </cell>
          <cell r="J292">
            <v>506.89967124287898</v>
          </cell>
          <cell r="K292">
            <v>374.65046558419061</v>
          </cell>
          <cell r="L292">
            <v>476.0207885612856</v>
          </cell>
          <cell r="M292">
            <v>514.76862220974158</v>
          </cell>
          <cell r="N292">
            <v>395.12791502231249</v>
          </cell>
          <cell r="O292">
            <v>258.58480805937512</v>
          </cell>
          <cell r="P292">
            <v>150.94236491332981</v>
          </cell>
          <cell r="Q292">
            <v>1044.1431920892626</v>
          </cell>
          <cell r="R292">
            <v>1106.0136149514803</v>
          </cell>
          <cell r="S292">
            <v>1294.6920980420887</v>
          </cell>
          <cell r="T292">
            <v>1518.1578090652606</v>
          </cell>
          <cell r="U292">
            <v>1520.2067325562127</v>
          </cell>
          <cell r="V292">
            <v>1775.1437796619787</v>
          </cell>
          <cell r="W292">
            <v>1849.1787126594782</v>
          </cell>
          <cell r="X292">
            <v>1581.8563174779711</v>
          </cell>
          <cell r="Y292">
            <v>1800.3814200011814</v>
          </cell>
          <cell r="Z292">
            <v>1898.8985471909398</v>
          </cell>
          <cell r="AA292">
            <v>1967.862126880822</v>
          </cell>
          <cell r="AB292">
            <v>1275.8572423035657</v>
          </cell>
          <cell r="AC292">
            <v>1234.3979904647526</v>
          </cell>
          <cell r="AD292">
            <v>1169.8742396986411</v>
          </cell>
          <cell r="AE292">
            <v>4070.7664977008567</v>
          </cell>
          <cell r="AF292">
            <v>3981.8913645326611</v>
          </cell>
          <cell r="AG292">
            <v>2708.3360888304114</v>
          </cell>
          <cell r="AH292">
            <v>2541.5903258306753</v>
          </cell>
          <cell r="AI292">
            <v>2129.7216554074143</v>
          </cell>
          <cell r="AJ292">
            <v>2350.0631556305812</v>
          </cell>
          <cell r="AK292">
            <v>1938.9696075374363</v>
          </cell>
          <cell r="AL292">
            <v>1594.6819000161786</v>
          </cell>
          <cell r="AM292">
            <v>613.25672060444617</v>
          </cell>
          <cell r="AN292">
            <v>633.59661486278458</v>
          </cell>
          <cell r="AO292">
            <v>817.95101872493365</v>
          </cell>
          <cell r="AP292">
            <v>600.01124226506431</v>
          </cell>
          <cell r="AQ292">
            <v>431.16741387985593</v>
          </cell>
          <cell r="AR292">
            <v>690.37487893303762</v>
          </cell>
        </row>
        <row r="293">
          <cell r="B293">
            <v>1291</v>
          </cell>
          <cell r="C293">
            <v>511.81507719382193</v>
          </cell>
          <cell r="D293">
            <v>470.56137206573959</v>
          </cell>
          <cell r="E293">
            <v>561.65819245632451</v>
          </cell>
          <cell r="F293">
            <v>585.73051896355332</v>
          </cell>
          <cell r="G293">
            <v>649.15084512106341</v>
          </cell>
          <cell r="H293">
            <v>647.5491041028946</v>
          </cell>
          <cell r="I293">
            <v>354.57455443196312</v>
          </cell>
          <cell r="J293">
            <v>418.85075005741993</v>
          </cell>
          <cell r="K293">
            <v>315.70447016995354</v>
          </cell>
          <cell r="L293">
            <v>391.10829063716568</v>
          </cell>
          <cell r="M293">
            <v>511.52058617756762</v>
          </cell>
          <cell r="N293">
            <v>325.9369745426817</v>
          </cell>
          <cell r="O293">
            <v>199.68375651214876</v>
          </cell>
          <cell r="P293">
            <v>130.44712571744145</v>
          </cell>
          <cell r="Q293">
            <v>1269.5202989681836</v>
          </cell>
          <cell r="R293">
            <v>1334.8927208169778</v>
          </cell>
          <cell r="S293">
            <v>1643.2639254317824</v>
          </cell>
          <cell r="T293">
            <v>1657.9321266403806</v>
          </cell>
          <cell r="U293">
            <v>1721.8775852839492</v>
          </cell>
          <cell r="V293">
            <v>1835.397811795081</v>
          </cell>
          <cell r="W293">
            <v>1562.7815955588073</v>
          </cell>
          <cell r="X293">
            <v>1307.0864761742027</v>
          </cell>
          <cell r="Y293">
            <v>1517.1166581069538</v>
          </cell>
          <cell r="Z293">
            <v>1560.1733847168518</v>
          </cell>
          <cell r="AA293">
            <v>1955.4455054732823</v>
          </cell>
          <cell r="AB293">
            <v>1052.4415858629245</v>
          </cell>
          <cell r="AC293">
            <v>953.22393305662251</v>
          </cell>
          <cell r="AD293">
            <v>1011.026507416859</v>
          </cell>
          <cell r="AE293">
            <v>4949.4367634099908</v>
          </cell>
          <cell r="AF293">
            <v>4805.9062978459033</v>
          </cell>
          <cell r="AG293">
            <v>3437.5053338553257</v>
          </cell>
          <cell r="AH293">
            <v>2775.5904088439411</v>
          </cell>
          <cell r="AI293">
            <v>2412.2508490497394</v>
          </cell>
          <cell r="AJ293">
            <v>2429.8317819900462</v>
          </cell>
          <cell r="AK293">
            <v>1638.6658554215094</v>
          </cell>
          <cell r="AL293">
            <v>1317.6842436828692</v>
          </cell>
          <cell r="AM293">
            <v>516.76937797127266</v>
          </cell>
          <cell r="AN293">
            <v>520.57577094781539</v>
          </cell>
          <cell r="AO293">
            <v>812.78999245653483</v>
          </cell>
          <cell r="AP293">
            <v>494.94313502104166</v>
          </cell>
          <cell r="AQ293">
            <v>332.95509328370434</v>
          </cell>
          <cell r="AR293">
            <v>596.63447486099608</v>
          </cell>
        </row>
        <row r="294">
          <cell r="B294">
            <v>1292</v>
          </cell>
          <cell r="C294">
            <v>2514.7486695134589</v>
          </cell>
          <cell r="D294">
            <v>2423.9187341663933</v>
          </cell>
          <cell r="E294">
            <v>2303.5403718750649</v>
          </cell>
          <cell r="F294">
            <v>2011.4385645078241</v>
          </cell>
          <cell r="G294">
            <v>2061.0563160565775</v>
          </cell>
          <cell r="H294">
            <v>2193.8620463489888</v>
          </cell>
          <cell r="I294">
            <v>1679.4763948905427</v>
          </cell>
          <cell r="J294">
            <v>2426.2158338516551</v>
          </cell>
          <cell r="K294">
            <v>1301.0775078151457</v>
          </cell>
          <cell r="L294">
            <v>1545.9617514670206</v>
          </cell>
          <cell r="M294">
            <v>1651.7460815530544</v>
          </cell>
          <cell r="N294">
            <v>1896.3344942769468</v>
          </cell>
          <cell r="O294">
            <v>831.10686473666635</v>
          </cell>
          <cell r="P294">
            <v>849.93699760955826</v>
          </cell>
          <cell r="Q294">
            <v>6237.6522791288817</v>
          </cell>
          <cell r="R294">
            <v>6876.1944056015363</v>
          </cell>
          <cell r="S294">
            <v>6739.5523553631056</v>
          </cell>
          <cell r="T294">
            <v>5693.4520379130836</v>
          </cell>
          <cell r="U294">
            <v>5466.9676536643528</v>
          </cell>
          <cell r="V294">
            <v>6218.230515240416</v>
          </cell>
          <cell r="W294">
            <v>7402.2649603696336</v>
          </cell>
          <cell r="X294">
            <v>7571.3697642238121</v>
          </cell>
          <cell r="Y294">
            <v>6252.3231284372796</v>
          </cell>
          <cell r="Z294">
            <v>6167.0090769481967</v>
          </cell>
          <cell r="AA294">
            <v>6314.3098022545837</v>
          </cell>
          <cell r="AB294">
            <v>6123.2122721997212</v>
          </cell>
          <cell r="AC294">
            <v>3967.428138534865</v>
          </cell>
          <cell r="AD294">
            <v>6587.4110256663862</v>
          </cell>
          <cell r="AE294">
            <v>24318.528449510311</v>
          </cell>
          <cell r="AF294">
            <v>24755.806578125801</v>
          </cell>
          <cell r="AG294">
            <v>14098.311787177156</v>
          </cell>
          <cell r="AH294">
            <v>9531.5668329963446</v>
          </cell>
          <cell r="AI294">
            <v>7658.9053002304781</v>
          </cell>
          <cell r="AJ294">
            <v>8232.141302867818</v>
          </cell>
          <cell r="AK294">
            <v>7761.698037532542</v>
          </cell>
          <cell r="AL294">
            <v>7632.7579110266543</v>
          </cell>
          <cell r="AM294">
            <v>2129.7038145962765</v>
          </cell>
          <cell r="AN294">
            <v>2057.7171333153601</v>
          </cell>
          <cell r="AO294">
            <v>2624.5721510406206</v>
          </cell>
          <cell r="AP294">
            <v>2879.6295386949605</v>
          </cell>
          <cell r="AQ294">
            <v>1385.7975656637254</v>
          </cell>
          <cell r="AR294">
            <v>3887.4119413878993</v>
          </cell>
        </row>
        <row r="295">
          <cell r="B295">
            <v>1293</v>
          </cell>
          <cell r="C295">
            <v>1136.0341258621434</v>
          </cell>
          <cell r="D295">
            <v>1052.1879072757893</v>
          </cell>
          <cell r="E295">
            <v>1307.5180940823266</v>
          </cell>
          <cell r="F295">
            <v>2054.0799102378596</v>
          </cell>
          <cell r="G295">
            <v>1786.4294149006037</v>
          </cell>
          <cell r="H295">
            <v>1843.943997118686</v>
          </cell>
          <cell r="I295">
            <v>987.57887539409887</v>
          </cell>
          <cell r="J295">
            <v>1203.5671266307347</v>
          </cell>
          <cell r="K295">
            <v>905.91208591827808</v>
          </cell>
          <cell r="L295">
            <v>1615.6204111332811</v>
          </cell>
          <cell r="M295">
            <v>1783.4652688322749</v>
          </cell>
          <cell r="N295">
            <v>1440.6663340699508</v>
          </cell>
          <cell r="O295">
            <v>914.20724672853157</v>
          </cell>
          <cell r="P295">
            <v>581.52897412456116</v>
          </cell>
          <cell r="Q295">
            <v>2817.850523298293</v>
          </cell>
          <cell r="R295">
            <v>2984.8560926031068</v>
          </cell>
          <cell r="S295">
            <v>3825.4535315478097</v>
          </cell>
          <cell r="T295">
            <v>5814.1499607976593</v>
          </cell>
          <cell r="U295">
            <v>4738.5176963539325</v>
          </cell>
          <cell r="V295">
            <v>5226.4311014266177</v>
          </cell>
          <cell r="W295">
            <v>4352.7378694759354</v>
          </cell>
          <cell r="X295">
            <v>3755.9114175424374</v>
          </cell>
          <cell r="Y295">
            <v>4353.3571621180063</v>
          </cell>
          <cell r="Z295">
            <v>6444.8850244237556</v>
          </cell>
          <cell r="AA295">
            <v>6817.8470981325117</v>
          </cell>
          <cell r="AB295">
            <v>4651.8722322169515</v>
          </cell>
          <cell r="AC295">
            <v>4364.121762214636</v>
          </cell>
          <cell r="AD295">
            <v>4507.1227475290643</v>
          </cell>
          <cell r="AE295">
            <v>10985.86055310974</v>
          </cell>
          <cell r="AF295">
            <v>10746.135977747808</v>
          </cell>
          <cell r="AG295">
            <v>8002.3766819173643</v>
          </cell>
          <cell r="AH295">
            <v>9733.6305916646015</v>
          </cell>
          <cell r="AI295">
            <v>6638.3890666548286</v>
          </cell>
          <cell r="AJ295">
            <v>6919.1258238491891</v>
          </cell>
          <cell r="AK295">
            <v>4564.0945251597568</v>
          </cell>
          <cell r="AL295">
            <v>3786.3640897349969</v>
          </cell>
          <cell r="AM295">
            <v>1482.8666343705181</v>
          </cell>
          <cell r="AN295">
            <v>2150.4347036841154</v>
          </cell>
          <cell r="AO295">
            <v>2833.8697631564587</v>
          </cell>
          <cell r="AP295">
            <v>2187.6864780509231</v>
          </cell>
          <cell r="AQ295">
            <v>1524.3601404134122</v>
          </cell>
          <cell r="AR295">
            <v>2659.7767653754518</v>
          </cell>
        </row>
        <row r="296">
          <cell r="B296">
            <v>1294</v>
          </cell>
          <cell r="C296">
            <v>654.59107808089868</v>
          </cell>
          <cell r="D296">
            <v>623.35849137627224</v>
          </cell>
          <cell r="E296">
            <v>728.94482395837963</v>
          </cell>
          <cell r="F296">
            <v>763.13596558691381</v>
          </cell>
          <cell r="G296">
            <v>831.53516396525629</v>
          </cell>
          <cell r="H296">
            <v>829.28703642416929</v>
          </cell>
          <cell r="I296">
            <v>452.7681128770904</v>
          </cell>
          <cell r="J296">
            <v>550.69750251314497</v>
          </cell>
          <cell r="K296">
            <v>401.24689800117773</v>
          </cell>
          <cell r="L296">
            <v>489.60676679881522</v>
          </cell>
          <cell r="M296">
            <v>641.82354897931873</v>
          </cell>
          <cell r="N296">
            <v>415.62009114358671</v>
          </cell>
          <cell r="O296">
            <v>244.65295405374832</v>
          </cell>
          <cell r="P296">
            <v>161.43546389919564</v>
          </cell>
          <cell r="Q296">
            <v>1623.6658476406431</v>
          </cell>
          <cell r="R296">
            <v>1768.3489593391191</v>
          </cell>
          <cell r="S296">
            <v>2132.7005444404217</v>
          </cell>
          <cell r="T296">
            <v>2160.0848741501209</v>
          </cell>
          <cell r="U296">
            <v>2205.6533869876798</v>
          </cell>
          <cell r="V296">
            <v>2350.5114938142096</v>
          </cell>
          <cell r="W296">
            <v>1995.5681111797937</v>
          </cell>
          <cell r="X296">
            <v>1718.5340073980115</v>
          </cell>
          <cell r="Y296">
            <v>1928.1904771371326</v>
          </cell>
          <cell r="Z296">
            <v>1953.0944876988856</v>
          </cell>
          <cell r="AA296">
            <v>2453.5688456590201</v>
          </cell>
          <cell r="AB296">
            <v>1342.025919131705</v>
          </cell>
          <cell r="AC296">
            <v>1167.8919465983038</v>
          </cell>
          <cell r="AD296">
            <v>1251.2006864203479</v>
          </cell>
          <cell r="AE296">
            <v>6330.1322903914015</v>
          </cell>
          <cell r="AF296">
            <v>6366.4437358500827</v>
          </cell>
          <cell r="AG296">
            <v>4461.3463385705227</v>
          </cell>
          <cell r="AH296">
            <v>3616.2583272508268</v>
          </cell>
          <cell r="AI296">
            <v>3089.992750322644</v>
          </cell>
          <cell r="AJ296">
            <v>3111.7763652648005</v>
          </cell>
          <cell r="AK296">
            <v>2092.4672617410984</v>
          </cell>
          <cell r="AL296">
            <v>1732.4677632727175</v>
          </cell>
          <cell r="AM296">
            <v>656.79180843194013</v>
          </cell>
          <cell r="AN296">
            <v>651.67992136482826</v>
          </cell>
          <cell r="AO296">
            <v>1019.837268782447</v>
          </cell>
          <cell r="AP296">
            <v>631.12910456681016</v>
          </cell>
          <cell r="AQ296">
            <v>407.9372732260457</v>
          </cell>
          <cell r="AR296">
            <v>738.36784595829283</v>
          </cell>
        </row>
        <row r="297">
          <cell r="B297">
            <v>1295</v>
          </cell>
          <cell r="C297">
            <v>406.92521163197978</v>
          </cell>
          <cell r="D297">
            <v>359.5224585227142</v>
          </cell>
          <cell r="E297">
            <v>405.64650552644321</v>
          </cell>
          <cell r="F297">
            <v>424.71052351530642</v>
          </cell>
          <cell r="G297">
            <v>450.40421396045065</v>
          </cell>
          <cell r="H297">
            <v>449.48763201434997</v>
          </cell>
          <cell r="I297">
            <v>251.45726616165669</v>
          </cell>
          <cell r="J297">
            <v>285.25669951295981</v>
          </cell>
          <cell r="K297">
            <v>202.08295548978657</v>
          </cell>
          <cell r="L297">
            <v>272.10061051838164</v>
          </cell>
          <cell r="M297">
            <v>350.56280250713627</v>
          </cell>
          <cell r="N297">
            <v>226.00356659379949</v>
          </cell>
          <cell r="O297">
            <v>146.75230092989116</v>
          </cell>
          <cell r="P297">
            <v>82.471298619848085</v>
          </cell>
          <cell r="Q297">
            <v>1009.3485701146869</v>
          </cell>
          <cell r="R297">
            <v>1019.8965349521877</v>
          </cell>
          <cell r="S297">
            <v>1186.814824322006</v>
          </cell>
          <cell r="T297">
            <v>1202.1590111170151</v>
          </cell>
          <cell r="U297">
            <v>1194.7006249237825</v>
          </cell>
          <cell r="V297">
            <v>1274.0170760810765</v>
          </cell>
          <cell r="W297">
            <v>1108.293820622637</v>
          </cell>
          <cell r="X297">
            <v>890.18623965783411</v>
          </cell>
          <cell r="Y297">
            <v>971.10889157824681</v>
          </cell>
          <cell r="Z297">
            <v>1085.438843048765</v>
          </cell>
          <cell r="AA297">
            <v>1340.1346398808141</v>
          </cell>
          <cell r="AB297">
            <v>729.75934188009103</v>
          </cell>
          <cell r="AC297">
            <v>700.54674411631026</v>
          </cell>
          <cell r="AD297">
            <v>639.1913087174247</v>
          </cell>
          <cell r="AE297">
            <v>3935.1138568491215</v>
          </cell>
          <cell r="AF297">
            <v>3671.8510064824623</v>
          </cell>
          <cell r="AG297">
            <v>2482.6701455358084</v>
          </cell>
          <cell r="AH297">
            <v>2012.5679257589186</v>
          </cell>
          <cell r="AI297">
            <v>1673.7064361967407</v>
          </cell>
          <cell r="AJ297">
            <v>1686.6355415517157</v>
          </cell>
          <cell r="AK297">
            <v>1162.1094379343333</v>
          </cell>
          <cell r="AL297">
            <v>897.40380863989617</v>
          </cell>
          <cell r="AM297">
            <v>330.78493678228671</v>
          </cell>
          <cell r="AN297">
            <v>362.1733123202614</v>
          </cell>
          <cell r="AO297">
            <v>557.03317775446465</v>
          </cell>
          <cell r="AP297">
            <v>343.19185153148027</v>
          </cell>
          <cell r="AQ297">
            <v>244.69654867864728</v>
          </cell>
          <cell r="AR297">
            <v>377.20432453022966</v>
          </cell>
        </row>
        <row r="298">
          <cell r="B298">
            <v>1296</v>
          </cell>
          <cell r="C298">
            <v>103.32552520376154</v>
          </cell>
          <cell r="D298">
            <v>86.688590953184359</v>
          </cell>
          <cell r="E298">
            <v>102.35570128299463</v>
          </cell>
          <cell r="F298">
            <v>112.4260774581015</v>
          </cell>
          <cell r="G298">
            <v>121.04180477039476</v>
          </cell>
          <cell r="H298">
            <v>110.82774288593802</v>
          </cell>
          <cell r="I298">
            <v>60.238963176831348</v>
          </cell>
          <cell r="J298">
            <v>83.736575953414672</v>
          </cell>
          <cell r="K298">
            <v>68.111877721234976</v>
          </cell>
          <cell r="L298">
            <v>79.900039547289239</v>
          </cell>
          <cell r="M298">
            <v>80.371272945961664</v>
          </cell>
          <cell r="N298">
            <v>73.982526787238299</v>
          </cell>
          <cell r="O298">
            <v>47.184214037057068</v>
          </cell>
          <cell r="P298">
            <v>32.53779419700551</v>
          </cell>
          <cell r="Q298">
            <v>256.29149568419029</v>
          </cell>
          <cell r="R298">
            <v>245.91897233995596</v>
          </cell>
          <cell r="S298">
            <v>299.46582056433903</v>
          </cell>
          <cell r="T298">
            <v>318.22621436863301</v>
          </cell>
          <cell r="U298">
            <v>321.06431360740112</v>
          </cell>
          <cell r="V298">
            <v>314.12752405988419</v>
          </cell>
          <cell r="W298">
            <v>265.50225280297343</v>
          </cell>
          <cell r="X298">
            <v>261.31252235990434</v>
          </cell>
          <cell r="Y298">
            <v>327.31137525611132</v>
          </cell>
          <cell r="Z298">
            <v>318.72992243764713</v>
          </cell>
          <cell r="AA298">
            <v>307.24402633678272</v>
          </cell>
          <cell r="AB298">
            <v>238.88755771681014</v>
          </cell>
          <cell r="AC298">
            <v>225.24176662237733</v>
          </cell>
          <cell r="AD298">
            <v>252.18319104480338</v>
          </cell>
          <cell r="AE298">
            <v>999.19516995486447</v>
          </cell>
          <cell r="AF298">
            <v>885.36218641230244</v>
          </cell>
          <cell r="AG298">
            <v>626.44553900663823</v>
          </cell>
          <cell r="AH298">
            <v>532.75138001827349</v>
          </cell>
          <cell r="AI298">
            <v>449.79252283565023</v>
          </cell>
          <cell r="AJ298">
            <v>415.86463525966553</v>
          </cell>
          <cell r="AK298">
            <v>278.39429223003708</v>
          </cell>
          <cell r="AL298">
            <v>263.43122637035299</v>
          </cell>
          <cell r="AM298">
            <v>111.49076433257257</v>
          </cell>
          <cell r="AN298">
            <v>106.34912550263003</v>
          </cell>
          <cell r="AO298">
            <v>127.70740434832388</v>
          </cell>
          <cell r="AP298">
            <v>112.34424629556372</v>
          </cell>
          <cell r="AQ298">
            <v>78.67552504337425</v>
          </cell>
          <cell r="AR298">
            <v>148.82021851455715</v>
          </cell>
        </row>
        <row r="299">
          <cell r="B299">
            <v>1297</v>
          </cell>
          <cell r="C299">
            <v>855.0792331591914</v>
          </cell>
          <cell r="D299">
            <v>779.96581897727867</v>
          </cell>
          <cell r="E299">
            <v>965.38169184883873</v>
          </cell>
          <cell r="F299">
            <v>1029.1502170408492</v>
          </cell>
          <cell r="G299">
            <v>1165.8610299026534</v>
          </cell>
          <cell r="H299">
            <v>1150.0203059909163</v>
          </cell>
          <cell r="I299">
            <v>681.18569484697809</v>
          </cell>
          <cell r="J299">
            <v>856.43241302682884</v>
          </cell>
          <cell r="K299">
            <v>713.11994040158481</v>
          </cell>
          <cell r="L299">
            <v>855.21021675130191</v>
          </cell>
          <cell r="M299">
            <v>1056.5479414614347</v>
          </cell>
          <cell r="N299">
            <v>794.16114211990543</v>
          </cell>
          <cell r="O299">
            <v>533.30357952026941</v>
          </cell>
          <cell r="P299">
            <v>329.50798316193266</v>
          </cell>
          <cell r="Q299">
            <v>2120.9622226713977</v>
          </cell>
          <cell r="R299">
            <v>2212.6140309140496</v>
          </cell>
          <cell r="S299">
            <v>2824.4525403425982</v>
          </cell>
          <cell r="T299">
            <v>2913.0481556435943</v>
          </cell>
          <cell r="U299">
            <v>3092.4553053166796</v>
          </cell>
          <cell r="V299">
            <v>3259.5902608186498</v>
          </cell>
          <cell r="W299">
            <v>3002.3148975543968</v>
          </cell>
          <cell r="X299">
            <v>2672.6255704953255</v>
          </cell>
          <cell r="Y299">
            <v>3426.8952233367791</v>
          </cell>
          <cell r="Z299">
            <v>3411.5262970764538</v>
          </cell>
          <cell r="AA299">
            <v>4038.9809897711889</v>
          </cell>
          <cell r="AB299">
            <v>2564.3246306010456</v>
          </cell>
          <cell r="AC299">
            <v>2545.814163670133</v>
          </cell>
          <cell r="AD299">
            <v>2553.8416699482655</v>
          </cell>
          <cell r="AE299">
            <v>8268.9252052335014</v>
          </cell>
          <cell r="AF299">
            <v>7965.8953412856135</v>
          </cell>
          <cell r="AG299">
            <v>5908.4061436435168</v>
          </cell>
          <cell r="AH299">
            <v>4876.8151550866778</v>
          </cell>
          <cell r="AI299">
            <v>4332.3509171927362</v>
          </cell>
          <cell r="AJ299">
            <v>4315.280295695733</v>
          </cell>
          <cell r="AK299">
            <v>3148.0988282860703</v>
          </cell>
          <cell r="AL299">
            <v>2694.2950353319061</v>
          </cell>
          <cell r="AM299">
            <v>1167.2896105077418</v>
          </cell>
          <cell r="AN299">
            <v>1138.3080557624246</v>
          </cell>
          <cell r="AO299">
            <v>1678.8211786109866</v>
          </cell>
          <cell r="AP299">
            <v>1205.9527948439149</v>
          </cell>
          <cell r="AQ299">
            <v>889.23679206175984</v>
          </cell>
          <cell r="AR299">
            <v>1507.0920222663042</v>
          </cell>
        </row>
        <row r="300">
          <cell r="B300">
            <v>1298</v>
          </cell>
          <cell r="C300">
            <v>443.08544050109492</v>
          </cell>
          <cell r="D300">
            <v>395.17864550465669</v>
          </cell>
          <cell r="E300">
            <v>519.10563305268545</v>
          </cell>
          <cell r="F300">
            <v>572.06311814348931</v>
          </cell>
          <cell r="G300">
            <v>650.49596705134832</v>
          </cell>
          <cell r="H300">
            <v>623.97221729173702</v>
          </cell>
          <cell r="I300">
            <v>382.69472896898276</v>
          </cell>
          <cell r="J300">
            <v>464.06197244674917</v>
          </cell>
          <cell r="K300">
            <v>404.45078336511853</v>
          </cell>
          <cell r="L300">
            <v>481.92335426938382</v>
          </cell>
          <cell r="M300">
            <v>576.34536159691118</v>
          </cell>
          <cell r="N300">
            <v>403.41626847097245</v>
          </cell>
          <cell r="O300">
            <v>300.47610408275392</v>
          </cell>
          <cell r="P300">
            <v>189.44666639211502</v>
          </cell>
          <cell r="Q300">
            <v>1099.0414037380556</v>
          </cell>
          <cell r="R300">
            <v>1121.0463259886578</v>
          </cell>
          <cell r="S300">
            <v>1518.7663453342025</v>
          </cell>
          <cell r="T300">
            <v>1619.2460377759121</v>
          </cell>
          <cell r="U300">
            <v>1725.4455314995928</v>
          </cell>
          <cell r="V300">
            <v>1768.5720433893187</v>
          </cell>
          <cell r="W300">
            <v>1686.7208085707443</v>
          </cell>
          <cell r="X300">
            <v>1448.1748646951621</v>
          </cell>
          <cell r="Y300">
            <v>1943.5867363465227</v>
          </cell>
          <cell r="Z300">
            <v>1922.4445218986471</v>
          </cell>
          <cell r="AA300">
            <v>2203.2582409964361</v>
          </cell>
          <cell r="AB300">
            <v>1302.6201091428966</v>
          </cell>
          <cell r="AC300">
            <v>1434.3731244151945</v>
          </cell>
          <cell r="AD300">
            <v>1468.30066519877</v>
          </cell>
          <cell r="AE300">
            <v>4284.7963381065892</v>
          </cell>
          <cell r="AF300">
            <v>4036.0124182477889</v>
          </cell>
          <cell r="AG300">
            <v>3177.0717607608149</v>
          </cell>
          <cell r="AH300">
            <v>2710.8249486163922</v>
          </cell>
          <cell r="AI300">
            <v>2417.2493352148463</v>
          </cell>
          <cell r="AJ300">
            <v>2341.3630179516827</v>
          </cell>
          <cell r="AK300">
            <v>1768.623206523954</v>
          </cell>
          <cell r="AL300">
            <v>1459.9165671820974</v>
          </cell>
          <cell r="AM300">
            <v>662.0361746131465</v>
          </cell>
          <cell r="AN300">
            <v>641.45309033932722</v>
          </cell>
          <cell r="AO300">
            <v>915.7945051738285</v>
          </cell>
          <cell r="AP300">
            <v>612.59730632176752</v>
          </cell>
          <cell r="AQ300">
            <v>501.01746387323516</v>
          </cell>
          <cell r="AR300">
            <v>866.48449856885657</v>
          </cell>
        </row>
        <row r="301">
          <cell r="B301">
            <v>1299</v>
          </cell>
          <cell r="C301">
            <v>1195.7216585469273</v>
          </cell>
          <cell r="D301">
            <v>1069.7417179484451</v>
          </cell>
          <cell r="E301">
            <v>2160.2805098555036</v>
          </cell>
          <cell r="F301">
            <v>2127.2896736436087</v>
          </cell>
          <cell r="G301">
            <v>1642.2289739562641</v>
          </cell>
          <cell r="H301">
            <v>1960.7257613669851</v>
          </cell>
          <cell r="I301">
            <v>1029.942542555895</v>
          </cell>
          <cell r="J301">
            <v>1117.2252512190566</v>
          </cell>
          <cell r="K301">
            <v>890.97314447633983</v>
          </cell>
          <cell r="L301">
            <v>1140.2442157800424</v>
          </cell>
          <cell r="M301">
            <v>1224.9582876540103</v>
          </cell>
          <cell r="N301">
            <v>1018.5038833328817</v>
          </cell>
          <cell r="O301">
            <v>560.2508955262673</v>
          </cell>
          <cell r="P301">
            <v>376.05068665981503</v>
          </cell>
          <cell r="Q301">
            <v>2965.9011332063019</v>
          </cell>
          <cell r="R301">
            <v>3034.652900162258</v>
          </cell>
          <cell r="S301">
            <v>6320.411734998369</v>
          </cell>
          <cell r="T301">
            <v>6021.3729324620153</v>
          </cell>
          <cell r="U301">
            <v>4356.0249230389491</v>
          </cell>
          <cell r="V301">
            <v>5557.4345623237532</v>
          </cell>
          <cell r="W301">
            <v>4539.4550451257683</v>
          </cell>
          <cell r="X301">
            <v>3486.4686681558096</v>
          </cell>
          <cell r="Y301">
            <v>4281.5681345383573</v>
          </cell>
          <cell r="Z301">
            <v>4548.5578294420102</v>
          </cell>
          <cell r="AA301">
            <v>4682.7815785184685</v>
          </cell>
          <cell r="AB301">
            <v>3288.7212127019261</v>
          </cell>
          <cell r="AC301">
            <v>2674.4517003292258</v>
          </cell>
          <cell r="AD301">
            <v>2914.5694874789419</v>
          </cell>
          <cell r="AE301">
            <v>11563.060564893352</v>
          </cell>
          <cell r="AF301">
            <v>10925.415396482429</v>
          </cell>
          <cell r="AG301">
            <v>13221.521336269747</v>
          </cell>
          <cell r="AH301">
            <v>10080.548347465157</v>
          </cell>
          <cell r="AI301">
            <v>6102.538826736466</v>
          </cell>
          <cell r="AJ301">
            <v>7357.3320394542643</v>
          </cell>
          <cell r="AK301">
            <v>4759.8781594357388</v>
          </cell>
          <cell r="AL301">
            <v>3514.7367170147609</v>
          </cell>
          <cell r="AM301">
            <v>1458.4134251006469</v>
          </cell>
          <cell r="AN301">
            <v>1517.6960599108215</v>
          </cell>
          <cell r="AO301">
            <v>1946.4198788594829</v>
          </cell>
          <cell r="AP301">
            <v>1546.6226430897586</v>
          </cell>
          <cell r="AQ301">
            <v>934.16907033636573</v>
          </cell>
          <cell r="AR301">
            <v>1719.9674022897768</v>
          </cell>
        </row>
        <row r="302">
          <cell r="B302">
            <v>1300</v>
          </cell>
          <cell r="C302">
            <v>1201.8044552365441</v>
          </cell>
          <cell r="D302">
            <v>1101.798610968727</v>
          </cell>
          <cell r="E302">
            <v>1290.90041770024</v>
          </cell>
          <cell r="F302">
            <v>1325.0672017396164</v>
          </cell>
          <cell r="G302">
            <v>1636.7711027732455</v>
          </cell>
          <cell r="H302">
            <v>1692.5134148469053</v>
          </cell>
          <cell r="I302">
            <v>978.7960341294189</v>
          </cell>
          <cell r="J302">
            <v>1182.7444062673917</v>
          </cell>
          <cell r="K302">
            <v>1051.3250549592467</v>
          </cell>
          <cell r="L302">
            <v>1073.386069315279</v>
          </cell>
          <cell r="M302">
            <v>1466.1264757288059</v>
          </cell>
          <cell r="N302">
            <v>1105.5126405574799</v>
          </cell>
          <cell r="O302">
            <v>736.29342949915826</v>
          </cell>
          <cell r="P302">
            <v>437.57019300203808</v>
          </cell>
          <cell r="Q302">
            <v>2980.9890706588376</v>
          </cell>
          <cell r="R302">
            <v>3125.5921818056413</v>
          </cell>
          <cell r="S302">
            <v>3776.8345876955736</v>
          </cell>
          <cell r="T302">
            <v>3750.6522412541035</v>
          </cell>
          <cell r="U302">
            <v>4341.5478779514497</v>
          </cell>
          <cell r="V302">
            <v>4797.2198530757632</v>
          </cell>
          <cell r="W302">
            <v>4314.0276391066272</v>
          </cell>
          <cell r="X302">
            <v>3690.9310010567287</v>
          </cell>
          <cell r="Y302">
            <v>5052.1386444267091</v>
          </cell>
          <cell r="Z302">
            <v>4281.8534328262031</v>
          </cell>
          <cell r="AA302">
            <v>5604.721500737528</v>
          </cell>
          <cell r="AB302">
            <v>3569.6701126108774</v>
          </cell>
          <cell r="AC302">
            <v>3514.8202888913302</v>
          </cell>
          <cell r="AD302">
            <v>3391.3745630458225</v>
          </cell>
          <cell r="AE302">
            <v>11621.883407168742</v>
          </cell>
          <cell r="AF302">
            <v>11252.816737096553</v>
          </cell>
          <cell r="AG302">
            <v>7900.6718515295361</v>
          </cell>
          <cell r="AH302">
            <v>6279.0715135179944</v>
          </cell>
          <cell r="AI302">
            <v>6082.2573243796678</v>
          </cell>
          <cell r="AJ302">
            <v>6350.9050677121159</v>
          </cell>
          <cell r="AK302">
            <v>4523.5046353492071</v>
          </cell>
          <cell r="AL302">
            <v>3720.856816488787</v>
          </cell>
          <cell r="AM302">
            <v>1720.8897751889058</v>
          </cell>
          <cell r="AN302">
            <v>1428.706048772641</v>
          </cell>
          <cell r="AO302">
            <v>2329.6284828979992</v>
          </cell>
          <cell r="AP302">
            <v>1678.7475336010311</v>
          </cell>
          <cell r="AQ302">
            <v>1227.7045052893711</v>
          </cell>
          <cell r="AR302">
            <v>2001.3431563229094</v>
          </cell>
        </row>
        <row r="303">
          <cell r="B303">
            <v>1301</v>
          </cell>
          <cell r="C303">
            <v>290.14950857176689</v>
          </cell>
          <cell r="D303">
            <v>266.12458559308476</v>
          </cell>
          <cell r="E303">
            <v>311.76510639782776</v>
          </cell>
          <cell r="F303">
            <v>331.46205258340058</v>
          </cell>
          <cell r="G303">
            <v>388.61406994524935</v>
          </cell>
          <cell r="H303">
            <v>434.38158594515033</v>
          </cell>
          <cell r="I303">
            <v>249.53416220994919</v>
          </cell>
          <cell r="J303">
            <v>313.54871990187911</v>
          </cell>
          <cell r="K303">
            <v>243.59833293735079</v>
          </cell>
          <cell r="L303">
            <v>298.61043691347658</v>
          </cell>
          <cell r="M303">
            <v>320.09195918377867</v>
          </cell>
          <cell r="N303">
            <v>264.19908741985381</v>
          </cell>
          <cell r="O303">
            <v>127.93517617024642</v>
          </cell>
          <cell r="P303">
            <v>74.863326370909178</v>
          </cell>
          <cell r="Q303">
            <v>719.69488059455591</v>
          </cell>
          <cell r="R303">
            <v>754.94461132481968</v>
          </cell>
          <cell r="S303">
            <v>912.14257965584625</v>
          </cell>
          <cell r="T303">
            <v>938.21572881773932</v>
          </cell>
          <cell r="U303">
            <v>1030.8017949817215</v>
          </cell>
          <cell r="V303">
            <v>1231.2008576281216</v>
          </cell>
          <cell r="W303">
            <v>1099.8177711585415</v>
          </cell>
          <cell r="X303">
            <v>978.47572518204913</v>
          </cell>
          <cell r="Y303">
            <v>1170.6108836133653</v>
          </cell>
          <cell r="Z303">
            <v>1191.1894153716141</v>
          </cell>
          <cell r="AA303">
            <v>1223.6504254919207</v>
          </cell>
          <cell r="AB303">
            <v>853.09163508627012</v>
          </cell>
          <cell r="AC303">
            <v>610.72004020454563</v>
          </cell>
          <cell r="AD303">
            <v>580.22594961836535</v>
          </cell>
          <cell r="AE303">
            <v>2805.8506062075421</v>
          </cell>
          <cell r="AF303">
            <v>2717.9660249179124</v>
          </cell>
          <cell r="AG303">
            <v>1908.0897074884965</v>
          </cell>
          <cell r="AH303">
            <v>1570.6931161349628</v>
          </cell>
          <cell r="AI303">
            <v>1444.0936605470731</v>
          </cell>
          <cell r="AJ303">
            <v>1629.9523485605096</v>
          </cell>
          <cell r="AK303">
            <v>1153.2218154507127</v>
          </cell>
          <cell r="AL303">
            <v>986.40913925783775</v>
          </cell>
          <cell r="AM303">
            <v>398.74050221432208</v>
          </cell>
          <cell r="AN303">
            <v>397.45861218142454</v>
          </cell>
          <cell r="AO303">
            <v>508.61597386437768</v>
          </cell>
          <cell r="AP303">
            <v>401.19266855426093</v>
          </cell>
          <cell r="AQ303">
            <v>213.32064891036825</v>
          </cell>
          <cell r="AR303">
            <v>342.40724868407494</v>
          </cell>
        </row>
        <row r="304">
          <cell r="B304">
            <v>1302</v>
          </cell>
          <cell r="C304">
            <v>722.36402136988238</v>
          </cell>
          <cell r="D304">
            <v>691.91397956365665</v>
          </cell>
          <cell r="E304">
            <v>648.67910901715459</v>
          </cell>
          <cell r="F304">
            <v>661.15238073743365</v>
          </cell>
          <cell r="G304">
            <v>710.62212340883548</v>
          </cell>
          <cell r="H304">
            <v>804.53612818297233</v>
          </cell>
          <cell r="I304">
            <v>386.79053925050869</v>
          </cell>
          <cell r="J304">
            <v>456.42956369697458</v>
          </cell>
          <cell r="K304">
            <v>343.66251929736654</v>
          </cell>
          <cell r="L304">
            <v>483.86536162606797</v>
          </cell>
          <cell r="M304">
            <v>497.06458182760707</v>
          </cell>
          <cell r="N304">
            <v>381.32679678061749</v>
          </cell>
          <cell r="O304">
            <v>227.9697329367846</v>
          </cell>
          <cell r="P304">
            <v>134.77723070847526</v>
          </cell>
          <cell r="Q304">
            <v>1791.7717340438326</v>
          </cell>
          <cell r="R304">
            <v>1962.8277831143287</v>
          </cell>
          <cell r="S304">
            <v>1897.864205215898</v>
          </cell>
          <cell r="T304">
            <v>1871.4165254168201</v>
          </cell>
          <cell r="U304">
            <v>1884.9306214434057</v>
          </cell>
          <cell r="V304">
            <v>2280.3581069312663</v>
          </cell>
          <cell r="W304">
            <v>1704.7730259305699</v>
          </cell>
          <cell r="X304">
            <v>1424.3567904620459</v>
          </cell>
          <cell r="Y304">
            <v>1651.4689592844989</v>
          </cell>
          <cell r="Z304">
            <v>1930.1913998435941</v>
          </cell>
          <cell r="AA304">
            <v>1900.1829618003678</v>
          </cell>
          <cell r="AB304">
            <v>1231.293808561963</v>
          </cell>
          <cell r="AC304">
            <v>1088.2517899479158</v>
          </cell>
          <cell r="AD304">
            <v>1044.5868553490625</v>
          </cell>
          <cell r="AE304">
            <v>6985.5211447372594</v>
          </cell>
          <cell r="AF304">
            <v>7066.6101158172478</v>
          </cell>
          <cell r="AG304">
            <v>3970.0976984865838</v>
          </cell>
          <cell r="AH304">
            <v>3132.9905943885869</v>
          </cell>
          <cell r="AI304">
            <v>2640.6787165574774</v>
          </cell>
          <cell r="AJ304">
            <v>3018.9022602795153</v>
          </cell>
          <cell r="AK304">
            <v>1787.5519885663455</v>
          </cell>
          <cell r="AL304">
            <v>1435.9053776365454</v>
          </cell>
          <cell r="AM304">
            <v>562.53326484017191</v>
          </cell>
          <cell r="AN304">
            <v>644.03795494356552</v>
          </cell>
          <cell r="AO304">
            <v>789.81985990652765</v>
          </cell>
          <cell r="AP304">
            <v>579.0539122814846</v>
          </cell>
          <cell r="AQ304">
            <v>380.11947001412852</v>
          </cell>
          <cell r="AR304">
            <v>616.4393567486544</v>
          </cell>
        </row>
        <row r="305">
          <cell r="B305">
            <v>1303</v>
          </cell>
          <cell r="C305">
            <v>643.29651422648226</v>
          </cell>
          <cell r="D305">
            <v>620.44619422817686</v>
          </cell>
          <cell r="E305">
            <v>661.16925553389149</v>
          </cell>
          <cell r="F305">
            <v>711.81275868886746</v>
          </cell>
          <cell r="G305">
            <v>677.38435441837703</v>
          </cell>
          <cell r="H305">
            <v>703.84240657090083</v>
          </cell>
          <cell r="I305">
            <v>355.82480326707042</v>
          </cell>
          <cell r="J305">
            <v>443.01233426040613</v>
          </cell>
          <cell r="K305">
            <v>345.76959915755191</v>
          </cell>
          <cell r="L305">
            <v>442.5401878191949</v>
          </cell>
          <cell r="M305">
            <v>497.61182735553638</v>
          </cell>
          <cell r="N305">
            <v>407.31294497815583</v>
          </cell>
          <cell r="O305">
            <v>299.57316620892897</v>
          </cell>
          <cell r="P305">
            <v>161.10994764066024</v>
          </cell>
          <cell r="Q305">
            <v>1595.6504985036263</v>
          </cell>
          <cell r="R305">
            <v>1760.0873286685392</v>
          </cell>
          <cell r="S305">
            <v>1934.4070839096996</v>
          </cell>
          <cell r="T305">
            <v>2014.8126187295754</v>
          </cell>
          <cell r="U305">
            <v>1796.7671847943434</v>
          </cell>
          <cell r="V305">
            <v>1994.9542122500491</v>
          </cell>
          <cell r="W305">
            <v>1568.292047013804</v>
          </cell>
          <cell r="X305">
            <v>1382.4863171684901</v>
          </cell>
          <cell r="Y305">
            <v>1661.5945237217968</v>
          </cell>
          <cell r="Z305">
            <v>1765.3408000589557</v>
          </cell>
          <cell r="AA305">
            <v>1902.2749769350396</v>
          </cell>
          <cell r="AB305">
            <v>1315.2023711233576</v>
          </cell>
          <cell r="AC305">
            <v>1430.0627988963492</v>
          </cell>
          <cell r="AD305">
            <v>1248.6777824915387</v>
          </cell>
          <cell r="AE305">
            <v>6220.9097761305311</v>
          </cell>
          <cell r="AF305">
            <v>6336.7000551399815</v>
          </cell>
          <cell r="AG305">
            <v>4046.540890891823</v>
          </cell>
          <cell r="AH305">
            <v>3373.0539931666149</v>
          </cell>
          <cell r="AI305">
            <v>2517.166843977539</v>
          </cell>
          <cell r="AJ305">
            <v>2641.0640338506023</v>
          </cell>
          <cell r="AK305">
            <v>1644.4438788336881</v>
          </cell>
          <cell r="AL305">
            <v>1393.6954214170078</v>
          </cell>
          <cell r="AM305">
            <v>565.98229534676432</v>
          </cell>
          <cell r="AN305">
            <v>589.03302477699162</v>
          </cell>
          <cell r="AO305">
            <v>790.68941569868332</v>
          </cell>
          <cell r="AP305">
            <v>618.51450331770275</v>
          </cell>
          <cell r="AQ305">
            <v>499.51189442051668</v>
          </cell>
          <cell r="AR305">
            <v>736.87901114570639</v>
          </cell>
        </row>
        <row r="306">
          <cell r="B306">
            <v>1304</v>
          </cell>
          <cell r="C306">
            <v>416.16269488748395</v>
          </cell>
          <cell r="D306">
            <v>371.12194852865701</v>
          </cell>
          <cell r="E306">
            <v>402.67664661613492</v>
          </cell>
          <cell r="F306">
            <v>426.46071367250556</v>
          </cell>
          <cell r="G306">
            <v>532.90046702003986</v>
          </cell>
          <cell r="H306">
            <v>523.9822814057668</v>
          </cell>
          <cell r="I306">
            <v>382.26491598990788</v>
          </cell>
          <cell r="J306">
            <v>373.85425422330411</v>
          </cell>
          <cell r="K306">
            <v>300.36964760258206</v>
          </cell>
          <cell r="L306">
            <v>438.16143489483977</v>
          </cell>
          <cell r="M306">
            <v>333.11606804066139</v>
          </cell>
          <cell r="N306">
            <v>413.41474782863929</v>
          </cell>
          <cell r="O306">
            <v>274.59623103129246</v>
          </cell>
          <cell r="P306">
            <v>109.13791811345729</v>
          </cell>
          <cell r="Q306">
            <v>1032.2614795360721</v>
          </cell>
          <cell r="R306">
            <v>1052.8020722387441</v>
          </cell>
          <cell r="S306">
            <v>1178.1257994373359</v>
          </cell>
          <cell r="T306">
            <v>1207.1129897734197</v>
          </cell>
          <cell r="U306">
            <v>1413.5225675906333</v>
          </cell>
          <cell r="V306">
            <v>1485.1629422665737</v>
          </cell>
          <cell r="W306">
            <v>1684.8264148393423</v>
          </cell>
          <cell r="X306">
            <v>1166.6681740177928</v>
          </cell>
          <cell r="Y306">
            <v>1443.4252252503027</v>
          </cell>
          <cell r="Z306">
            <v>1747.8734797940226</v>
          </cell>
          <cell r="AA306">
            <v>1273.4391061729855</v>
          </cell>
          <cell r="AB306">
            <v>1334.9049258200009</v>
          </cell>
          <cell r="AC306">
            <v>1310.831205893548</v>
          </cell>
          <cell r="AD306">
            <v>845.87013757592263</v>
          </cell>
          <cell r="AE306">
            <v>4024.4436583017323</v>
          </cell>
          <cell r="AF306">
            <v>3790.3181510052673</v>
          </cell>
          <cell r="AG306">
            <v>2464.4937778052222</v>
          </cell>
          <cell r="AH306">
            <v>2020.8615195818443</v>
          </cell>
          <cell r="AI306">
            <v>1980.2633142815307</v>
          </cell>
          <cell r="AJ306">
            <v>1966.165642871581</v>
          </cell>
          <cell r="AK306">
            <v>1766.6368263840834</v>
          </cell>
          <cell r="AL306">
            <v>1176.1274395624798</v>
          </cell>
          <cell r="AM306">
            <v>491.66816000253635</v>
          </cell>
          <cell r="AN306">
            <v>583.20478555538728</v>
          </cell>
          <cell r="AO306">
            <v>529.31086987754429</v>
          </cell>
          <cell r="AP306">
            <v>627.78023770189156</v>
          </cell>
          <cell r="AQ306">
            <v>457.86505279819846</v>
          </cell>
          <cell r="AR306">
            <v>499.17117071701568</v>
          </cell>
        </row>
        <row r="307">
          <cell r="B307">
            <v>1305</v>
          </cell>
          <cell r="C307">
            <v>657.7750445458546</v>
          </cell>
          <cell r="D307">
            <v>608.37623973826248</v>
          </cell>
          <cell r="E307">
            <v>703.27894714028707</v>
          </cell>
          <cell r="F307">
            <v>757.01005085070278</v>
          </cell>
          <cell r="G307">
            <v>906.66538532411255</v>
          </cell>
          <cell r="H307">
            <v>936.26736614624622</v>
          </cell>
          <cell r="I307">
            <v>542.55696687245279</v>
          </cell>
          <cell r="J307">
            <v>659.10020130359055</v>
          </cell>
          <cell r="K307">
            <v>510.87952614379407</v>
          </cell>
          <cell r="L307">
            <v>646.50166894349775</v>
          </cell>
          <cell r="M307">
            <v>837.37329002653985</v>
          </cell>
          <cell r="N307">
            <v>584.60954790460585</v>
          </cell>
          <cell r="O307">
            <v>380.6451959324321</v>
          </cell>
          <cell r="P307">
            <v>241.21189013492321</v>
          </cell>
          <cell r="Q307">
            <v>1631.5634462824369</v>
          </cell>
          <cell r="R307">
            <v>1725.8471735141802</v>
          </cell>
          <cell r="S307">
            <v>2057.6089494878079</v>
          </cell>
          <cell r="T307">
            <v>2142.7452435223786</v>
          </cell>
          <cell r="U307">
            <v>2404.9368741887324</v>
          </cell>
          <cell r="V307">
            <v>2653.7340013166158</v>
          </cell>
          <cell r="W307">
            <v>2391.3110283078026</v>
          </cell>
          <cell r="X307">
            <v>2056.8208590996082</v>
          </cell>
          <cell r="Y307">
            <v>2455.0296642340727</v>
          </cell>
          <cell r="Z307">
            <v>2578.9652666719039</v>
          </cell>
          <cell r="AA307">
            <v>3201.118157573736</v>
          </cell>
          <cell r="AB307">
            <v>1887.688258046222</v>
          </cell>
          <cell r="AC307">
            <v>1817.0737425191942</v>
          </cell>
          <cell r="AD307">
            <v>1869.5054681294801</v>
          </cell>
          <cell r="AE307">
            <v>6360.9223967741982</v>
          </cell>
          <cell r="AF307">
            <v>6213.4279938504096</v>
          </cell>
          <cell r="AG307">
            <v>4304.2639891180525</v>
          </cell>
          <cell r="AH307">
            <v>3587.2295680574184</v>
          </cell>
          <cell r="AI307">
            <v>3369.1773830229172</v>
          </cell>
          <cell r="AJ307">
            <v>3513.2041543845153</v>
          </cell>
          <cell r="AK307">
            <v>2507.4263370626181</v>
          </cell>
          <cell r="AL307">
            <v>2073.4974215681564</v>
          </cell>
          <cell r="AM307">
            <v>836.2469330936741</v>
          </cell>
          <cell r="AN307">
            <v>860.51130284408555</v>
          </cell>
          <cell r="AO307">
            <v>1330.5596069357621</v>
          </cell>
          <cell r="AP307">
            <v>887.7436590589972</v>
          </cell>
          <cell r="AQ307">
            <v>634.69237024277504</v>
          </cell>
          <cell r="AR307">
            <v>1103.2464579757004</v>
          </cell>
        </row>
        <row r="308">
          <cell r="B308">
            <v>1306</v>
          </cell>
          <cell r="C308">
            <v>578.61364397897592</v>
          </cell>
          <cell r="D308">
            <v>542.46122076360768</v>
          </cell>
          <cell r="E308">
            <v>645.39577271488326</v>
          </cell>
          <cell r="F308">
            <v>695.86753558458429</v>
          </cell>
          <cell r="G308">
            <v>781.95044542458186</v>
          </cell>
          <cell r="H308">
            <v>784.85698685057844</v>
          </cell>
          <cell r="I308">
            <v>429.28078242037913</v>
          </cell>
          <cell r="J308">
            <v>489.41853250428835</v>
          </cell>
          <cell r="K308">
            <v>378.92551696652527</v>
          </cell>
          <cell r="L308">
            <v>453.83507559149871</v>
          </cell>
          <cell r="M308">
            <v>578.89933382160496</v>
          </cell>
          <cell r="N308">
            <v>368.32353129407562</v>
          </cell>
          <cell r="O308">
            <v>226.25637751712586</v>
          </cell>
          <cell r="P308">
            <v>149.20248468566311</v>
          </cell>
          <cell r="Q308">
            <v>1435.2093148930126</v>
          </cell>
          <cell r="R308">
            <v>1538.8588564844365</v>
          </cell>
          <cell r="S308">
            <v>1888.2580280550399</v>
          </cell>
          <cell r="T308">
            <v>1969.6790687519881</v>
          </cell>
          <cell r="U308">
            <v>2074.1295415371237</v>
          </cell>
          <cell r="V308">
            <v>2224.5800158017591</v>
          </cell>
          <cell r="W308">
            <v>1892.0480832822491</v>
          </cell>
          <cell r="X308">
            <v>1527.303806756182</v>
          </cell>
          <cell r="Y308">
            <v>1820.9251635310452</v>
          </cell>
          <cell r="Z308">
            <v>1810.3973322459972</v>
          </cell>
          <cell r="AA308">
            <v>2213.0215890274526</v>
          </cell>
          <cell r="AB308">
            <v>1189.3066195685869</v>
          </cell>
          <cell r="AC308">
            <v>1080.0728002274795</v>
          </cell>
          <cell r="AD308">
            <v>1156.389350551204</v>
          </cell>
          <cell r="AE308">
            <v>5595.4030448299027</v>
          </cell>
          <cell r="AF308">
            <v>5540.2290794935598</v>
          </cell>
          <cell r="AG308">
            <v>3950.0027613816187</v>
          </cell>
          <cell r="AH308">
            <v>3297.4946584858153</v>
          </cell>
          <cell r="AI308">
            <v>2905.7354543511242</v>
          </cell>
          <cell r="AJ308">
            <v>2945.0592069129766</v>
          </cell>
          <cell r="AK308">
            <v>1983.9205937037568</v>
          </cell>
          <cell r="AL308">
            <v>1539.6870812786754</v>
          </cell>
          <cell r="AM308">
            <v>620.25445377703954</v>
          </cell>
          <cell r="AN308">
            <v>604.06682756408429</v>
          </cell>
          <cell r="AO308">
            <v>919.85268605908902</v>
          </cell>
          <cell r="AP308">
            <v>559.30814089592741</v>
          </cell>
          <cell r="AQ308">
            <v>377.2626006145091</v>
          </cell>
          <cell r="AR308">
            <v>682.41707595159437</v>
          </cell>
        </row>
        <row r="309">
          <cell r="B309">
            <v>1307</v>
          </cell>
          <cell r="C309">
            <v>1129.9462168767741</v>
          </cell>
          <cell r="D309">
            <v>1027.3232699079354</v>
          </cell>
          <cell r="E309">
            <v>1990.5976918996485</v>
          </cell>
          <cell r="F309">
            <v>1831.9883804691674</v>
          </cell>
          <cell r="G309">
            <v>1630.7923737021747</v>
          </cell>
          <cell r="H309">
            <v>1653.176167951158</v>
          </cell>
          <cell r="I309">
            <v>913.83018651034411</v>
          </cell>
          <cell r="J309">
            <v>1124.8957537065692</v>
          </cell>
          <cell r="K309">
            <v>861.7381709240201</v>
          </cell>
          <cell r="L309">
            <v>1082.3752123403797</v>
          </cell>
          <cell r="M309">
            <v>1262.1773744627599</v>
          </cell>
          <cell r="N309">
            <v>981.01748658182862</v>
          </cell>
          <cell r="O309">
            <v>875.19777629030864</v>
          </cell>
          <cell r="P309">
            <v>494.59760527454853</v>
          </cell>
          <cell r="Q309">
            <v>2802.7499051657196</v>
          </cell>
          <cell r="R309">
            <v>2914.3198663030339</v>
          </cell>
          <cell r="S309">
            <v>5823.9645056024456</v>
          </cell>
          <cell r="T309">
            <v>5185.5115847236702</v>
          </cell>
          <cell r="U309">
            <v>4325.689253329243</v>
          </cell>
          <cell r="V309">
            <v>4685.7232941012562</v>
          </cell>
          <cell r="W309">
            <v>4027.6917198198703</v>
          </cell>
          <cell r="X309">
            <v>3510.4056196009578</v>
          </cell>
          <cell r="Y309">
            <v>4141.0795777825297</v>
          </cell>
          <cell r="Z309">
            <v>4317.7120991723632</v>
          </cell>
          <cell r="AA309">
            <v>4825.063038902791</v>
          </cell>
          <cell r="AB309">
            <v>3167.6786617599223</v>
          </cell>
          <cell r="AC309">
            <v>4177.9035064732561</v>
          </cell>
          <cell r="AD309">
            <v>3833.3637992194535</v>
          </cell>
          <cell r="AE309">
            <v>10926.98827308687</v>
          </cell>
          <cell r="AF309">
            <v>10492.190107105605</v>
          </cell>
          <cell r="AG309">
            <v>12183.014999816352</v>
          </cell>
          <cell r="AH309">
            <v>8681.2095551062903</v>
          </cell>
          <cell r="AI309">
            <v>6060.0403090490636</v>
          </cell>
          <cell r="AJ309">
            <v>6203.2978945762725</v>
          </cell>
          <cell r="AK309">
            <v>4223.2650526401721</v>
          </cell>
          <cell r="AL309">
            <v>3538.8677476206262</v>
          </cell>
          <cell r="AM309">
            <v>1410.5593700424279</v>
          </cell>
          <cell r="AN309">
            <v>1440.6708425969509</v>
          </cell>
          <cell r="AO309">
            <v>2005.5598276787102</v>
          </cell>
          <cell r="AP309">
            <v>1489.698648030158</v>
          </cell>
          <cell r="AQ309">
            <v>1459.315281003848</v>
          </cell>
          <cell r="AR309">
            <v>2262.1731285186215</v>
          </cell>
        </row>
        <row r="310">
          <cell r="B310">
            <v>1308</v>
          </cell>
          <cell r="C310">
            <v>1237.5699380574442</v>
          </cell>
          <cell r="D310">
            <v>1155.4825427112228</v>
          </cell>
          <cell r="E310">
            <v>1411.9911884263795</v>
          </cell>
          <cell r="F310">
            <v>1525.391335116992</v>
          </cell>
          <cell r="G310">
            <v>182.99185608574069</v>
          </cell>
          <cell r="H310">
            <v>241.04520988219573</v>
          </cell>
          <cell r="I310">
            <v>161.68074922598998</v>
          </cell>
          <cell r="J310">
            <v>259.89335317959291</v>
          </cell>
          <cell r="K310">
            <v>192.61326623278708</v>
          </cell>
          <cell r="L310">
            <v>259.88585425521586</v>
          </cell>
          <cell r="M310">
            <v>281.12033970288866</v>
          </cell>
          <cell r="N310">
            <v>249.83529486334834</v>
          </cell>
          <cell r="O310">
            <v>123.70206810031891</v>
          </cell>
          <cell r="P310">
            <v>76.014594430107593</v>
          </cell>
          <cell r="Q310">
            <v>3069.702765246494</v>
          </cell>
          <cell r="R310">
            <v>3277.8832408726003</v>
          </cell>
          <cell r="S310">
            <v>4131.1142864688964</v>
          </cell>
          <cell r="T310">
            <v>4317.677188247535</v>
          </cell>
          <cell r="U310">
            <v>485.38729888702596</v>
          </cell>
          <cell r="V310">
            <v>683.21282194403148</v>
          </cell>
          <cell r="W310">
            <v>712.60527888506306</v>
          </cell>
          <cell r="X310">
            <v>811.03612000704777</v>
          </cell>
          <cell r="Y310">
            <v>925.60233504720895</v>
          </cell>
          <cell r="Z310">
            <v>1036.7128556974151</v>
          </cell>
          <cell r="AA310">
            <v>1074.6693674187914</v>
          </cell>
          <cell r="AB310">
            <v>806.71134135498892</v>
          </cell>
          <cell r="AC310">
            <v>590.51258821170143</v>
          </cell>
          <cell r="AD310">
            <v>589.1488179344766</v>
          </cell>
          <cell r="AE310">
            <v>11967.74855148108</v>
          </cell>
          <cell r="AF310">
            <v>11801.097919892718</v>
          </cell>
          <cell r="AG310">
            <v>8641.7812590703597</v>
          </cell>
          <cell r="AH310">
            <v>7228.3437902060659</v>
          </cell>
          <cell r="AI310">
            <v>679.99951556666701</v>
          </cell>
          <cell r="AJ310">
            <v>904.48632876983118</v>
          </cell>
          <cell r="AK310">
            <v>747.20737831861277</v>
          </cell>
          <cell r="AL310">
            <v>817.61194524710641</v>
          </cell>
          <cell r="AM310">
            <v>315.2842204817336</v>
          </cell>
          <cell r="AN310">
            <v>345.91513955619644</v>
          </cell>
          <cell r="AO310">
            <v>446.69130619734511</v>
          </cell>
          <cell r="AP310">
            <v>379.38090409064449</v>
          </cell>
          <cell r="AQ310">
            <v>206.26231368610595</v>
          </cell>
          <cell r="AR310">
            <v>347.67287803501921</v>
          </cell>
        </row>
        <row r="311">
          <cell r="B311">
            <v>1309</v>
          </cell>
          <cell r="C311">
            <v>680.43686036520603</v>
          </cell>
          <cell r="D311">
            <v>423.99818727087137</v>
          </cell>
          <cell r="E311">
            <v>279.9595927392258</v>
          </cell>
          <cell r="F311">
            <v>149.45929735648673</v>
          </cell>
          <cell r="G311">
            <v>259.47189743381239</v>
          </cell>
          <cell r="H311">
            <v>167.07760839705142</v>
          </cell>
          <cell r="I311">
            <v>149.06013894809624</v>
          </cell>
          <cell r="J311">
            <v>178.35213569034761</v>
          </cell>
          <cell r="K311">
            <v>106.83147531127577</v>
          </cell>
          <cell r="L311">
            <v>139.83716482301571</v>
          </cell>
          <cell r="M311">
            <v>336.40752797273865</v>
          </cell>
          <cell r="N311">
            <v>312.49965594368382</v>
          </cell>
          <cell r="O311">
            <v>113.3988253585626</v>
          </cell>
          <cell r="P311">
            <v>87.388841301156191</v>
          </cell>
          <cell r="Q311">
            <v>1687.7744421598602</v>
          </cell>
          <cell r="R311">
            <v>1202.8018605581769</v>
          </cell>
          <cell r="S311">
            <v>819.08802454211025</v>
          </cell>
          <cell r="T311">
            <v>423.05012747310133</v>
          </cell>
          <cell r="U311">
            <v>688.25119394099431</v>
          </cell>
          <cell r="V311">
            <v>473.56080783516421</v>
          </cell>
          <cell r="W311">
            <v>656.98014385920135</v>
          </cell>
          <cell r="X311">
            <v>556.57454242515075</v>
          </cell>
          <cell r="Y311">
            <v>513.37825757623193</v>
          </cell>
          <cell r="Z311">
            <v>557.82561498685027</v>
          </cell>
          <cell r="AA311">
            <v>1286.0217288563113</v>
          </cell>
          <cell r="AB311">
            <v>1009.0528512282082</v>
          </cell>
          <cell r="AC311">
            <v>541.32832935619194</v>
          </cell>
          <cell r="AD311">
            <v>677.30457472318938</v>
          </cell>
          <cell r="AE311">
            <v>6580.0703455937064</v>
          </cell>
          <cell r="AF311">
            <v>4330.3502570450082</v>
          </cell>
          <cell r="AG311">
            <v>1713.4310622200856</v>
          </cell>
          <cell r="AH311">
            <v>708.24001622669778</v>
          </cell>
          <cell r="AI311">
            <v>964.20009246468965</v>
          </cell>
          <cell r="AJ311">
            <v>626.9338963945728</v>
          </cell>
          <cell r="AK311">
            <v>688.88124386122718</v>
          </cell>
          <cell r="AL311">
            <v>561.08721064518215</v>
          </cell>
          <cell r="AM311">
            <v>174.86998209002735</v>
          </cell>
          <cell r="AN311">
            <v>186.12706922245081</v>
          </cell>
          <cell r="AO311">
            <v>534.54089534603133</v>
          </cell>
          <cell r="AP311">
            <v>474.5382435447184</v>
          </cell>
          <cell r="AQ311">
            <v>189.0825630237259</v>
          </cell>
          <cell r="AR311">
            <v>399.69600826133774</v>
          </cell>
        </row>
        <row r="312">
          <cell r="B312">
            <v>1310</v>
          </cell>
          <cell r="C312">
            <v>267.42285645564237</v>
          </cell>
          <cell r="D312">
            <v>235.19310926507663</v>
          </cell>
          <cell r="E312">
            <v>242.98993135261111</v>
          </cell>
          <cell r="F312">
            <v>273.37668218974852</v>
          </cell>
          <cell r="G312">
            <v>199.66082630972423</v>
          </cell>
          <cell r="H312">
            <v>294.5336760114314</v>
          </cell>
          <cell r="I312">
            <v>146.45059193248497</v>
          </cell>
          <cell r="J312">
            <v>154.66365087148054</v>
          </cell>
          <cell r="K312">
            <v>130.57870474625781</v>
          </cell>
          <cell r="L312">
            <v>166.5921866227005</v>
          </cell>
          <cell r="M312">
            <v>170.06929764896361</v>
          </cell>
          <cell r="N312">
            <v>145.71801871765913</v>
          </cell>
          <cell r="O312">
            <v>90.933923487657026</v>
          </cell>
          <cell r="P312">
            <v>51.757101215114695</v>
          </cell>
          <cell r="Q312">
            <v>663.32306297011678</v>
          </cell>
          <cell r="R312">
            <v>667.19792184812297</v>
          </cell>
          <cell r="S312">
            <v>710.92453345802653</v>
          </cell>
          <cell r="T312">
            <v>773.80291687506156</v>
          </cell>
          <cell r="U312">
            <v>529.60186999043424</v>
          </cell>
          <cell r="V312">
            <v>834.81926085013015</v>
          </cell>
          <cell r="W312">
            <v>645.47860772873651</v>
          </cell>
          <cell r="X312">
            <v>482.65107889176954</v>
          </cell>
          <cell r="Y312">
            <v>627.49548037103227</v>
          </cell>
          <cell r="Z312">
            <v>664.55429836858968</v>
          </cell>
          <cell r="AA312">
            <v>650.14244332137105</v>
          </cell>
          <cell r="AB312">
            <v>470.51950127227406</v>
          </cell>
          <cell r="AC312">
            <v>434.08834904355768</v>
          </cell>
          <cell r="AD312">
            <v>401.14184952518104</v>
          </cell>
          <cell r="AE312">
            <v>2586.0756669667844</v>
          </cell>
          <cell r="AF312">
            <v>2402.0587156675515</v>
          </cell>
          <cell r="AG312">
            <v>1487.1663875225904</v>
          </cell>
          <cell r="AH312">
            <v>1295.4450425941675</v>
          </cell>
          <cell r="AI312">
            <v>741.94157091143097</v>
          </cell>
          <cell r="AJ312">
            <v>1105.1938490910441</v>
          </cell>
          <cell r="AK312">
            <v>676.82122562486552</v>
          </cell>
          <cell r="AL312">
            <v>486.56438073915274</v>
          </cell>
          <cell r="AM312">
            <v>213.74127516057032</v>
          </cell>
          <cell r="AN312">
            <v>221.73873083516165</v>
          </cell>
          <cell r="AO312">
            <v>270.23472151168585</v>
          </cell>
          <cell r="AP312">
            <v>221.27631611714733</v>
          </cell>
          <cell r="AQ312">
            <v>151.62431589994668</v>
          </cell>
          <cell r="AR312">
            <v>236.72480887540593</v>
          </cell>
        </row>
        <row r="313">
          <cell r="B313">
            <v>1311</v>
          </cell>
          <cell r="C313">
            <v>463.03438337509078</v>
          </cell>
          <cell r="D313">
            <v>442.47501583666303</v>
          </cell>
          <cell r="E313">
            <v>527.07265689186227</v>
          </cell>
          <cell r="F313">
            <v>535.67754485720752</v>
          </cell>
          <cell r="G313">
            <v>528.77793307785998</v>
          </cell>
          <cell r="H313">
            <v>520.41987244698328</v>
          </cell>
          <cell r="I313">
            <v>323.76973117088477</v>
          </cell>
          <cell r="J313">
            <v>376.84691053383926</v>
          </cell>
          <cell r="K313">
            <v>270.27987181253496</v>
          </cell>
          <cell r="L313">
            <v>329.70568612388502</v>
          </cell>
          <cell r="M313">
            <v>443.68376527544257</v>
          </cell>
          <cell r="N313">
            <v>292.00144896342977</v>
          </cell>
          <cell r="O313">
            <v>171.54043335174191</v>
          </cell>
          <cell r="P313">
            <v>107.1021293124985</v>
          </cell>
          <cell r="Q313">
            <v>1148.5233143928754</v>
          </cell>
          <cell r="R313">
            <v>1255.2170935552715</v>
          </cell>
          <cell r="S313">
            <v>1542.0757585036586</v>
          </cell>
          <cell r="T313">
            <v>1516.2553126139401</v>
          </cell>
          <cell r="U313">
            <v>1402.5875147551278</v>
          </cell>
          <cell r="V313">
            <v>1475.0657348637021</v>
          </cell>
          <cell r="W313">
            <v>1427.0098368549759</v>
          </cell>
          <cell r="X313">
            <v>1176.0072060973621</v>
          </cell>
          <cell r="Y313">
            <v>1298.8289195178907</v>
          </cell>
          <cell r="Z313">
            <v>1315.2317365665483</v>
          </cell>
          <cell r="AA313">
            <v>1696.1182953410037</v>
          </cell>
          <cell r="AB313">
            <v>942.86470092119202</v>
          </cell>
          <cell r="AC313">
            <v>818.87705546963957</v>
          </cell>
          <cell r="AD313">
            <v>830.09181796978567</v>
          </cell>
          <cell r="AE313">
            <v>4477.7098251282505</v>
          </cell>
          <cell r="AF313">
            <v>4519.0565811079859</v>
          </cell>
          <cell r="AG313">
            <v>3225.8321764548359</v>
          </cell>
          <cell r="AH313">
            <v>2538.4053034655885</v>
          </cell>
          <cell r="AI313">
            <v>1964.9439380887673</v>
          </cell>
          <cell r="AJ313">
            <v>1952.7982326571998</v>
          </cell>
          <cell r="AK313">
            <v>1496.3014036319792</v>
          </cell>
          <cell r="AL313">
            <v>1185.5421918736783</v>
          </cell>
          <cell r="AM313">
            <v>442.41489884362107</v>
          </cell>
          <cell r="AN313">
            <v>438.84723450940282</v>
          </cell>
          <cell r="AO313">
            <v>704.99943497118386</v>
          </cell>
          <cell r="AP313">
            <v>443.41122323856217</v>
          </cell>
          <cell r="AQ313">
            <v>286.02857831894505</v>
          </cell>
          <cell r="AR313">
            <v>489.85995151224074</v>
          </cell>
        </row>
        <row r="314">
          <cell r="B314">
            <v>1312</v>
          </cell>
          <cell r="C314">
            <v>273.95365747247871</v>
          </cell>
          <cell r="D314">
            <v>257.41620596469818</v>
          </cell>
          <cell r="E314">
            <v>275.54013052360619</v>
          </cell>
          <cell r="F314">
            <v>286.02408571366954</v>
          </cell>
          <cell r="G314">
            <v>287.87001040266466</v>
          </cell>
          <cell r="H314">
            <v>279.53975030695062</v>
          </cell>
          <cell r="I314">
            <v>147.35379672345101</v>
          </cell>
          <cell r="J314">
            <v>172.34899795992152</v>
          </cell>
          <cell r="K314">
            <v>128.39866574438329</v>
          </cell>
          <cell r="L314">
            <v>158.12507910481006</v>
          </cell>
          <cell r="M314">
            <v>210.40003443862801</v>
          </cell>
          <cell r="N314">
            <v>132.17427018193194</v>
          </cell>
          <cell r="O314">
            <v>72.19030480657581</v>
          </cell>
          <cell r="P314">
            <v>47.830498225394891</v>
          </cell>
          <cell r="Q314">
            <v>679.52224276930042</v>
          </cell>
          <cell r="R314">
            <v>730.24060188815031</v>
          </cell>
          <cell r="S314">
            <v>806.15784222432762</v>
          </cell>
          <cell r="T314">
            <v>809.60186526859445</v>
          </cell>
          <cell r="U314">
            <v>763.5774059500211</v>
          </cell>
          <cell r="V314">
            <v>792.32083369787949</v>
          </cell>
          <cell r="W314">
            <v>649.45946819009578</v>
          </cell>
          <cell r="X314">
            <v>537.84085234347992</v>
          </cell>
          <cell r="Y314">
            <v>617.01931104949495</v>
          </cell>
          <cell r="Z314">
            <v>630.77808827233332</v>
          </cell>
          <cell r="AA314">
            <v>804.31914728768675</v>
          </cell>
          <cell r="AB314">
            <v>426.78710727963477</v>
          </cell>
          <cell r="AC314">
            <v>344.61253873744096</v>
          </cell>
          <cell r="AD314">
            <v>370.7088316654536</v>
          </cell>
          <cell r="AE314">
            <v>2649.230872992503</v>
          </cell>
          <cell r="AF314">
            <v>2629.0261777809296</v>
          </cell>
          <cell r="AG314">
            <v>1686.3827165482721</v>
          </cell>
          <cell r="AH314">
            <v>1355.3770604441006</v>
          </cell>
          <cell r="AI314">
            <v>1069.7277562355789</v>
          </cell>
          <cell r="AJ314">
            <v>1048.9313711064312</v>
          </cell>
          <cell r="AK314">
            <v>680.99538542541927</v>
          </cell>
          <cell r="AL314">
            <v>542.20162908908799</v>
          </cell>
          <cell r="AM314">
            <v>210.17281951486686</v>
          </cell>
          <cell r="AN314">
            <v>210.46878046759713</v>
          </cell>
          <cell r="AO314">
            <v>334.31898348830646</v>
          </cell>
          <cell r="AP314">
            <v>200.70980822213201</v>
          </cell>
          <cell r="AQ314">
            <v>120.37098104967862</v>
          </cell>
          <cell r="AR314">
            <v>218.76545024734642</v>
          </cell>
        </row>
        <row r="315">
          <cell r="B315">
            <v>1313</v>
          </cell>
          <cell r="C315">
            <v>1102.4194945262345</v>
          </cell>
          <cell r="D315">
            <v>1018.9875515761914</v>
          </cell>
          <cell r="E315">
            <v>1225.2639272680931</v>
          </cell>
          <cell r="F315">
            <v>1291.0302973785986</v>
          </cell>
          <cell r="G315">
            <v>1439.5880555627657</v>
          </cell>
          <cell r="H315">
            <v>1430.8779009397372</v>
          </cell>
          <cell r="I315">
            <v>814.17747196687719</v>
          </cell>
          <cell r="J315">
            <v>988.17480842316593</v>
          </cell>
          <cell r="K315">
            <v>794.95036930270373</v>
          </cell>
          <cell r="L315">
            <v>957.62755733841698</v>
          </cell>
          <cell r="M315">
            <v>1192.7156514688543</v>
          </cell>
          <cell r="N315">
            <v>848.49573589729846</v>
          </cell>
          <cell r="O315">
            <v>559.16088926865336</v>
          </cell>
          <cell r="P315">
            <v>340.77667082437137</v>
          </cell>
          <cell r="Q315">
            <v>2734.4718603303249</v>
          </cell>
          <cell r="R315">
            <v>2890.6730257751396</v>
          </cell>
          <cell r="S315">
            <v>3584.7995059185328</v>
          </cell>
          <cell r="T315">
            <v>3654.3095112707451</v>
          </cell>
          <cell r="U315">
            <v>3818.518335986681</v>
          </cell>
          <cell r="V315">
            <v>4055.6463620918362</v>
          </cell>
          <cell r="W315">
            <v>3588.4739973707865</v>
          </cell>
          <cell r="X315">
            <v>3083.7474398909039</v>
          </cell>
          <cell r="Y315">
            <v>3820.1310453037354</v>
          </cell>
          <cell r="Z315">
            <v>3820.08017522918</v>
          </cell>
          <cell r="AA315">
            <v>4559.5241384142164</v>
          </cell>
          <cell r="AB315">
            <v>2739.7695494309246</v>
          </cell>
          <cell r="AC315">
            <v>2669.2483724767885</v>
          </cell>
          <cell r="AD315">
            <v>2641.1792932793064</v>
          </cell>
          <cell r="AE315">
            <v>10660.794919962289</v>
          </cell>
          <cell r="AF315">
            <v>10407.056299688024</v>
          </cell>
          <cell r="AG315">
            <v>7498.9581598457917</v>
          </cell>
          <cell r="AH315">
            <v>6117.7814624918865</v>
          </cell>
          <cell r="AI315">
            <v>5349.5232046805904</v>
          </cell>
          <cell r="AJ315">
            <v>5369.1566829781623</v>
          </cell>
          <cell r="AK315">
            <v>3762.7201582552602</v>
          </cell>
          <cell r="AL315">
            <v>3108.7502526497551</v>
          </cell>
          <cell r="AM315">
            <v>1301.2359553903118</v>
          </cell>
          <cell r="AN315">
            <v>1274.6283213024462</v>
          </cell>
          <cell r="AO315">
            <v>1895.1873522909145</v>
          </cell>
          <cell r="AP315">
            <v>1288.4611823075045</v>
          </cell>
          <cell r="AQ315">
            <v>932.3515808143195</v>
          </cell>
          <cell r="AR315">
            <v>1558.6323494975447</v>
          </cell>
        </row>
        <row r="316">
          <cell r="B316">
            <v>1314</v>
          </cell>
          <cell r="C316">
            <v>904.2189099053503</v>
          </cell>
          <cell r="D316">
            <v>853.33987789126093</v>
          </cell>
          <cell r="E316">
            <v>690.47665375884515</v>
          </cell>
          <cell r="F316">
            <v>663.9655941358734</v>
          </cell>
          <cell r="G316">
            <v>844.77447984673904</v>
          </cell>
          <cell r="H316">
            <v>784.29338153946458</v>
          </cell>
          <cell r="I316">
            <v>450.78072319371677</v>
          </cell>
          <cell r="J316">
            <v>682.07790037632435</v>
          </cell>
          <cell r="K316">
            <v>445.2175824790703</v>
          </cell>
          <cell r="L316">
            <v>690.85368715668801</v>
          </cell>
          <cell r="M316">
            <v>1019.6345072515131</v>
          </cell>
          <cell r="N316">
            <v>776.40693995702986</v>
          </cell>
          <cell r="O316">
            <v>398.65610141381643</v>
          </cell>
          <cell r="P316">
            <v>263.06538376390245</v>
          </cell>
          <cell r="Q316">
            <v>2242.8496384466844</v>
          </cell>
          <cell r="R316">
            <v>2420.7622193450106</v>
          </cell>
          <cell r="S316">
            <v>2020.1528112901024</v>
          </cell>
          <cell r="T316">
            <v>1879.37943108993</v>
          </cell>
          <cell r="U316">
            <v>2240.7707736970315</v>
          </cell>
          <cell r="V316">
            <v>2222.9825462844974</v>
          </cell>
          <cell r="W316">
            <v>1986.8087233964386</v>
          </cell>
          <cell r="X316">
            <v>2128.5262092928538</v>
          </cell>
          <cell r="Y316">
            <v>2139.4914379815086</v>
          </cell>
          <cell r="Z316">
            <v>2755.8902770365935</v>
          </cell>
          <cell r="AA316">
            <v>3897.8679808954957</v>
          </cell>
          <cell r="AB316">
            <v>2506.9967968802935</v>
          </cell>
          <cell r="AC316">
            <v>1903.0518233644016</v>
          </cell>
          <cell r="AD316">
            <v>2038.8803103657267</v>
          </cell>
          <cell r="AE316">
            <v>8744.1236381577801</v>
          </cell>
          <cell r="AF316">
            <v>8715.2744292570751</v>
          </cell>
          <cell r="AG316">
            <v>4225.9103705376392</v>
          </cell>
          <cell r="AH316">
            <v>3146.3215168417269</v>
          </cell>
          <cell r="AI316">
            <v>3139.1901768005969</v>
          </cell>
          <cell r="AJ316">
            <v>2942.9443617394354</v>
          </cell>
          <cell r="AK316">
            <v>2083.2825428297861</v>
          </cell>
          <cell r="AL316">
            <v>2145.7841538232069</v>
          </cell>
          <cell r="AM316">
            <v>728.7664094072743</v>
          </cell>
          <cell r="AN316">
            <v>919.54504522988043</v>
          </cell>
          <cell r="AO316">
            <v>1620.1669020798522</v>
          </cell>
          <cell r="AP316">
            <v>1178.9926118495789</v>
          </cell>
          <cell r="AQ316">
            <v>664.72397030591503</v>
          </cell>
          <cell r="AR316">
            <v>1203.1991983944251</v>
          </cell>
        </row>
        <row r="317">
          <cell r="B317">
            <v>1315</v>
          </cell>
          <cell r="C317">
            <v>317.9833323881374</v>
          </cell>
          <cell r="D317">
            <v>213.12379235235116</v>
          </cell>
          <cell r="E317">
            <v>173.91847039018521</v>
          </cell>
          <cell r="F317">
            <v>151.06238829436165</v>
          </cell>
          <cell r="G317">
            <v>285.30476729489243</v>
          </cell>
          <cell r="H317">
            <v>427.47671746904524</v>
          </cell>
          <cell r="I317">
            <v>277.4205436872133</v>
          </cell>
          <cell r="J317">
            <v>447.12714463105158</v>
          </cell>
          <cell r="K317">
            <v>287.33424646136638</v>
          </cell>
          <cell r="L317">
            <v>459.27703881150802</v>
          </cell>
          <cell r="M317">
            <v>721.69034271639305</v>
          </cell>
          <cell r="N317">
            <v>681.34400503161964</v>
          </cell>
          <cell r="O317">
            <v>403.7936825846524</v>
          </cell>
          <cell r="P317">
            <v>233.34759174441754</v>
          </cell>
          <cell r="Q317">
            <v>788.73466841504046</v>
          </cell>
          <cell r="R317">
            <v>604.5914856868385</v>
          </cell>
          <cell r="S317">
            <v>508.83963271076249</v>
          </cell>
          <cell r="T317">
            <v>427.58773629111522</v>
          </cell>
          <cell r="U317">
            <v>756.77307897228548</v>
          </cell>
          <cell r="V317">
            <v>1211.629862298998</v>
          </cell>
          <cell r="W317">
            <v>1222.7265450529826</v>
          </cell>
          <cell r="X317">
            <v>1395.3271990023047</v>
          </cell>
          <cell r="Y317">
            <v>1380.7836535113959</v>
          </cell>
          <cell r="Z317">
            <v>1832.1059136791205</v>
          </cell>
          <cell r="AA317">
            <v>2758.8843443308747</v>
          </cell>
          <cell r="AB317">
            <v>2200.0411772238886</v>
          </cell>
          <cell r="AC317">
            <v>1927.5769295402961</v>
          </cell>
          <cell r="AD317">
            <v>1808.5534610131297</v>
          </cell>
          <cell r="AE317">
            <v>3075.0137414913647</v>
          </cell>
          <cell r="AF317">
            <v>2176.6618271078023</v>
          </cell>
          <cell r="AG317">
            <v>1064.4297148193214</v>
          </cell>
          <cell r="AH317">
            <v>715.83655369164615</v>
          </cell>
          <cell r="AI317">
            <v>1060.1952879175433</v>
          </cell>
          <cell r="AJ317">
            <v>1604.0428557245261</v>
          </cell>
          <cell r="AK317">
            <v>1282.0986922228158</v>
          </cell>
          <cell r="AL317">
            <v>1406.6404162401018</v>
          </cell>
          <cell r="AM317">
            <v>470.33081202097105</v>
          </cell>
          <cell r="AN317">
            <v>611.31022860299038</v>
          </cell>
          <cell r="AO317">
            <v>1146.7430716635647</v>
          </cell>
          <cell r="AP317">
            <v>1034.6372587869196</v>
          </cell>
          <cell r="AQ317">
            <v>673.29043483896896</v>
          </cell>
          <cell r="AR317">
            <v>1067.277006640046</v>
          </cell>
        </row>
      </sheetData>
      <sheetData sheetId="4">
        <row r="3">
          <cell r="B3">
            <v>1001</v>
          </cell>
          <cell r="C3">
            <v>8193.130025868235</v>
          </cell>
          <cell r="D3">
            <v>8038.6967882844065</v>
          </cell>
          <cell r="E3">
            <v>8967.2581399461178</v>
          </cell>
          <cell r="F3">
            <v>9422.1165098769397</v>
          </cell>
          <cell r="G3">
            <v>10072.441869205319</v>
          </cell>
          <cell r="H3">
            <v>10553.293323526344</v>
          </cell>
          <cell r="I3">
            <v>11423.407323599129</v>
          </cell>
          <cell r="J3">
            <v>11527.621500695874</v>
          </cell>
          <cell r="K3">
            <v>12693.873491330447</v>
          </cell>
          <cell r="L3">
            <v>11811.145756065307</v>
          </cell>
          <cell r="M3">
            <v>12801.135970484751</v>
          </cell>
          <cell r="N3">
            <v>13455.119675751357</v>
          </cell>
          <cell r="O3">
            <v>13534.42201997429</v>
          </cell>
          <cell r="P3">
            <v>13681.692887481697</v>
          </cell>
          <cell r="Q3">
            <v>23.839610307175548</v>
          </cell>
          <cell r="R3">
            <v>15.072572485438204</v>
          </cell>
          <cell r="S3">
            <v>23.999086335416063</v>
          </cell>
          <cell r="T3">
            <v>32.538710942739954</v>
          </cell>
          <cell r="U3">
            <v>42.386442548467564</v>
          </cell>
          <cell r="V3">
            <v>52.148227517597952</v>
          </cell>
          <cell r="W3">
            <v>73.655935042271352</v>
          </cell>
          <cell r="X3">
            <v>115.74882473723659</v>
          </cell>
          <cell r="Y3">
            <v>183.61754384242434</v>
          </cell>
          <cell r="Z3">
            <v>226.22477509439418</v>
          </cell>
          <cell r="AA3">
            <v>320.10240558699513</v>
          </cell>
          <cell r="AB3">
            <v>393.81798578284935</v>
          </cell>
          <cell r="AC3">
            <v>410.54317393806105</v>
          </cell>
          <cell r="AD3">
            <v>460.43126997470756</v>
          </cell>
        </row>
        <row r="4">
          <cell r="B4">
            <v>1002</v>
          </cell>
          <cell r="C4">
            <v>1288.1154588384568</v>
          </cell>
          <cell r="D4">
            <v>1664.1928010144541</v>
          </cell>
          <cell r="E4">
            <v>1174.6129483663497</v>
          </cell>
          <cell r="F4">
            <v>1042.9814601317892</v>
          </cell>
          <cell r="G4">
            <v>975.24764708537771</v>
          </cell>
          <cell r="H4">
            <v>1454.8424869165738</v>
          </cell>
          <cell r="I4">
            <v>1949.6484297405102</v>
          </cell>
          <cell r="J4">
            <v>2204.4664419950541</v>
          </cell>
          <cell r="K4">
            <v>1945.2166725138716</v>
          </cell>
          <cell r="L4">
            <v>2177.0343518769801</v>
          </cell>
          <cell r="M4">
            <v>3140.5209321824564</v>
          </cell>
          <cell r="N4">
            <v>3330.496809788001</v>
          </cell>
          <cell r="O4">
            <v>2597.7008650731141</v>
          </cell>
          <cell r="P4">
            <v>3245.9685454616192</v>
          </cell>
          <cell r="Q4">
            <v>3.7480389634245128</v>
          </cell>
          <cell r="R4">
            <v>3.1203648157984665</v>
          </cell>
          <cell r="S4">
            <v>3.1436183857545359</v>
          </cell>
          <cell r="T4">
            <v>3.6018735508406894</v>
          </cell>
          <cell r="U4">
            <v>4.1039977098397404</v>
          </cell>
          <cell r="V4">
            <v>7.1889840151474784</v>
          </cell>
          <cell r="W4">
            <v>12.570958386432537</v>
          </cell>
          <cell r="X4">
            <v>22.135043193272946</v>
          </cell>
          <cell r="Y4">
            <v>28.137660887535354</v>
          </cell>
          <cell r="Z4">
            <v>41.697826510457702</v>
          </cell>
          <cell r="AA4">
            <v>78.531179381719255</v>
          </cell>
          <cell r="AB4">
            <v>97.480332906342113</v>
          </cell>
          <cell r="AC4">
            <v>78.796741856789623</v>
          </cell>
          <cell r="AD4">
            <v>109.23687821207474</v>
          </cell>
        </row>
        <row r="5">
          <cell r="B5">
            <v>1003</v>
          </cell>
          <cell r="C5">
            <v>3901.9992118597734</v>
          </cell>
          <cell r="D5">
            <v>3924.6928948737586</v>
          </cell>
          <cell r="E5">
            <v>4499.865632623787</v>
          </cell>
          <cell r="F5">
            <v>4862.6760625717334</v>
          </cell>
          <cell r="G5">
            <v>5167.9635372863986</v>
          </cell>
          <cell r="H5">
            <v>5078.8070661147494</v>
          </cell>
          <cell r="I5">
            <v>5604.2865550758197</v>
          </cell>
          <cell r="J5">
            <v>5664.8347526261659</v>
          </cell>
          <cell r="K5">
            <v>6318.4570685718254</v>
          </cell>
          <cell r="L5">
            <v>6073.7749892707716</v>
          </cell>
          <cell r="M5">
            <v>6269.2789291242434</v>
          </cell>
          <cell r="N5">
            <v>6277.929710718694</v>
          </cell>
          <cell r="O5">
            <v>6624.9292261670398</v>
          </cell>
          <cell r="P5">
            <v>6768.5333630060932</v>
          </cell>
          <cell r="Q5">
            <v>11.353675620421443</v>
          </cell>
          <cell r="R5">
            <v>7.358806993103884</v>
          </cell>
          <cell r="S5">
            <v>12.042997104548482</v>
          </cell>
          <cell r="T5">
            <v>16.792958423124936</v>
          </cell>
          <cell r="U5">
            <v>21.747615167229309</v>
          </cell>
          <cell r="V5">
            <v>25.09650573355211</v>
          </cell>
          <cell r="W5">
            <v>36.135362660681473</v>
          </cell>
          <cell r="X5">
            <v>56.88059457083591</v>
          </cell>
          <cell r="Y5">
            <v>91.396811902791725</v>
          </cell>
          <cell r="Z5">
            <v>116.3340466115351</v>
          </cell>
          <cell r="AA5">
            <v>156.76821737817522</v>
          </cell>
          <cell r="AB5">
            <v>183.74876575919279</v>
          </cell>
          <cell r="AC5">
            <v>200.95571629225779</v>
          </cell>
          <cell r="AD5">
            <v>227.78207622585356</v>
          </cell>
        </row>
        <row r="6">
          <cell r="B6">
            <v>1004</v>
          </cell>
          <cell r="C6">
            <v>3934.0451483804113</v>
          </cell>
          <cell r="D6">
            <v>3736.9385077666602</v>
          </cell>
          <cell r="E6">
            <v>4365.6008042525536</v>
          </cell>
          <cell r="F6">
            <v>4431.4344817008568</v>
          </cell>
          <cell r="G6">
            <v>6582.9516882026865</v>
          </cell>
          <cell r="H6">
            <v>4976.4281819405978</v>
          </cell>
          <cell r="I6">
            <v>6490.158594457188</v>
          </cell>
          <cell r="J6">
            <v>5504.0724175234345</v>
          </cell>
          <cell r="K6">
            <v>5609.6431098355752</v>
          </cell>
          <cell r="L6">
            <v>6683.1174359825482</v>
          </cell>
          <cell r="M6">
            <v>6419.938342108494</v>
          </cell>
          <cell r="N6">
            <v>4559.2704506149885</v>
          </cell>
          <cell r="O6">
            <v>5812.3981567968458</v>
          </cell>
          <cell r="P6">
            <v>6356.284063528642</v>
          </cell>
          <cell r="Q6">
            <v>11.446919916089696</v>
          </cell>
          <cell r="R6">
            <v>7.0067671434039784</v>
          </cell>
          <cell r="S6">
            <v>11.683663944110386</v>
          </cell>
          <cell r="T6">
            <v>15.303691639834977</v>
          </cell>
          <cell r="U6">
            <v>27.702111082360116</v>
          </cell>
          <cell r="V6">
            <v>24.590608931365296</v>
          </cell>
          <cell r="W6">
            <v>41.847295321407124</v>
          </cell>
          <cell r="X6">
            <v>55.266380281354628</v>
          </cell>
          <cell r="Y6">
            <v>81.143780924244084</v>
          </cell>
          <cell r="Z6">
            <v>128.00508689922702</v>
          </cell>
          <cell r="AA6">
            <v>160.53557369965927</v>
          </cell>
          <cell r="AB6">
            <v>133.44531663559457</v>
          </cell>
          <cell r="AC6">
            <v>176.3089981944901</v>
          </cell>
          <cell r="AD6">
            <v>213.90861260803928</v>
          </cell>
        </row>
        <row r="7">
          <cell r="B7">
            <v>1005</v>
          </cell>
          <cell r="C7">
            <v>3774.269075345469</v>
          </cell>
          <cell r="D7">
            <v>3960.6669794183185</v>
          </cell>
          <cell r="E7">
            <v>4462.8018298851039</v>
          </cell>
          <cell r="F7">
            <v>4880.2879497644999</v>
          </cell>
          <cell r="G7">
            <v>5027.4598534630059</v>
          </cell>
          <cell r="H7">
            <v>4899.0859228058971</v>
          </cell>
          <cell r="I7">
            <v>5537.8677548966416</v>
          </cell>
          <cell r="J7">
            <v>5644.9995810925075</v>
          </cell>
          <cell r="K7">
            <v>6162.997792663391</v>
          </cell>
          <cell r="L7">
            <v>6039.1754981267732</v>
          </cell>
          <cell r="M7">
            <v>6374.0740928692394</v>
          </cell>
          <cell r="N7">
            <v>6193.183750639595</v>
          </cell>
          <cell r="O7">
            <v>6431.8467446511377</v>
          </cell>
          <cell r="P7">
            <v>6721.0351976575112</v>
          </cell>
          <cell r="Q7">
            <v>10.982018308823893</v>
          </cell>
          <cell r="R7">
            <v>7.4262584732598951</v>
          </cell>
          <cell r="S7">
            <v>11.943803193994924</v>
          </cell>
          <cell r="T7">
            <v>16.853780013042744</v>
          </cell>
          <cell r="U7">
            <v>21.156353246876506</v>
          </cell>
          <cell r="V7">
            <v>24.208428544405891</v>
          </cell>
          <cell r="W7">
            <v>35.707107001664859</v>
          </cell>
          <cell r="X7">
            <v>56.681429652613723</v>
          </cell>
          <cell r="Y7">
            <v>89.148085347471635</v>
          </cell>
          <cell r="Z7">
            <v>115.67134527297853</v>
          </cell>
          <cell r="AA7">
            <v>159.3887023168557</v>
          </cell>
          <cell r="AB7">
            <v>181.26833569941923</v>
          </cell>
          <cell r="AC7">
            <v>195.09889472452554</v>
          </cell>
          <cell r="AD7">
            <v>226.18361609575319</v>
          </cell>
        </row>
        <row r="8">
          <cell r="B8">
            <v>1006</v>
          </cell>
          <cell r="C8">
            <v>13742.235116925935</v>
          </cell>
          <cell r="D8">
            <v>13742.477749676842</v>
          </cell>
          <cell r="E8">
            <v>15400.265711538384</v>
          </cell>
          <cell r="F8">
            <v>16018.999219665784</v>
          </cell>
          <cell r="G8">
            <v>18333.532391949429</v>
          </cell>
          <cell r="H8">
            <v>18927.470537724221</v>
          </cell>
          <cell r="I8">
            <v>24498.686021228772</v>
          </cell>
          <cell r="J8">
            <v>24873.465162917058</v>
          </cell>
          <cell r="K8">
            <v>25989.4334997759</v>
          </cell>
          <cell r="L8">
            <v>28622.26732341927</v>
          </cell>
          <cell r="M8">
            <v>24745.297785469455</v>
          </cell>
          <cell r="N8">
            <v>25319.677698781488</v>
          </cell>
          <cell r="O8">
            <v>28623.715511784681</v>
          </cell>
          <cell r="P8">
            <v>24861.102657698855</v>
          </cell>
          <cell r="Q8">
            <v>39.985881940446816</v>
          </cell>
          <cell r="R8">
            <v>25.767173145951169</v>
          </cell>
          <cell r="S8">
            <v>41.215754094682296</v>
          </cell>
          <cell r="T8">
            <v>55.320647399581937</v>
          </cell>
          <cell r="U8">
            <v>77.150429611081336</v>
          </cell>
          <cell r="V8">
            <v>93.528532721959934</v>
          </cell>
          <cell r="W8">
            <v>157.96281924333059</v>
          </cell>
          <cell r="X8">
            <v>249.75441460985243</v>
          </cell>
          <cell r="Y8">
            <v>375.93851461841746</v>
          </cell>
          <cell r="Z8">
            <v>548.21658471254148</v>
          </cell>
          <cell r="AA8">
            <v>618.7755029208837</v>
          </cell>
          <cell r="AB8">
            <v>741.08181215030618</v>
          </cell>
          <cell r="AC8">
            <v>868.25067215766637</v>
          </cell>
          <cell r="AD8">
            <v>836.65297589959334</v>
          </cell>
        </row>
        <row r="9">
          <cell r="B9">
            <v>1007</v>
          </cell>
          <cell r="C9">
            <v>2079.3563259557641</v>
          </cell>
          <cell r="D9">
            <v>2086.0497094380075</v>
          </cell>
          <cell r="E9">
            <v>2255.2623534503109</v>
          </cell>
          <cell r="F9">
            <v>2251.1656279247914</v>
          </cell>
          <cell r="G9">
            <v>2223.8712928637342</v>
          </cell>
          <cell r="H9">
            <v>2013.6321194258974</v>
          </cell>
          <cell r="I9">
            <v>2118.2249316297739</v>
          </cell>
          <cell r="J9">
            <v>1955.0686295850373</v>
          </cell>
          <cell r="K9">
            <v>1985.065478113215</v>
          </cell>
          <cell r="L9">
            <v>2030.4596347272659</v>
          </cell>
          <cell r="M9">
            <v>1598.4372993567531</v>
          </cell>
          <cell r="N9">
            <v>1460.0523148734499</v>
          </cell>
          <cell r="O9">
            <v>1864.0414668562123</v>
          </cell>
          <cell r="P9">
            <v>1922.5709757795742</v>
          </cell>
          <cell r="Q9">
            <v>6.0503182964306239</v>
          </cell>
          <cell r="R9">
            <v>3.911347359133563</v>
          </cell>
          <cell r="S9">
            <v>6.0357620004672761</v>
          </cell>
          <cell r="T9">
            <v>7.7742646861233915</v>
          </cell>
          <cell r="U9">
            <v>9.3584052421631796</v>
          </cell>
          <cell r="V9">
            <v>9.9501968420107243</v>
          </cell>
          <cell r="W9">
            <v>13.65790727314149</v>
          </cell>
          <cell r="X9">
            <v>19.63084025108278</v>
          </cell>
          <cell r="Y9">
            <v>28.714075944310803</v>
          </cell>
          <cell r="Z9">
            <v>38.890407729372001</v>
          </cell>
          <cell r="AA9">
            <v>39.970173419281387</v>
          </cell>
          <cell r="AB9">
            <v>42.734280752425917</v>
          </cell>
          <cell r="AC9">
            <v>56.542458852392301</v>
          </cell>
          <cell r="AD9">
            <v>64.700457997024756</v>
          </cell>
        </row>
        <row r="10">
          <cell r="B10">
            <v>1008</v>
          </cell>
          <cell r="C10">
            <v>7595.0210973712865</v>
          </cell>
          <cell r="D10">
            <v>7872.6035437638338</v>
          </cell>
          <cell r="E10">
            <v>6280.7599651118044</v>
          </cell>
          <cell r="F10">
            <v>6055.2547710379577</v>
          </cell>
          <cell r="G10">
            <v>4014.5907926367336</v>
          </cell>
          <cell r="H10">
            <v>6254.3226739688862</v>
          </cell>
          <cell r="I10">
            <v>5334.0665811644467</v>
          </cell>
          <cell r="J10">
            <v>5790.1060284932782</v>
          </cell>
          <cell r="K10">
            <v>6350.1227603881034</v>
          </cell>
          <cell r="L10">
            <v>9036.2768289028045</v>
          </cell>
          <cell r="M10">
            <v>10656.840097889735</v>
          </cell>
          <cell r="N10">
            <v>9013.9517939826692</v>
          </cell>
          <cell r="O10">
            <v>4546.0002742602319</v>
          </cell>
          <cell r="P10">
            <v>4790.9648117355009</v>
          </cell>
          <cell r="Q10">
            <v>22.099288387275518</v>
          </cell>
          <cell r="R10">
            <v>14.761147321221721</v>
          </cell>
          <cell r="S10">
            <v>16.809207262951471</v>
          </cell>
          <cell r="T10">
            <v>20.911457046079818</v>
          </cell>
          <cell r="U10">
            <v>16.894038625127269</v>
          </cell>
          <cell r="V10">
            <v>30.905219041293421</v>
          </cell>
          <cell r="W10">
            <v>34.393036200482257</v>
          </cell>
          <cell r="X10">
            <v>58.138443204578543</v>
          </cell>
          <cell r="Y10">
            <v>91.854857790782262</v>
          </cell>
          <cell r="Z10">
            <v>173.07632430659501</v>
          </cell>
          <cell r="AA10">
            <v>266.48261210221915</v>
          </cell>
          <cell r="AB10">
            <v>263.82941400717982</v>
          </cell>
          <cell r="AC10">
            <v>137.89501897929125</v>
          </cell>
          <cell r="AD10">
            <v>161.23077975897621</v>
          </cell>
        </row>
        <row r="11">
          <cell r="B11">
            <v>1009</v>
          </cell>
          <cell r="C11">
            <v>2395.1973713058846</v>
          </cell>
          <cell r="D11">
            <v>2327.6284413115945</v>
          </cell>
          <cell r="E11">
            <v>2804.2251209612627</v>
          </cell>
          <cell r="F11">
            <v>1452.9102650557315</v>
          </cell>
          <cell r="G11">
            <v>2870.5464458095612</v>
          </cell>
          <cell r="H11">
            <v>2766.6287868440481</v>
          </cell>
          <cell r="I11">
            <v>2271.6658280475958</v>
          </cell>
          <cell r="J11">
            <v>1600.296584154753</v>
          </cell>
          <cell r="K11">
            <v>2632.5158954964882</v>
          </cell>
          <cell r="L11">
            <v>1676.4445589625755</v>
          </cell>
          <cell r="M11">
            <v>1601.7333201176045</v>
          </cell>
          <cell r="N11">
            <v>2062.1268182614581</v>
          </cell>
          <cell r="O11">
            <v>2615.924512639936</v>
          </cell>
          <cell r="P11">
            <v>2630.4266866112712</v>
          </cell>
          <cell r="Q11">
            <v>6.9693232940792376</v>
          </cell>
          <cell r="R11">
            <v>4.3643079624507051</v>
          </cell>
          <cell r="S11">
            <v>7.5049518739845587</v>
          </cell>
          <cell r="T11">
            <v>5.0175379481701601</v>
          </cell>
          <cell r="U11">
            <v>12.079717469505162</v>
          </cell>
          <cell r="V11">
            <v>13.671067695185652</v>
          </cell>
          <cell r="W11">
            <v>14.647264684570828</v>
          </cell>
          <cell r="X11">
            <v>16.068574843105772</v>
          </cell>
          <cell r="Y11">
            <v>38.079480088354224</v>
          </cell>
          <cell r="Z11">
            <v>32.109780129906007</v>
          </cell>
          <cell r="AA11">
            <v>40.052592993360278</v>
          </cell>
          <cell r="AB11">
            <v>60.356403329513611</v>
          </cell>
          <cell r="AC11">
            <v>79.34952453947605</v>
          </cell>
          <cell r="AD11">
            <v>88.521991383093734</v>
          </cell>
        </row>
        <row r="12">
          <cell r="B12">
            <v>1010</v>
          </cell>
          <cell r="C12">
            <v>2992.4040223608808</v>
          </cell>
          <cell r="D12">
            <v>3144.6142727164697</v>
          </cell>
          <cell r="E12">
            <v>3516.2603985264286</v>
          </cell>
          <cell r="F12">
            <v>3792.371104549979</v>
          </cell>
          <cell r="G12">
            <v>4097.4792256769388</v>
          </cell>
          <cell r="H12">
            <v>4110.7729651730933</v>
          </cell>
          <cell r="I12">
            <v>4648.9055004547008</v>
          </cell>
          <cell r="J12">
            <v>4594.1675781073263</v>
          </cell>
          <cell r="K12">
            <v>5266.169658462486</v>
          </cell>
          <cell r="L12">
            <v>5199.9092858362301</v>
          </cell>
          <cell r="M12">
            <v>5577.7529585438215</v>
          </cell>
          <cell r="N12">
            <v>5567.830401810299</v>
          </cell>
          <cell r="O12">
            <v>5826.4473864685051</v>
          </cell>
          <cell r="P12">
            <v>5913.345521342213</v>
          </cell>
          <cell r="Q12">
            <v>8.7070198507130705</v>
          </cell>
          <cell r="R12">
            <v>5.8961580231934505</v>
          </cell>
          <cell r="S12">
            <v>9.4105729493973644</v>
          </cell>
          <cell r="T12">
            <v>13.096724820712591</v>
          </cell>
          <cell r="U12">
            <v>17.242846377071967</v>
          </cell>
          <cell r="V12">
            <v>20.313045159385982</v>
          </cell>
          <cell r="W12">
            <v>29.975249228114247</v>
          </cell>
          <cell r="X12">
            <v>46.13002758459227</v>
          </cell>
          <cell r="Y12">
            <v>76.175419489156496</v>
          </cell>
          <cell r="Z12">
            <v>99.5964602414181</v>
          </cell>
          <cell r="AA12">
            <v>139.4760702422447</v>
          </cell>
          <cell r="AB12">
            <v>162.96486444287237</v>
          </cell>
          <cell r="AC12">
            <v>176.73515716398839</v>
          </cell>
          <cell r="AD12">
            <v>199.00236108077067</v>
          </cell>
        </row>
        <row r="13">
          <cell r="B13">
            <v>1011</v>
          </cell>
          <cell r="C13">
            <v>4969.836376271247</v>
          </cell>
          <cell r="D13">
            <v>5199.5509595559079</v>
          </cell>
          <cell r="E13">
            <v>5860.7069303300432</v>
          </cell>
          <cell r="F13">
            <v>6362.1200917243023</v>
          </cell>
          <cell r="G13">
            <v>6791.4976888227066</v>
          </cell>
          <cell r="H13">
            <v>6993.6059127876952</v>
          </cell>
          <cell r="I13">
            <v>7989.9725040497715</v>
          </cell>
          <cell r="J13">
            <v>8094.6570834725644</v>
          </cell>
          <cell r="K13">
            <v>9008.1846761143752</v>
          </cell>
          <cell r="L13">
            <v>9152.6204667934962</v>
          </cell>
          <cell r="M13">
            <v>9811.8359851445657</v>
          </cell>
          <cell r="N13">
            <v>9545.2192497017222</v>
          </cell>
          <cell r="O13">
            <v>9929.5598518365259</v>
          </cell>
          <cell r="P13">
            <v>10091.34663157097</v>
          </cell>
          <cell r="Q13">
            <v>14.460769220878637</v>
          </cell>
          <cell r="R13">
            <v>9.7491684029995334</v>
          </cell>
          <cell r="S13">
            <v>15.685018699417869</v>
          </cell>
          <cell r="T13">
            <v>21.971197918281639</v>
          </cell>
          <cell r="U13">
            <v>28.579705928652388</v>
          </cell>
          <cell r="V13">
            <v>34.558326119434206</v>
          </cell>
          <cell r="W13">
            <v>51.517807172300408</v>
          </cell>
          <cell r="X13">
            <v>81.278435799296233</v>
          </cell>
          <cell r="Y13">
            <v>130.30386239761742</v>
          </cell>
          <cell r="Z13">
            <v>175.30471212426033</v>
          </cell>
          <cell r="AA13">
            <v>245.35262411956745</v>
          </cell>
          <cell r="AB13">
            <v>279.37908464298363</v>
          </cell>
          <cell r="AC13">
            <v>301.19594404288085</v>
          </cell>
          <cell r="AD13">
            <v>339.60501697713795</v>
          </cell>
        </row>
        <row r="14">
          <cell r="B14">
            <v>1012</v>
          </cell>
          <cell r="C14">
            <v>2386.5873637151917</v>
          </cell>
          <cell r="D14">
            <v>2402.9094482460541</v>
          </cell>
          <cell r="E14">
            <v>3012.5548081591551</v>
          </cell>
          <cell r="F14">
            <v>2982.5991002912278</v>
          </cell>
          <cell r="G14">
            <v>3435.9014173622058</v>
          </cell>
          <cell r="H14">
            <v>3283.5555282706355</v>
          </cell>
          <cell r="I14">
            <v>4603.747756416501</v>
          </cell>
          <cell r="J14">
            <v>4499.0391869676268</v>
          </cell>
          <cell r="K14">
            <v>4464.792011118283</v>
          </cell>
          <cell r="L14">
            <v>4678.72250565994</v>
          </cell>
          <cell r="M14">
            <v>4431.2708478414434</v>
          </cell>
          <cell r="N14">
            <v>4864.15334928416</v>
          </cell>
          <cell r="O14">
            <v>3992.9601695869701</v>
          </cell>
          <cell r="P14">
            <v>4788.1196533568955</v>
          </cell>
          <cell r="Q14">
            <v>6.9442706920753787</v>
          </cell>
          <cell r="R14">
            <v>4.505460000359399</v>
          </cell>
          <cell r="S14">
            <v>8.0625049265748885</v>
          </cell>
          <cell r="T14">
            <v>10.300226056504162</v>
          </cell>
          <cell r="U14">
            <v>14.458821398063977</v>
          </cell>
          <cell r="V14">
            <v>16.22541850260135</v>
          </cell>
          <cell r="W14">
            <v>29.684080773089292</v>
          </cell>
          <cell r="X14">
            <v>45.174843596906726</v>
          </cell>
          <cell r="Y14">
            <v>64.583449914537653</v>
          </cell>
          <cell r="Z14">
            <v>89.613909474317012</v>
          </cell>
          <cell r="AA14">
            <v>110.80738939669708</v>
          </cell>
          <cell r="AB14">
            <v>142.36893619060424</v>
          </cell>
          <cell r="AC14">
            <v>121.11950839209962</v>
          </cell>
          <cell r="AD14">
            <v>161.135031382199</v>
          </cell>
        </row>
        <row r="15">
          <cell r="B15">
            <v>1013</v>
          </cell>
          <cell r="C15">
            <v>8609.7853555191068</v>
          </cell>
          <cell r="D15">
            <v>8785.0412578337437</v>
          </cell>
          <cell r="E15">
            <v>7695.4649404463089</v>
          </cell>
          <cell r="F15">
            <v>7613.9257232632199</v>
          </cell>
          <cell r="G15">
            <v>4576.3207082160934</v>
          </cell>
          <cell r="H15">
            <v>7889.2267476241332</v>
          </cell>
          <cell r="I15">
            <v>10381.953299954586</v>
          </cell>
          <cell r="J15">
            <v>11948.139419388659</v>
          </cell>
          <cell r="K15">
            <v>11931.849908916069</v>
          </cell>
          <cell r="L15">
            <v>12583.565033092707</v>
          </cell>
          <cell r="M15">
            <v>12477.49000953105</v>
          </cell>
          <cell r="N15">
            <v>13133.564842547199</v>
          </cell>
          <cell r="O15">
            <v>15118.684755177477</v>
          </cell>
          <cell r="P15">
            <v>12962.533318243766</v>
          </cell>
          <cell r="Q15">
            <v>25.05195536454962</v>
          </cell>
          <cell r="R15">
            <v>16.471969852034125</v>
          </cell>
          <cell r="S15">
            <v>20.5953842985999</v>
          </cell>
          <cell r="T15">
            <v>26.29423314698429</v>
          </cell>
          <cell r="U15">
            <v>19.257887739735118</v>
          </cell>
          <cell r="V15">
            <v>38.983962518683391</v>
          </cell>
          <cell r="W15">
            <v>66.940839647169398</v>
          </cell>
          <cell r="X15">
            <v>119.97124432888438</v>
          </cell>
          <cell r="Y15">
            <v>172.59483287492526</v>
          </cell>
          <cell r="Z15">
            <v>241.01930738050743</v>
          </cell>
          <cell r="AA15">
            <v>312.00938549107065</v>
          </cell>
          <cell r="AB15">
            <v>384.40639526690467</v>
          </cell>
          <cell r="AC15">
            <v>458.59903112222679</v>
          </cell>
          <cell r="AD15">
            <v>436.22932680131203</v>
          </cell>
        </row>
        <row r="16">
          <cell r="B16">
            <v>1014</v>
          </cell>
          <cell r="C16">
            <v>4108.1156168215657</v>
          </cell>
          <cell r="D16">
            <v>4128.9053009072222</v>
          </cell>
          <cell r="E16">
            <v>4718.3585313018384</v>
          </cell>
          <cell r="F16">
            <v>5093.9210027039862</v>
          </cell>
          <cell r="G16">
            <v>5556.2743643060121</v>
          </cell>
          <cell r="H16">
            <v>5518.0202601698193</v>
          </cell>
          <cell r="I16">
            <v>6090.3941084618855</v>
          </cell>
          <cell r="J16">
            <v>6047.1703671626528</v>
          </cell>
          <cell r="K16">
            <v>6753.7878512789121</v>
          </cell>
          <cell r="L16">
            <v>6645.6344030444716</v>
          </cell>
          <cell r="M16">
            <v>8188.2232798196892</v>
          </cell>
          <cell r="N16">
            <v>7417.5883136562097</v>
          </cell>
          <cell r="O16">
            <v>8207.8102676148446</v>
          </cell>
          <cell r="P16">
            <v>7343.046424456069</v>
          </cell>
          <cell r="Q16">
            <v>11.953414030124565</v>
          </cell>
          <cell r="R16">
            <v>7.7417056610634694</v>
          </cell>
          <cell r="S16">
            <v>12.62774997518251</v>
          </cell>
          <cell r="T16">
            <v>17.591548873163092</v>
          </cell>
          <cell r="U16">
            <v>23.381689086358648</v>
          </cell>
          <cell r="V16">
            <v>27.266841463845381</v>
          </cell>
          <cell r="W16">
            <v>39.269690743493861</v>
          </cell>
          <cell r="X16">
            <v>60.71962572180805</v>
          </cell>
          <cell r="Y16">
            <v>97.693894439045806</v>
          </cell>
          <cell r="Z16">
            <v>127.28715564417344</v>
          </cell>
          <cell r="AA16">
            <v>204.75292000624407</v>
          </cell>
          <cell r="AB16">
            <v>217.10544086166709</v>
          </cell>
          <cell r="AC16">
            <v>248.96966219724879</v>
          </cell>
          <cell r="AD16">
            <v>247.11621715972149</v>
          </cell>
        </row>
        <row r="17">
          <cell r="B17">
            <v>1015</v>
          </cell>
          <cell r="C17">
            <v>2083.3857993263391</v>
          </cell>
          <cell r="D17">
            <v>2094.5805634217754</v>
          </cell>
          <cell r="E17">
            <v>2654.4701207825865</v>
          </cell>
          <cell r="F17">
            <v>2823.0172560125125</v>
          </cell>
          <cell r="G17">
            <v>3146.685094470155</v>
          </cell>
          <cell r="H17">
            <v>3121.9563802619468</v>
          </cell>
          <cell r="I17">
            <v>3270.9101114350219</v>
          </cell>
          <cell r="J17">
            <v>3215.7535419647165</v>
          </cell>
          <cell r="K17">
            <v>3588.0808362418211</v>
          </cell>
          <cell r="L17">
            <v>3350.4116754321612</v>
          </cell>
          <cell r="M17">
            <v>3591.3730371445836</v>
          </cell>
          <cell r="N17">
            <v>2755.607704101405</v>
          </cell>
          <cell r="O17">
            <v>3220.1231929154392</v>
          </cell>
          <cell r="P17">
            <v>3286.4900234123115</v>
          </cell>
          <cell r="Q17">
            <v>6.062042884542171</v>
          </cell>
          <cell r="R17">
            <v>3.9273427273405614</v>
          </cell>
          <cell r="S17">
            <v>7.1041623436332104</v>
          </cell>
          <cell r="T17">
            <v>9.7491197846541784</v>
          </cell>
          <cell r="U17">
            <v>13.241752963862119</v>
          </cell>
          <cell r="V17">
            <v>15.426889656802985</v>
          </cell>
          <cell r="W17">
            <v>21.090199786473182</v>
          </cell>
          <cell r="X17">
            <v>32.289374968162562</v>
          </cell>
          <cell r="Y17">
            <v>51.901776924810243</v>
          </cell>
          <cell r="Z17">
            <v>64.172108566101585</v>
          </cell>
          <cell r="AA17">
            <v>89.805088485965115</v>
          </cell>
          <cell r="AB17">
            <v>80.653899912363059</v>
          </cell>
          <cell r="AC17">
            <v>97.676841622053971</v>
          </cell>
          <cell r="AD17">
            <v>110.60055123905525</v>
          </cell>
        </row>
        <row r="18">
          <cell r="B18">
            <v>1016</v>
          </cell>
          <cell r="C18">
            <v>10288.380190785092</v>
          </cell>
          <cell r="D18">
            <v>10697.56940451742</v>
          </cell>
          <cell r="E18">
            <v>10095.986286009567</v>
          </cell>
          <cell r="F18">
            <v>10384.539221008135</v>
          </cell>
          <cell r="G18">
            <v>8515.6309386028533</v>
          </cell>
          <cell r="H18">
            <v>9356.3453082125288</v>
          </cell>
          <cell r="I18">
            <v>9899.3581139868493</v>
          </cell>
          <cell r="J18">
            <v>9433.9689563480661</v>
          </cell>
          <cell r="K18">
            <v>9589.6086974589798</v>
          </cell>
          <cell r="L18">
            <v>10697.703442260976</v>
          </cell>
          <cell r="M18">
            <v>10240.468197013934</v>
          </cell>
          <cell r="N18">
            <v>10402.496508733559</v>
          </cell>
          <cell r="O18">
            <v>11920.173705746945</v>
          </cell>
          <cell r="P18">
            <v>10820.500237747849</v>
          </cell>
          <cell r="Q18">
            <v>29.93617502297473</v>
          </cell>
          <cell r="R18">
            <v>20.057963935470955</v>
          </cell>
          <cell r="S18">
            <v>27.019903156326006</v>
          </cell>
          <cell r="T18">
            <v>35.862379713912375</v>
          </cell>
          <cell r="U18">
            <v>35.835133747117894</v>
          </cell>
          <cell r="V18">
            <v>46.233607738180581</v>
          </cell>
          <cell r="W18">
            <v>63.829158634454409</v>
          </cell>
          <cell r="X18">
            <v>94.726463671534106</v>
          </cell>
          <cell r="Y18">
            <v>138.71419127029725</v>
          </cell>
          <cell r="Z18">
            <v>204.89845822190821</v>
          </cell>
          <cell r="AA18">
            <v>256.07090743815826</v>
          </cell>
          <cell r="AB18">
            <v>304.47073834397588</v>
          </cell>
          <cell r="AC18">
            <v>361.57775631852718</v>
          </cell>
          <cell r="AD18">
            <v>364.1432903954688</v>
          </cell>
        </row>
        <row r="19">
          <cell r="B19">
            <v>1017</v>
          </cell>
          <cell r="C19">
            <v>2440.981841058659</v>
          </cell>
          <cell r="D19">
            <v>2320.6558180369984</v>
          </cell>
          <cell r="E19">
            <v>2569.5248330769996</v>
          </cell>
          <cell r="F19">
            <v>2781.0952833082415</v>
          </cell>
          <cell r="G19">
            <v>3143.9200426329662</v>
          </cell>
          <cell r="H19">
            <v>2835.361857327398</v>
          </cell>
          <cell r="I19">
            <v>3109.9767662630084</v>
          </cell>
          <cell r="J19">
            <v>3084.7626242671781</v>
          </cell>
          <cell r="K19">
            <v>3249.5644034942788</v>
          </cell>
          <cell r="L19">
            <v>3183.2111191307422</v>
          </cell>
          <cell r="M19">
            <v>3513.1197601842468</v>
          </cell>
          <cell r="N19">
            <v>3839.2508231755337</v>
          </cell>
          <cell r="O19">
            <v>3733.7240937903234</v>
          </cell>
          <cell r="P19">
            <v>3763.4845593389118</v>
          </cell>
          <cell r="Q19">
            <v>7.1025427002867154</v>
          </cell>
          <cell r="R19">
            <v>4.351234279926298</v>
          </cell>
          <cell r="S19">
            <v>6.8768231434431533</v>
          </cell>
          <cell r="T19">
            <v>9.6043447810184492</v>
          </cell>
          <cell r="U19">
            <v>13.23011718453845</v>
          </cell>
          <cell r="V19">
            <v>14.010706487330124</v>
          </cell>
          <cell r="W19">
            <v>20.052532505395209</v>
          </cell>
          <cell r="X19">
            <v>30.974095422089068</v>
          </cell>
          <cell r="Y19">
            <v>47.005119023354482</v>
          </cell>
          <cell r="Z19">
            <v>60.969632783807391</v>
          </cell>
          <cell r="AA19">
            <v>87.848304161681384</v>
          </cell>
          <cell r="AB19">
            <v>112.37105745131204</v>
          </cell>
          <cell r="AC19">
            <v>113.25603249340693</v>
          </cell>
          <cell r="AD19">
            <v>126.65289225809897</v>
          </cell>
        </row>
        <row r="20">
          <cell r="B20">
            <v>1018</v>
          </cell>
          <cell r="C20">
            <v>8026.4275004847896</v>
          </cell>
          <cell r="D20">
            <v>8161.5285460662681</v>
          </cell>
          <cell r="E20">
            <v>9523.7470620031108</v>
          </cell>
          <cell r="F20">
            <v>14841.91446556291</v>
          </cell>
          <cell r="G20">
            <v>11126.518298771662</v>
          </cell>
          <cell r="H20">
            <v>11031.68004766943</v>
          </cell>
          <cell r="I20">
            <v>10385.782873541219</v>
          </cell>
          <cell r="J20">
            <v>10736.149395189266</v>
          </cell>
          <cell r="K20">
            <v>10278.954983274518</v>
          </cell>
          <cell r="L20">
            <v>10713.268543032053</v>
          </cell>
          <cell r="M20">
            <v>10059.588994282976</v>
          </cell>
          <cell r="N20">
            <v>11610.704331454408</v>
          </cell>
          <cell r="O20">
            <v>11769.177234143348</v>
          </cell>
          <cell r="P20">
            <v>10562.802070554235</v>
          </cell>
          <cell r="Q20">
            <v>23.354554750896579</v>
          </cell>
          <cell r="R20">
            <v>15.30288227587328</v>
          </cell>
          <cell r="S20">
            <v>25.488418467570863</v>
          </cell>
          <cell r="T20">
            <v>51.255656213290628</v>
          </cell>
          <cell r="U20">
            <v>46.82216435293924</v>
          </cell>
          <cell r="V20">
            <v>54.512136012057951</v>
          </cell>
          <cell r="W20">
            <v>66.96553200167854</v>
          </cell>
          <cell r="X20">
            <v>107.80165488791722</v>
          </cell>
          <cell r="Y20">
            <v>148.68562134203975</v>
          </cell>
          <cell r="Z20">
            <v>205.19658437274757</v>
          </cell>
          <cell r="AA20">
            <v>251.54788166541942</v>
          </cell>
          <cell r="AB20">
            <v>339.8337810085842</v>
          </cell>
          <cell r="AC20">
            <v>356.99754073088678</v>
          </cell>
          <cell r="AD20">
            <v>355.47095025694153</v>
          </cell>
        </row>
        <row r="21">
          <cell r="B21">
            <v>1019</v>
          </cell>
          <cell r="C21">
            <v>1680.8581665637369</v>
          </cell>
          <cell r="D21">
            <v>1776.118948743187</v>
          </cell>
          <cell r="E21">
            <v>1748.7052231504147</v>
          </cell>
          <cell r="F21">
            <v>2197.8581631844531</v>
          </cell>
          <cell r="G21">
            <v>2320.0237837543273</v>
          </cell>
          <cell r="H21">
            <v>2303.848653145043</v>
          </cell>
          <cell r="I21">
            <v>2386.8651575914814</v>
          </cell>
          <cell r="J21">
            <v>2365.3621756720049</v>
          </cell>
          <cell r="K21">
            <v>2581.292998547317</v>
          </cell>
          <cell r="L21">
            <v>2514.9641231782571</v>
          </cell>
          <cell r="M21">
            <v>2487.340633651575</v>
          </cell>
          <cell r="N21">
            <v>2413.0160825055059</v>
          </cell>
          <cell r="O21">
            <v>2529.9622047631492</v>
          </cell>
          <cell r="P21">
            <v>2670.6628400201121</v>
          </cell>
          <cell r="Q21">
            <v>4.8908052900413566</v>
          </cell>
          <cell r="R21">
            <v>3.3302265656676546</v>
          </cell>
          <cell r="S21">
            <v>4.6800623970697899</v>
          </cell>
          <cell r="T21">
            <v>7.5901705726131325</v>
          </cell>
          <cell r="U21">
            <v>9.7630302659606834</v>
          </cell>
          <cell r="V21">
            <v>11.384277878687296</v>
          </cell>
          <cell r="W21">
            <v>15.390047822161362</v>
          </cell>
          <cell r="X21">
            <v>23.750596937574684</v>
          </cell>
          <cell r="Y21">
            <v>37.338538205427483</v>
          </cell>
          <cell r="Z21">
            <v>48.170364237889736</v>
          </cell>
          <cell r="AA21">
            <v>62.197895732217546</v>
          </cell>
          <cell r="AB21">
            <v>70.626583499405001</v>
          </cell>
          <cell r="AC21">
            <v>76.742007302116875</v>
          </cell>
          <cell r="AD21">
            <v>89.876062357006631</v>
          </cell>
        </row>
        <row r="22">
          <cell r="B22">
            <v>1020</v>
          </cell>
          <cell r="C22">
            <v>6488.9710588854568</v>
          </cell>
          <cell r="D22">
            <v>6479.2098376006079</v>
          </cell>
          <cell r="E22">
            <v>7040.0648685957749</v>
          </cell>
          <cell r="F22">
            <v>7588.7457624228609</v>
          </cell>
          <cell r="G22">
            <v>8323.7690954780755</v>
          </cell>
          <cell r="H22">
            <v>8556.712329085396</v>
          </cell>
          <cell r="I22">
            <v>2740.7357455534757</v>
          </cell>
          <cell r="J22">
            <v>2317.5817208269204</v>
          </cell>
          <cell r="K22">
            <v>789.07601585000521</v>
          </cell>
          <cell r="L22">
            <v>715.23589111884951</v>
          </cell>
          <cell r="M22">
            <v>586.82214764795015</v>
          </cell>
          <cell r="N22">
            <v>1434.3584299438294</v>
          </cell>
          <cell r="O22">
            <v>687.2512977804754</v>
          </cell>
          <cell r="P22">
            <v>685.40000998547771</v>
          </cell>
          <cell r="Q22">
            <v>18.881006507885413</v>
          </cell>
          <cell r="R22">
            <v>12.148531347509795</v>
          </cell>
          <cell r="S22">
            <v>18.841336108717705</v>
          </cell>
          <cell r="T22">
            <v>26.207275671296632</v>
          </cell>
          <cell r="U22">
            <v>35.027748497696436</v>
          </cell>
          <cell r="V22">
            <v>42.282287401699826</v>
          </cell>
          <cell r="W22">
            <v>17.671737365565203</v>
          </cell>
          <cell r="X22">
            <v>23.270833484776102</v>
          </cell>
          <cell r="Y22">
            <v>11.414025831776119</v>
          </cell>
          <cell r="Z22">
            <v>13.699270329020372</v>
          </cell>
          <cell r="AA22">
            <v>14.673946245625455</v>
          </cell>
          <cell r="AB22">
            <v>41.982246266388955</v>
          </cell>
          <cell r="AC22">
            <v>20.846573918520676</v>
          </cell>
          <cell r="AD22">
            <v>23.065829618718883</v>
          </cell>
        </row>
        <row r="23">
          <cell r="B23">
            <v>1021</v>
          </cell>
          <cell r="C23">
            <v>5251.0676587523449</v>
          </cell>
          <cell r="D23">
            <v>5372.1856439587</v>
          </cell>
          <cell r="E23">
            <v>6285.1855526905165</v>
          </cell>
          <cell r="F23">
            <v>6579.0783067660705</v>
          </cell>
          <cell r="G23">
            <v>6610.5620828921892</v>
          </cell>
          <cell r="H23">
            <v>6982.7566987335549</v>
          </cell>
          <cell r="I23">
            <v>7751.0833555005584</v>
          </cell>
          <cell r="J23">
            <v>7846.9776188525511</v>
          </cell>
          <cell r="K23">
            <v>8534.6998623455511</v>
          </cell>
          <cell r="L23">
            <v>8092.0487955530425</v>
          </cell>
          <cell r="M23">
            <v>9227.3157102501282</v>
          </cell>
          <cell r="N23">
            <v>9964.7533585945293</v>
          </cell>
          <cell r="O23">
            <v>10922.029626270563</v>
          </cell>
          <cell r="P23">
            <v>10906.279819326917</v>
          </cell>
          <cell r="Q23">
            <v>15.279069938598063</v>
          </cell>
          <cell r="R23">
            <v>10.072858780021102</v>
          </cell>
          <cell r="S23">
            <v>16.821051469589541</v>
          </cell>
          <cell r="T23">
            <v>22.720450025119476</v>
          </cell>
          <cell r="U23">
            <v>27.818300028739159</v>
          </cell>
          <cell r="V23">
            <v>34.504715624062008</v>
          </cell>
          <cell r="W23">
            <v>49.977495852796423</v>
          </cell>
          <cell r="X23">
            <v>78.79148678387412</v>
          </cell>
          <cell r="Y23">
            <v>123.45487980689782</v>
          </cell>
          <cell r="Z23">
            <v>154.9910530810935</v>
          </cell>
          <cell r="AA23">
            <v>230.73623800043811</v>
          </cell>
          <cell r="AB23">
            <v>291.65843121982044</v>
          </cell>
          <cell r="AC23">
            <v>331.30079008894171</v>
          </cell>
          <cell r="AD23">
            <v>367.03003854930921</v>
          </cell>
        </row>
        <row r="24">
          <cell r="B24">
            <v>1022</v>
          </cell>
          <cell r="C24">
            <v>22852.19349576224</v>
          </cell>
          <cell r="D24">
            <v>18025.4735720055</v>
          </cell>
          <cell r="E24">
            <v>14033.001861728379</v>
          </cell>
          <cell r="F24">
            <v>14533.625673923083</v>
          </cell>
          <cell r="G24">
            <v>14391.549241695815</v>
          </cell>
          <cell r="H24">
            <v>10561.692852275408</v>
          </cell>
          <cell r="I24">
            <v>5180.1871613773865</v>
          </cell>
          <cell r="J24">
            <v>4653.1078920205991</v>
          </cell>
          <cell r="K24">
            <v>2405.0828699545623</v>
          </cell>
          <cell r="L24">
            <v>2936.3271470853688</v>
          </cell>
          <cell r="M24">
            <v>4023.0289599084094</v>
          </cell>
          <cell r="N24">
            <v>4625.392623465852</v>
          </cell>
          <cell r="O24">
            <v>5800.3968475600068</v>
          </cell>
          <cell r="P24">
            <v>6973.1618519209605</v>
          </cell>
          <cell r="Q24">
            <v>66.493194405932996</v>
          </cell>
          <cell r="R24">
            <v>33.797798841519288</v>
          </cell>
          <cell r="S24">
            <v>37.55654381403783</v>
          </cell>
          <cell r="T24">
            <v>50.19099947002713</v>
          </cell>
          <cell r="U24">
            <v>60.561935530406679</v>
          </cell>
          <cell r="V24">
            <v>52.189733095318438</v>
          </cell>
          <cell r="W24">
            <v>33.400851274644637</v>
          </cell>
          <cell r="X24">
            <v>46.721847160269114</v>
          </cell>
          <cell r="Y24">
            <v>34.789649480921355</v>
          </cell>
          <cell r="Z24">
            <v>56.240940732767854</v>
          </cell>
          <cell r="AA24">
            <v>100.59898205768869</v>
          </cell>
          <cell r="AB24">
            <v>135.3806469451898</v>
          </cell>
          <cell r="AC24">
            <v>175.94495933282067</v>
          </cell>
          <cell r="AD24">
            <v>234.66845759685211</v>
          </cell>
        </row>
        <row r="25">
          <cell r="B25">
            <v>1023</v>
          </cell>
          <cell r="C25">
            <v>1829.393434590027</v>
          </cell>
          <cell r="D25">
            <v>1857.6614769113403</v>
          </cell>
          <cell r="E25">
            <v>1971.4414665809966</v>
          </cell>
          <cell r="F25">
            <v>2130.318742442862</v>
          </cell>
          <cell r="G25">
            <v>2468.5102995031766</v>
          </cell>
          <cell r="H25">
            <v>2539.7690589760236</v>
          </cell>
          <cell r="I25">
            <v>2794.4104421131292</v>
          </cell>
          <cell r="J25">
            <v>2894.4884450612035</v>
          </cell>
          <cell r="K25">
            <v>3176.7630101958025</v>
          </cell>
          <cell r="L25">
            <v>3080.6033829257276</v>
          </cell>
          <cell r="M25">
            <v>3590.058088592506</v>
          </cell>
          <cell r="N25">
            <v>3516.2227941651367</v>
          </cell>
          <cell r="O25">
            <v>3143.8947149729106</v>
          </cell>
          <cell r="P25">
            <v>3787.0174826525331</v>
          </cell>
          <cell r="Q25">
            <v>5.3229994448318374</v>
          </cell>
          <cell r="R25">
            <v>3.4831189683580503</v>
          </cell>
          <cell r="S25">
            <v>5.2761717375943507</v>
          </cell>
          <cell r="T25">
            <v>7.3569272576480715</v>
          </cell>
          <cell r="U25">
            <v>10.387885216799656</v>
          </cell>
          <cell r="V25">
            <v>12.550059082919674</v>
          </cell>
          <cell r="W25">
            <v>18.017821493638287</v>
          </cell>
          <cell r="X25">
            <v>29.06355276421256</v>
          </cell>
          <cell r="Y25">
            <v>45.952043062348402</v>
          </cell>
          <cell r="Z25">
            <v>59.004335553095949</v>
          </cell>
          <cell r="AA25">
            <v>89.772207170141755</v>
          </cell>
          <cell r="AB25">
            <v>102.91634795768026</v>
          </cell>
          <cell r="AC25">
            <v>95.364583201797231</v>
          </cell>
          <cell r="AD25">
            <v>127.44484789228964</v>
          </cell>
        </row>
        <row r="26">
          <cell r="B26">
            <v>1024</v>
          </cell>
          <cell r="C26">
            <v>3146.9102860492449</v>
          </cell>
          <cell r="D26">
            <v>2216.5911288174489</v>
          </cell>
          <cell r="E26">
            <v>1423.2420990750916</v>
          </cell>
          <cell r="F26">
            <v>781.58557158194571</v>
          </cell>
          <cell r="G26">
            <v>1359.6727147739603</v>
          </cell>
          <cell r="H26">
            <v>839.89670730376031</v>
          </cell>
          <cell r="I26">
            <v>330.46601528036257</v>
          </cell>
          <cell r="J26">
            <v>617.0444264340365</v>
          </cell>
          <cell r="K26">
            <v>608.49322951953297</v>
          </cell>
          <cell r="L26">
            <v>609.24174508026431</v>
          </cell>
          <cell r="M26">
            <v>815.97596023001859</v>
          </cell>
          <cell r="N26">
            <v>1571.9562481399194</v>
          </cell>
          <cell r="O26">
            <v>409.1607346786011</v>
          </cell>
          <cell r="P26">
            <v>458.66621821062239</v>
          </cell>
          <cell r="Q26">
            <v>9.1565878552142514</v>
          </cell>
          <cell r="R26">
            <v>4.1561127804163007</v>
          </cell>
          <cell r="S26">
            <v>3.8090249526492541</v>
          </cell>
          <cell r="T26">
            <v>2.6991586194101602</v>
          </cell>
          <cell r="U26">
            <v>5.7217197336907866</v>
          </cell>
          <cell r="V26">
            <v>4.1502802244790198</v>
          </cell>
          <cell r="W26">
            <v>2.1307813567046718</v>
          </cell>
          <cell r="X26">
            <v>6.1957418680072482</v>
          </cell>
          <cell r="Y26">
            <v>8.8018863844381023</v>
          </cell>
          <cell r="Z26">
            <v>11.6691114990366</v>
          </cell>
          <cell r="AA26">
            <v>20.404116351315992</v>
          </cell>
          <cell r="AB26">
            <v>46.009597707027325</v>
          </cell>
          <cell r="AC26">
            <v>12.411179909853356</v>
          </cell>
          <cell r="AD26">
            <v>15.435536456050695</v>
          </cell>
        </row>
        <row r="27">
          <cell r="B27">
            <v>1025</v>
          </cell>
          <cell r="C27">
            <v>6687.3617557987081</v>
          </cell>
          <cell r="D27">
            <v>6757.3513127097058</v>
          </cell>
          <cell r="E27">
            <v>7411.8104656854866</v>
          </cell>
          <cell r="F27">
            <v>8059.4404761651404</v>
          </cell>
          <cell r="G27">
            <v>8643.0674760144193</v>
          </cell>
          <cell r="H27">
            <v>8601.8925853340461</v>
          </cell>
          <cell r="I27">
            <v>11937.568069618159</v>
          </cell>
          <cell r="J27">
            <v>10907.697872895607</v>
          </cell>
          <cell r="K27">
            <v>13844.77383612027</v>
          </cell>
          <cell r="L27">
            <v>12224.454732871554</v>
          </cell>
          <cell r="M27">
            <v>14288.102864331582</v>
          </cell>
          <cell r="N27">
            <v>12726.072026722497</v>
          </cell>
          <cell r="O27">
            <v>13366.074601435872</v>
          </cell>
          <cell r="P27">
            <v>15686.872443553295</v>
          </cell>
          <cell r="Q27">
            <v>19.458265368424453</v>
          </cell>
          <cell r="R27">
            <v>12.67004716720068</v>
          </cell>
          <cell r="S27">
            <v>19.83623940470115</v>
          </cell>
          <cell r="T27">
            <v>27.832791468801418</v>
          </cell>
          <cell r="U27">
            <v>36.371407030370619</v>
          </cell>
          <cell r="V27">
            <v>42.50554190718254</v>
          </cell>
          <cell r="W27">
            <v>76.971144719845185</v>
          </cell>
          <cell r="X27">
            <v>109.5241728139935</v>
          </cell>
          <cell r="Y27">
            <v>200.26537751289817</v>
          </cell>
          <cell r="Z27">
            <v>234.14108840163391</v>
          </cell>
          <cell r="AA27">
            <v>357.28517443235785</v>
          </cell>
          <cell r="AB27">
            <v>372.47948537562547</v>
          </cell>
          <cell r="AC27">
            <v>405.43664752496119</v>
          </cell>
          <cell r="AD27">
            <v>527.91176212740811</v>
          </cell>
        </row>
        <row r="28">
          <cell r="B28">
            <v>1026</v>
          </cell>
          <cell r="C28">
            <v>3807.887387645018</v>
          </cell>
          <cell r="D28">
            <v>3849.4269567909068</v>
          </cell>
          <cell r="E28">
            <v>4244.3797975521475</v>
          </cell>
          <cell r="F28">
            <v>4619.5736972179648</v>
          </cell>
          <cell r="G28">
            <v>5139.9117577843963</v>
          </cell>
          <cell r="H28">
            <v>5071.6696249715806</v>
          </cell>
          <cell r="I28">
            <v>5436.2836296082196</v>
          </cell>
          <cell r="J28">
            <v>5365.5160900171149</v>
          </cell>
          <cell r="K28">
            <v>5920.4997030045179</v>
          </cell>
          <cell r="L28">
            <v>5706.0557150358936</v>
          </cell>
          <cell r="M28">
            <v>6056.5144797142721</v>
          </cell>
          <cell r="N28">
            <v>5843.813951170242</v>
          </cell>
          <cell r="O28">
            <v>6127.0326937800583</v>
          </cell>
          <cell r="P28">
            <v>6206.4553985829289</v>
          </cell>
          <cell r="Q28">
            <v>11.079837757786102</v>
          </cell>
          <cell r="R28">
            <v>7.2176832093219589</v>
          </cell>
          <cell r="S28">
            <v>11.359239983065972</v>
          </cell>
          <cell r="T28">
            <v>15.953419070427426</v>
          </cell>
          <cell r="U28">
            <v>21.629568803131725</v>
          </cell>
          <cell r="V28">
            <v>25.061236657518961</v>
          </cell>
          <cell r="W28">
            <v>35.052112084507996</v>
          </cell>
          <cell r="X28">
            <v>53.875136470322502</v>
          </cell>
          <cell r="Y28">
            <v>85.640337799802055</v>
          </cell>
          <cell r="Z28">
            <v>109.29093565263929</v>
          </cell>
          <cell r="AA28">
            <v>151.4478761024825</v>
          </cell>
          <cell r="AB28">
            <v>171.04262875395531</v>
          </cell>
          <cell r="AC28">
            <v>185.85289015034803</v>
          </cell>
          <cell r="AD28">
            <v>208.86641475672729</v>
          </cell>
        </row>
        <row r="29">
          <cell r="B29">
            <v>1027</v>
          </cell>
          <cell r="C29">
            <v>5852.7112121330147</v>
          </cell>
          <cell r="D29">
            <v>5651.3411231593882</v>
          </cell>
          <cell r="E29">
            <v>6654.5165216255236</v>
          </cell>
          <cell r="F29">
            <v>6891.7368136913601</v>
          </cell>
          <cell r="G29">
            <v>7959.6994477342168</v>
          </cell>
          <cell r="H29">
            <v>7438.4370905680989</v>
          </cell>
          <cell r="I29">
            <v>8056.9784185919571</v>
          </cell>
          <cell r="J29">
            <v>8314.2693336319007</v>
          </cell>
          <cell r="K29">
            <v>8955.8517916179935</v>
          </cell>
          <cell r="L29">
            <v>8570.8918567190667</v>
          </cell>
          <cell r="M29">
            <v>10095.003801089424</v>
          </cell>
          <cell r="N29">
            <v>10782.060081725136</v>
          </cell>
          <cell r="O29">
            <v>9772.79545815036</v>
          </cell>
          <cell r="P29">
            <v>11413.750954768331</v>
          </cell>
          <cell r="Q29">
            <v>17.029676582351364</v>
          </cell>
          <cell r="R29">
            <v>10.596275859402891</v>
          </cell>
          <cell r="S29">
            <v>17.809492492640913</v>
          </cell>
          <cell r="T29">
            <v>23.80019731650205</v>
          </cell>
          <cell r="U29">
            <v>33.495685328891732</v>
          </cell>
          <cell r="V29">
            <v>36.756422652399927</v>
          </cell>
          <cell r="W29">
            <v>51.949848431896505</v>
          </cell>
          <cell r="X29">
            <v>83.48356196971298</v>
          </cell>
          <cell r="Y29">
            <v>129.54686448677657</v>
          </cell>
          <cell r="Z29">
            <v>164.16257344457443</v>
          </cell>
          <cell r="AA29">
            <v>252.4334565767617</v>
          </cell>
          <cell r="AB29">
            <v>315.58018704412183</v>
          </cell>
          <cell r="AC29">
            <v>296.44076856147416</v>
          </cell>
          <cell r="AD29">
            <v>384.10801137682273</v>
          </cell>
        </row>
        <row r="30">
          <cell r="B30">
            <v>1028</v>
          </cell>
          <cell r="C30">
            <v>3928.9164059605273</v>
          </cell>
          <cell r="D30">
            <v>3249.567710200678</v>
          </cell>
          <cell r="E30">
            <v>2482.1832794684774</v>
          </cell>
          <cell r="F30">
            <v>1689.2863399870066</v>
          </cell>
          <cell r="G30">
            <v>2009.1361300118913</v>
          </cell>
          <cell r="H30">
            <v>1638.1639990885287</v>
          </cell>
          <cell r="I30">
            <v>2300.6532409288684</v>
          </cell>
          <cell r="J30">
            <v>2979.3420892023946</v>
          </cell>
          <cell r="K30">
            <v>1932.4273291727065</v>
          </cell>
          <cell r="L30">
            <v>1857.2647199451815</v>
          </cell>
          <cell r="M30">
            <v>2053.9183923912997</v>
          </cell>
          <cell r="N30">
            <v>1418.1410699861233</v>
          </cell>
          <cell r="O30">
            <v>649.29863197306781</v>
          </cell>
          <cell r="P30">
            <v>673.55666599127085</v>
          </cell>
          <cell r="Q30">
            <v>11.431996776792518</v>
          </cell>
          <cell r="R30">
            <v>6.0929459274694429</v>
          </cell>
          <cell r="S30">
            <v>6.6430708132428213</v>
          </cell>
          <cell r="T30">
            <v>5.8338484626820053</v>
          </cell>
          <cell r="U30">
            <v>8.4547654136541883</v>
          </cell>
          <cell r="V30">
            <v>8.0948521297294445</v>
          </cell>
          <cell r="W30">
            <v>14.834169951952452</v>
          </cell>
          <cell r="X30">
            <v>29.915568037564622</v>
          </cell>
          <cell r="Y30">
            <v>27.952662367322745</v>
          </cell>
          <cell r="Z30">
            <v>35.573119004529246</v>
          </cell>
          <cell r="AA30">
            <v>51.359833986587368</v>
          </cell>
          <cell r="AB30">
            <v>41.507580251729195</v>
          </cell>
          <cell r="AC30">
            <v>19.695345749560925</v>
          </cell>
          <cell r="AD30">
            <v>22.667264473247055</v>
          </cell>
        </row>
        <row r="31">
          <cell r="B31">
            <v>1029</v>
          </cell>
          <cell r="C31">
            <v>1888.6777338335314</v>
          </cell>
          <cell r="D31">
            <v>1939.7356343231991</v>
          </cell>
          <cell r="E31">
            <v>2191.8291279172095</v>
          </cell>
          <cell r="F31">
            <v>2377.107257075475</v>
          </cell>
          <cell r="G31">
            <v>2603.2444486434915</v>
          </cell>
          <cell r="H31">
            <v>2610.2905676401119</v>
          </cell>
          <cell r="I31">
            <v>2915.8864717901397</v>
          </cell>
          <cell r="J31">
            <v>2927.8411544693763</v>
          </cell>
          <cell r="K31">
            <v>3422.9798363789332</v>
          </cell>
          <cell r="L31">
            <v>3421.4801742769014</v>
          </cell>
          <cell r="M31">
            <v>3571.8977056791441</v>
          </cell>
          <cell r="N31">
            <v>3563.8948368994334</v>
          </cell>
          <cell r="O31">
            <v>3682.5620070199056</v>
          </cell>
          <cell r="P31">
            <v>3853.5003418292677</v>
          </cell>
          <cell r="Q31">
            <v>5.4954994035578499</v>
          </cell>
          <cell r="R31">
            <v>3.6370081769390246</v>
          </cell>
          <cell r="S31">
            <v>5.8659955643566288</v>
          </cell>
          <cell r="T31">
            <v>8.2091965044994453</v>
          </cell>
          <cell r="U31">
            <v>10.954868014616807</v>
          </cell>
          <cell r="V31">
            <v>12.898535294653572</v>
          </cell>
          <cell r="W31">
            <v>18.801075587414562</v>
          </cell>
          <cell r="X31">
            <v>29.398447253554146</v>
          </cell>
          <cell r="Y31">
            <v>49.513582328302221</v>
          </cell>
          <cell r="Z31">
            <v>65.533319027770091</v>
          </cell>
          <cell r="AA31">
            <v>89.31809260793797</v>
          </cell>
          <cell r="AB31">
            <v>104.31166128823421</v>
          </cell>
          <cell r="AC31">
            <v>111.70411949283526</v>
          </cell>
          <cell r="AD31">
            <v>129.68220167109732</v>
          </cell>
        </row>
        <row r="32">
          <cell r="B32">
            <v>1030</v>
          </cell>
          <cell r="C32">
            <v>9022.1795644142585</v>
          </cell>
          <cell r="D32">
            <v>9167.2307375608762</v>
          </cell>
          <cell r="E32">
            <v>9883.2210673449936</v>
          </cell>
          <cell r="F32">
            <v>10523.457488980806</v>
          </cell>
          <cell r="G32">
            <v>11902.460098839434</v>
          </cell>
          <cell r="H32">
            <v>11546.726154576932</v>
          </cell>
          <cell r="I32">
            <v>12495.618733759848</v>
          </cell>
          <cell r="J32">
            <v>13100.531368507996</v>
          </cell>
          <cell r="K32">
            <v>12617.05381055573</v>
          </cell>
          <cell r="L32">
            <v>12540.929879991541</v>
          </cell>
          <cell r="M32">
            <v>13303.282234469472</v>
          </cell>
          <cell r="N32">
            <v>12755.251514844322</v>
          </cell>
          <cell r="O32">
            <v>14751.187673239558</v>
          </cell>
          <cell r="P32">
            <v>16605.347536653542</v>
          </cell>
          <cell r="Q32">
            <v>26.251901807722852</v>
          </cell>
          <cell r="R32">
            <v>17.18857588757394</v>
          </cell>
          <cell r="S32">
            <v>26.450479284255401</v>
          </cell>
          <cell r="T32">
            <v>36.342125571596306</v>
          </cell>
          <cell r="U32">
            <v>50.087451257208265</v>
          </cell>
          <cell r="V32">
            <v>57.057193819291427</v>
          </cell>
          <cell r="W32">
            <v>80.569348154594636</v>
          </cell>
          <cell r="X32">
            <v>131.54240961559725</v>
          </cell>
          <cell r="Y32">
            <v>182.50634314294936</v>
          </cell>
          <cell r="Z32">
            <v>240.20269499415417</v>
          </cell>
          <cell r="AA32">
            <v>332.65896521019118</v>
          </cell>
          <cell r="AB32">
            <v>373.33354000429</v>
          </cell>
          <cell r="AC32">
            <v>447.45164572157137</v>
          </cell>
          <cell r="AD32">
            <v>558.82128896989559</v>
          </cell>
        </row>
        <row r="33">
          <cell r="B33">
            <v>1031</v>
          </cell>
          <cell r="C33">
            <v>3702.2496169638735</v>
          </cell>
          <cell r="D33">
            <v>3731.2255431576118</v>
          </cell>
          <cell r="E33">
            <v>3944.3091750375079</v>
          </cell>
          <cell r="F33">
            <v>4335.7482413234793</v>
          </cell>
          <cell r="G33">
            <v>4620.2453773666039</v>
          </cell>
          <cell r="H33">
            <v>4494.9495524812064</v>
          </cell>
          <cell r="I33">
            <v>5218.2897981949818</v>
          </cell>
          <cell r="J33">
            <v>4943.9299634633726</v>
          </cell>
          <cell r="K33">
            <v>5440.480549090119</v>
          </cell>
          <cell r="L33">
            <v>5206.4705449770299</v>
          </cell>
          <cell r="M33">
            <v>5806.8686484344707</v>
          </cell>
          <cell r="N33">
            <v>5607.0533611976616</v>
          </cell>
          <cell r="O33">
            <v>5845.4966635689416</v>
          </cell>
          <cell r="P33">
            <v>6151.9475906386169</v>
          </cell>
          <cell r="Q33">
            <v>10.772462764492207</v>
          </cell>
          <cell r="R33">
            <v>6.9960553233858223</v>
          </cell>
          <cell r="S33">
            <v>10.556160528447512</v>
          </cell>
          <cell r="T33">
            <v>14.973244981318997</v>
          </cell>
          <cell r="U33">
            <v>19.44272975615824</v>
          </cell>
          <cell r="V33">
            <v>22.211422042099553</v>
          </cell>
          <cell r="W33">
            <v>33.646529754180087</v>
          </cell>
          <cell r="X33">
            <v>49.641991005651064</v>
          </cell>
          <cell r="Y33">
            <v>78.696835637181849</v>
          </cell>
          <cell r="Z33">
            <v>99.722131315513636</v>
          </cell>
          <cell r="AA33">
            <v>145.20528706025371</v>
          </cell>
          <cell r="AB33">
            <v>164.11288149768987</v>
          </cell>
          <cell r="AC33">
            <v>177.31298388392494</v>
          </cell>
          <cell r="AD33">
            <v>207.03205847920111</v>
          </cell>
        </row>
        <row r="34">
          <cell r="B34">
            <v>1032</v>
          </cell>
          <cell r="C34">
            <v>5449.7259156102136</v>
          </cell>
          <cell r="D34">
            <v>5653.56638915846</v>
          </cell>
          <cell r="E34">
            <v>5365.1514371070116</v>
          </cell>
          <cell r="F34">
            <v>5338.5573391002954</v>
          </cell>
          <cell r="G34">
            <v>4863.3694981558228</v>
          </cell>
          <cell r="H34">
            <v>5696.9585410321442</v>
          </cell>
          <cell r="I34">
            <v>5925.3173859765457</v>
          </cell>
          <cell r="J34">
            <v>5939.4715547510868</v>
          </cell>
          <cell r="K34">
            <v>6769.4367123109341</v>
          </cell>
          <cell r="L34">
            <v>6991.9895407429804</v>
          </cell>
          <cell r="M34">
            <v>6438.2746970859225</v>
          </cell>
          <cell r="N34">
            <v>6550.9327423613768</v>
          </cell>
          <cell r="O34">
            <v>6930.3229436902739</v>
          </cell>
          <cell r="P34">
            <v>6307.5276050748889</v>
          </cell>
          <cell r="Q34">
            <v>15.85710732026314</v>
          </cell>
          <cell r="R34">
            <v>10.600448237582308</v>
          </cell>
          <cell r="S34">
            <v>14.358762793739132</v>
          </cell>
          <cell r="T34">
            <v>18.43638570231353</v>
          </cell>
          <cell r="U34">
            <v>20.465834849421189</v>
          </cell>
          <cell r="V34">
            <v>28.151050202857142</v>
          </cell>
          <cell r="W34">
            <v>38.205307761784653</v>
          </cell>
          <cell r="X34">
            <v>59.638222158941019</v>
          </cell>
          <cell r="Y34">
            <v>97.920256032187069</v>
          </cell>
          <cell r="Z34">
            <v>133.92106862322518</v>
          </cell>
          <cell r="AA34">
            <v>160.99408858079988</v>
          </cell>
          <cell r="AB34">
            <v>191.73929327771742</v>
          </cell>
          <cell r="AC34">
            <v>210.21930404707274</v>
          </cell>
          <cell r="AD34">
            <v>212.26780702426015</v>
          </cell>
        </row>
        <row r="35">
          <cell r="B35">
            <v>1033</v>
          </cell>
          <cell r="C35">
            <v>9547.8815072766265</v>
          </cell>
          <cell r="D35">
            <v>5222.6635344149881</v>
          </cell>
          <cell r="E35">
            <v>9555.1077054647812</v>
          </cell>
          <cell r="F35">
            <v>9320.6233900084444</v>
          </cell>
          <cell r="G35">
            <v>7680.3542377971135</v>
          </cell>
          <cell r="H35">
            <v>8950.3999484938449</v>
          </cell>
          <cell r="I35">
            <v>7585.247999657232</v>
          </cell>
          <cell r="J35">
            <v>7014.3353041718738</v>
          </cell>
          <cell r="K35">
            <v>7412.1623273704618</v>
          </cell>
          <cell r="L35">
            <v>8290.9770752352724</v>
          </cell>
          <cell r="M35">
            <v>5780.632117040931</v>
          </cell>
          <cell r="N35">
            <v>5621.1458437439633</v>
          </cell>
          <cell r="O35">
            <v>5111.0432710979758</v>
          </cell>
          <cell r="P35">
            <v>6074.4415080452272</v>
          </cell>
          <cell r="Q35">
            <v>27.781540592411343</v>
          </cell>
          <cell r="R35">
            <v>9.7925045268842315</v>
          </cell>
          <cell r="S35">
            <v>25.572349004444572</v>
          </cell>
          <cell r="T35">
            <v>32.188210576222943</v>
          </cell>
          <cell r="U35">
            <v>32.320156113043012</v>
          </cell>
          <cell r="V35">
            <v>44.227662264161552</v>
          </cell>
          <cell r="W35">
            <v>48.90822134899107</v>
          </cell>
          <cell r="X35">
            <v>70.430926945492644</v>
          </cell>
          <cell r="Y35">
            <v>107.21731566354728</v>
          </cell>
          <cell r="Z35">
            <v>158.80122579934289</v>
          </cell>
          <cell r="AA35">
            <v>144.54922209596498</v>
          </cell>
          <cell r="AB35">
            <v>164.52535446149909</v>
          </cell>
          <cell r="AC35">
            <v>155.03461644351174</v>
          </cell>
          <cell r="AD35">
            <v>204.4237391482001</v>
          </cell>
        </row>
        <row r="36">
          <cell r="B36">
            <v>1034</v>
          </cell>
          <cell r="C36">
            <v>1106.9426999873015</v>
          </cell>
          <cell r="D36">
            <v>895.48167947334787</v>
          </cell>
          <cell r="E36">
            <v>703.0540292094588</v>
          </cell>
          <cell r="F36">
            <v>192.11156847824867</v>
          </cell>
          <cell r="G36">
            <v>450.04434872320275</v>
          </cell>
          <cell r="H36">
            <v>246.87600825447947</v>
          </cell>
          <cell r="I36">
            <v>586.94515317338005</v>
          </cell>
          <cell r="J36">
            <v>343.64028435082639</v>
          </cell>
          <cell r="K36">
            <v>67.87771970808339</v>
          </cell>
          <cell r="L36">
            <v>75.235480019285617</v>
          </cell>
          <cell r="M36">
            <v>106.20891064817367</v>
          </cell>
          <cell r="N36">
            <v>678.57270988150776</v>
          </cell>
          <cell r="O36">
            <v>211.74294600912069</v>
          </cell>
          <cell r="P36">
            <v>328.61399084540392</v>
          </cell>
          <cell r="Q36">
            <v>3.2208792630840137</v>
          </cell>
          <cell r="R36">
            <v>1.679029932179406</v>
          </cell>
          <cell r="S36">
            <v>1.8815845470420811</v>
          </cell>
          <cell r="T36">
            <v>0.663445711896824</v>
          </cell>
          <cell r="U36">
            <v>1.8938584286834452</v>
          </cell>
          <cell r="V36">
            <v>1.2199174089467208</v>
          </cell>
          <cell r="W36">
            <v>3.7845095470073424</v>
          </cell>
          <cell r="X36">
            <v>3.45049141694814</v>
          </cell>
          <cell r="Y36">
            <v>0.98185476505142688</v>
          </cell>
          <cell r="Z36">
            <v>1.4410227337802033</v>
          </cell>
          <cell r="AA36">
            <v>2.6558367844574335</v>
          </cell>
          <cell r="AB36">
            <v>19.861149083226</v>
          </cell>
          <cell r="AC36">
            <v>6.4228543328476073</v>
          </cell>
          <cell r="AD36">
            <v>11.058876878814072</v>
          </cell>
        </row>
        <row r="37">
          <cell r="B37">
            <v>1035</v>
          </cell>
          <cell r="C37">
            <v>9426.0815780166249</v>
          </cell>
          <cell r="D37">
            <v>9512.9520264826642</v>
          </cell>
          <cell r="E37">
            <v>10687.411338263153</v>
          </cell>
          <cell r="F37">
            <v>10437.80383051832</v>
          </cell>
          <cell r="G37">
            <v>14229.496031081308</v>
          </cell>
          <cell r="H37">
            <v>13614.871427919225</v>
          </cell>
          <cell r="I37">
            <v>10616.010027157166</v>
          </cell>
          <cell r="J37">
            <v>10788.242182843482</v>
          </cell>
          <cell r="K37">
            <v>11185.580180877143</v>
          </cell>
          <cell r="L37">
            <v>12589.196781699176</v>
          </cell>
          <cell r="M37">
            <v>13675.976732709412</v>
          </cell>
          <cell r="N37">
            <v>13828.059357342472</v>
          </cell>
          <cell r="O37">
            <v>18352.480638900262</v>
          </cell>
          <cell r="P37">
            <v>17424.2091221833</v>
          </cell>
          <cell r="Q37">
            <v>27.427138448196342</v>
          </cell>
          <cell r="R37">
            <v>17.836803992734861</v>
          </cell>
          <cell r="S37">
            <v>28.602734905836346</v>
          </cell>
          <cell r="T37">
            <v>36.046325829470696</v>
          </cell>
          <cell r="U37">
            <v>59.879989762865762</v>
          </cell>
          <cell r="V37">
            <v>67.276762909943869</v>
          </cell>
          <cell r="W37">
            <v>68.449992442537663</v>
          </cell>
          <cell r="X37">
            <v>108.32471846594134</v>
          </cell>
          <cell r="Y37">
            <v>161.80000223477057</v>
          </cell>
          <cell r="Z37">
            <v>241.12717507498849</v>
          </cell>
          <cell r="AA37">
            <v>341.97848229919879</v>
          </cell>
          <cell r="AB37">
            <v>404.73355976227657</v>
          </cell>
          <cell r="AC37">
            <v>556.69061006162144</v>
          </cell>
          <cell r="AD37">
            <v>586.37851327390968</v>
          </cell>
        </row>
        <row r="38">
          <cell r="B38">
            <v>1036</v>
          </cell>
          <cell r="C38">
            <v>2809.964780921086</v>
          </cell>
          <cell r="D38">
            <v>2855.2311375032455</v>
          </cell>
          <cell r="E38">
            <v>3232.8359809655426</v>
          </cell>
          <cell r="F38">
            <v>3487.429891491237</v>
          </cell>
          <cell r="G38">
            <v>3806.3645475585909</v>
          </cell>
          <cell r="H38">
            <v>3390.8809825429498</v>
          </cell>
          <cell r="I38">
            <v>3809.1977885858423</v>
          </cell>
          <cell r="J38">
            <v>3696.720171607446</v>
          </cell>
          <cell r="K38">
            <v>3972.4414438203698</v>
          </cell>
          <cell r="L38">
            <v>3824.5011535949257</v>
          </cell>
          <cell r="M38">
            <v>3904.3925135147861</v>
          </cell>
          <cell r="N38">
            <v>3676.6786615333608</v>
          </cell>
          <cell r="O38">
            <v>3571.9533567252724</v>
          </cell>
          <cell r="P38">
            <v>3621.2447132621796</v>
          </cell>
          <cell r="Q38">
            <v>8.1761750567296456</v>
          </cell>
          <cell r="R38">
            <v>5.353564068421889</v>
          </cell>
          <cell r="S38">
            <v>8.6520437579259593</v>
          </cell>
          <cell r="T38">
            <v>12.043628738123767</v>
          </cell>
          <cell r="U38">
            <v>16.017789361175531</v>
          </cell>
          <cell r="V38">
            <v>16.755758372464083</v>
          </cell>
          <cell r="W38">
            <v>24.560975279208058</v>
          </cell>
          <cell r="X38">
            <v>37.118759947155411</v>
          </cell>
          <cell r="Y38">
            <v>57.461573212488375</v>
          </cell>
          <cell r="Z38">
            <v>73.252581179600099</v>
          </cell>
          <cell r="AA38">
            <v>97.632385033139357</v>
          </cell>
          <cell r="AB38">
            <v>107.61273178902401</v>
          </cell>
          <cell r="AC38">
            <v>108.34899828485551</v>
          </cell>
          <cell r="AD38">
            <v>121.86608162664271</v>
          </cell>
        </row>
        <row r="39">
          <cell r="B39">
            <v>1037</v>
          </cell>
          <cell r="C39">
            <v>2759.5038185819294</v>
          </cell>
          <cell r="D39">
            <v>2781.7414024714699</v>
          </cell>
          <cell r="E39">
            <v>3171.5503742182473</v>
          </cell>
          <cell r="F39">
            <v>3572.6923284916534</v>
          </cell>
          <cell r="G39">
            <v>4020.1735441762921</v>
          </cell>
          <cell r="H39">
            <v>4025.3437357760786</v>
          </cell>
          <cell r="I39">
            <v>4442.367495611672</v>
          </cell>
          <cell r="J39">
            <v>4517.3943695076177</v>
          </cell>
          <cell r="K39">
            <v>5139.1121261012659</v>
          </cell>
          <cell r="L39">
            <v>4874.5747354265595</v>
          </cell>
          <cell r="M39">
            <v>5143.6338386100733</v>
          </cell>
          <cell r="N39">
            <v>5063.1438596541257</v>
          </cell>
          <cell r="O39">
            <v>5241.7537207036285</v>
          </cell>
          <cell r="P39">
            <v>5399.886847675315</v>
          </cell>
          <cell r="Q39">
            <v>8.0293484258703263</v>
          </cell>
          <cell r="R39">
            <v>5.2157706688976759</v>
          </cell>
          <cell r="S39">
            <v>8.4880249971751311</v>
          </cell>
          <cell r="T39">
            <v>12.338077420531997</v>
          </cell>
          <cell r="U39">
            <v>16.917531734391801</v>
          </cell>
          <cell r="V39">
            <v>19.890903676658773</v>
          </cell>
          <cell r="W39">
            <v>28.643531865900346</v>
          </cell>
          <cell r="X39">
            <v>45.359147948564448</v>
          </cell>
          <cell r="Y39">
            <v>74.337525639435967</v>
          </cell>
          <cell r="Z39">
            <v>93.365165071847557</v>
          </cell>
          <cell r="AA39">
            <v>128.62058250096106</v>
          </cell>
          <cell r="AB39">
            <v>148.19319073997335</v>
          </cell>
          <cell r="AC39">
            <v>158.99949080377476</v>
          </cell>
          <cell r="AD39">
            <v>181.72288907827539</v>
          </cell>
        </row>
        <row r="40">
          <cell r="B40">
            <v>1038</v>
          </cell>
          <cell r="C40">
            <v>249.99170706946745</v>
          </cell>
          <cell r="D40">
            <v>512.19395957285951</v>
          </cell>
          <cell r="E40">
            <v>251.47931571205999</v>
          </cell>
          <cell r="F40">
            <v>337.42473214804949</v>
          </cell>
          <cell r="G40">
            <v>667.11139584868852</v>
          </cell>
          <cell r="H40">
            <v>411.02918489083766</v>
          </cell>
          <cell r="I40">
            <v>869.89482741426809</v>
          </cell>
          <cell r="J40">
            <v>1457.6994391584271</v>
          </cell>
          <cell r="K40">
            <v>396.83071324919166</v>
          </cell>
          <cell r="L40">
            <v>560.37264242358208</v>
          </cell>
          <cell r="M40">
            <v>579.90347753473884</v>
          </cell>
          <cell r="N40">
            <v>1357.4480721790605</v>
          </cell>
          <cell r="O40">
            <v>504.88346895203017</v>
          </cell>
          <cell r="P40">
            <v>488.39791107519443</v>
          </cell>
          <cell r="Q40">
            <v>0.72740269686250081</v>
          </cell>
          <cell r="R40">
            <v>0.96036469412763148</v>
          </cell>
          <cell r="S40">
            <v>0.67303446774437836</v>
          </cell>
          <cell r="T40">
            <v>1.1652759560749937</v>
          </cell>
          <cell r="U40">
            <v>2.8073111982923118</v>
          </cell>
          <cell r="V40">
            <v>2.0310667763092174</v>
          </cell>
          <cell r="W40">
            <v>5.6089146685041751</v>
          </cell>
          <cell r="X40">
            <v>14.636757191631554</v>
          </cell>
          <cell r="Y40">
            <v>5.7401770182930161</v>
          </cell>
          <cell r="Z40">
            <v>10.733097162587013</v>
          </cell>
          <cell r="AA40">
            <v>14.500939494364619</v>
          </cell>
          <cell r="AB40">
            <v>39.731156501996509</v>
          </cell>
          <cell r="AC40">
            <v>15.314762721786234</v>
          </cell>
          <cell r="AD40">
            <v>16.436099852460377</v>
          </cell>
        </row>
        <row r="41">
          <cell r="B41">
            <v>1039</v>
          </cell>
          <cell r="C41">
            <v>5005.2716700761584</v>
          </cell>
          <cell r="D41">
            <v>5194.3107916911658</v>
          </cell>
          <cell r="E41">
            <v>5913.0990381573465</v>
          </cell>
          <cell r="F41">
            <v>5953.3545019157264</v>
          </cell>
          <cell r="G41">
            <v>7138.2519482631906</v>
          </cell>
          <cell r="H41">
            <v>6916.023156703799</v>
          </cell>
          <cell r="I41">
            <v>7210.2963926676957</v>
          </cell>
          <cell r="J41">
            <v>7338.4608863618387</v>
          </cell>
          <cell r="K41">
            <v>8519.0114508201696</v>
          </cell>
          <cell r="L41">
            <v>8024.4115361313397</v>
          </cell>
          <cell r="M41">
            <v>9572.4603386883027</v>
          </cell>
          <cell r="N41">
            <v>9133.1105505165124</v>
          </cell>
          <cell r="O41">
            <v>9731.1074965875014</v>
          </cell>
          <cell r="P41">
            <v>10211.689164728756</v>
          </cell>
          <cell r="Q41">
            <v>14.563875554204506</v>
          </cell>
          <cell r="R41">
            <v>9.7393430778184307</v>
          </cell>
          <cell r="S41">
            <v>15.825235775743659</v>
          </cell>
          <cell r="T41">
            <v>20.559550614177816</v>
          </cell>
          <cell r="U41">
            <v>30.038903180626214</v>
          </cell>
          <cell r="V41">
            <v>34.174957336659439</v>
          </cell>
          <cell r="W41">
            <v>46.490605446302993</v>
          </cell>
          <cell r="X41">
            <v>73.68547127655836</v>
          </cell>
          <cell r="Y41">
            <v>123.22794611380193</v>
          </cell>
          <cell r="Z41">
            <v>153.69556286221965</v>
          </cell>
          <cell r="AA41">
            <v>239.36684907223867</v>
          </cell>
          <cell r="AB41">
            <v>267.31707243143882</v>
          </cell>
          <cell r="AC41">
            <v>295.17623668639538</v>
          </cell>
          <cell r="AD41">
            <v>343.6549153215534</v>
          </cell>
        </row>
        <row r="42">
          <cell r="B42">
            <v>1040</v>
          </cell>
          <cell r="C42">
            <v>3208.4925817982562</v>
          </cell>
          <cell r="D42">
            <v>2933.7357152066425</v>
          </cell>
          <cell r="E42">
            <v>2637.6543430808219</v>
          </cell>
          <cell r="F42">
            <v>2674.6090362109562</v>
          </cell>
          <cell r="G42">
            <v>2361.1418412818998</v>
          </cell>
          <cell r="H42">
            <v>2234.4963067802792</v>
          </cell>
          <cell r="I42">
            <v>3156.3667949034912</v>
          </cell>
          <cell r="J42">
            <v>3477.1185464050855</v>
          </cell>
          <cell r="K42">
            <v>3415.5487798060121</v>
          </cell>
          <cell r="L42">
            <v>3778.2830986099034</v>
          </cell>
          <cell r="M42">
            <v>3266.3262399032646</v>
          </cell>
          <cell r="N42">
            <v>3366.1987748636166</v>
          </cell>
          <cell r="O42">
            <v>3836.871676923321</v>
          </cell>
          <cell r="P42">
            <v>4539.8364446441801</v>
          </cell>
          <cell r="Q42">
            <v>9.3357743111648368</v>
          </cell>
          <cell r="R42">
            <v>5.5007603079414151</v>
          </cell>
          <cell r="S42">
            <v>7.0591582526877215</v>
          </cell>
          <cell r="T42">
            <v>9.2366009508457285</v>
          </cell>
          <cell r="U42">
            <v>9.9360616128504073</v>
          </cell>
          <cell r="V42">
            <v>11.041578985911666</v>
          </cell>
          <cell r="W42">
            <v>20.351646494712014</v>
          </cell>
          <cell r="X42">
            <v>34.913740461910685</v>
          </cell>
          <cell r="Y42">
            <v>49.406091706388764</v>
          </cell>
          <cell r="Z42">
            <v>72.367343683574973</v>
          </cell>
          <cell r="AA42">
            <v>81.677039384291973</v>
          </cell>
          <cell r="AB42">
            <v>98.525293955622629</v>
          </cell>
          <cell r="AC42">
            <v>116.38483519373393</v>
          </cell>
          <cell r="AD42">
            <v>152.77953370796109</v>
          </cell>
        </row>
        <row r="43">
          <cell r="B43">
            <v>1041</v>
          </cell>
          <cell r="C43">
            <v>2807.7669561924495</v>
          </cell>
          <cell r="D43">
            <v>2968.8454392367453</v>
          </cell>
          <cell r="E43">
            <v>3321.2937332005558</v>
          </cell>
          <cell r="F43">
            <v>3624.300404628762</v>
          </cell>
          <cell r="G43">
            <v>3997.677932604558</v>
          </cell>
          <cell r="H43">
            <v>3977.6798873481812</v>
          </cell>
          <cell r="I43">
            <v>4594.8694243854443</v>
          </cell>
          <cell r="J43">
            <v>4815.6403378746845</v>
          </cell>
          <cell r="K43">
            <v>4774.9175232550906</v>
          </cell>
          <cell r="L43">
            <v>4290.8739607205143</v>
          </cell>
          <cell r="M43">
            <v>5169.5909442927677</v>
          </cell>
          <cell r="N43">
            <v>4895.190710266892</v>
          </cell>
          <cell r="O43">
            <v>5962.9375975198454</v>
          </cell>
          <cell r="P43">
            <v>6095.8940267745184</v>
          </cell>
          <cell r="Q43">
            <v>8.1697800300562324</v>
          </cell>
          <cell r="R43">
            <v>5.5665911104116255</v>
          </cell>
          <cell r="S43">
            <v>8.8887833721752756</v>
          </cell>
          <cell r="T43">
            <v>12.516302798022924</v>
          </cell>
          <cell r="U43">
            <v>16.822866611489165</v>
          </cell>
          <cell r="V43">
            <v>19.655376705505496</v>
          </cell>
          <cell r="W43">
            <v>29.626834994414107</v>
          </cell>
          <cell r="X43">
            <v>48.353835128311196</v>
          </cell>
          <cell r="Y43">
            <v>69.069431664735973</v>
          </cell>
          <cell r="Z43">
            <v>82.185252537749079</v>
          </cell>
          <cell r="AA43">
            <v>129.26966020705405</v>
          </cell>
          <cell r="AB43">
            <v>143.27736891218476</v>
          </cell>
          <cell r="AC43">
            <v>180.87535054452547</v>
          </cell>
          <cell r="AD43">
            <v>205.14568273543844</v>
          </cell>
        </row>
        <row r="44">
          <cell r="B44">
            <v>1042</v>
          </cell>
          <cell r="C44">
            <v>5875.7842035892654</v>
          </cell>
          <cell r="D44">
            <v>3481.784764829953</v>
          </cell>
          <cell r="E44">
            <v>5830.8680868225883</v>
          </cell>
          <cell r="F44">
            <v>5578.4678091257565</v>
          </cell>
          <cell r="G44">
            <v>4684.7806439833994</v>
          </cell>
          <cell r="H44">
            <v>5098.2605456824531</v>
          </cell>
          <cell r="I44">
            <v>4094.76525920419</v>
          </cell>
          <cell r="J44">
            <v>4047.4439454124904</v>
          </cell>
          <cell r="K44">
            <v>3901.8373842981687</v>
          </cell>
          <cell r="L44">
            <v>3649.5519011106981</v>
          </cell>
          <cell r="M44">
            <v>3425.6266593804148</v>
          </cell>
          <cell r="N44">
            <v>3859.5674612314806</v>
          </cell>
          <cell r="O44">
            <v>3792.5439088662392</v>
          </cell>
          <cell r="P44">
            <v>3592.0943673762849</v>
          </cell>
          <cell r="Q44">
            <v>17.096812234196396</v>
          </cell>
          <cell r="R44">
            <v>6.5283533673116523</v>
          </cell>
          <cell r="S44">
            <v>15.605160958031529</v>
          </cell>
          <cell r="T44">
            <v>19.264902037057656</v>
          </cell>
          <cell r="U44">
            <v>19.714304455354657</v>
          </cell>
          <cell r="V44">
            <v>25.192633496460402</v>
          </cell>
          <cell r="W44">
            <v>26.402259448651797</v>
          </cell>
          <cell r="X44">
            <v>40.640376667733165</v>
          </cell>
          <cell r="Y44">
            <v>56.440281799459498</v>
          </cell>
          <cell r="Z44">
            <v>69.901690748343469</v>
          </cell>
          <cell r="AA44">
            <v>85.660470823753698</v>
          </cell>
          <cell r="AB44">
            <v>112.96570526343753</v>
          </cell>
          <cell r="AC44">
            <v>115.04022937570294</v>
          </cell>
          <cell r="AD44">
            <v>120.8850823536123</v>
          </cell>
        </row>
        <row r="45">
          <cell r="B45">
            <v>1043</v>
          </cell>
          <cell r="C45">
            <v>3379.4635546976556</v>
          </cell>
          <cell r="D45">
            <v>3361.4163167325655</v>
          </cell>
          <cell r="E45">
            <v>3604.0286671514118</v>
          </cell>
          <cell r="F45">
            <v>3186.0098097477353</v>
          </cell>
          <cell r="G45">
            <v>2809.0444839888555</v>
          </cell>
          <cell r="H45">
            <v>2827.1196330559164</v>
          </cell>
          <cell r="I45">
            <v>2355.6732979779117</v>
          </cell>
          <cell r="J45">
            <v>2212.3586113426422</v>
          </cell>
          <cell r="K45">
            <v>2040.5460405036315</v>
          </cell>
          <cell r="L45">
            <v>2566.8375588369736</v>
          </cell>
          <cell r="M45">
            <v>1663.5075506912153</v>
          </cell>
          <cell r="N45">
            <v>1573.2132074284903</v>
          </cell>
          <cell r="O45">
            <v>1342.6551639941506</v>
          </cell>
          <cell r="P45">
            <v>1238.6066943309715</v>
          </cell>
          <cell r="Q45">
            <v>9.833249800372446</v>
          </cell>
          <cell r="R45">
            <v>6.3026622874401363</v>
          </cell>
          <cell r="S45">
            <v>9.6454672976327327</v>
          </cell>
          <cell r="T45">
            <v>11.002692670106821</v>
          </cell>
          <cell r="U45">
            <v>11.820907400886012</v>
          </cell>
          <cell r="V45">
            <v>13.969978216696154</v>
          </cell>
          <cell r="W45">
            <v>15.188928705906225</v>
          </cell>
          <cell r="X45">
            <v>22.214288450115863</v>
          </cell>
          <cell r="Y45">
            <v>29.51660518048779</v>
          </cell>
          <cell r="Z45">
            <v>49.16392206518524</v>
          </cell>
          <cell r="AA45">
            <v>41.59730588880106</v>
          </cell>
          <cell r="AB45">
            <v>46.046387656664727</v>
          </cell>
          <cell r="AC45">
            <v>40.727111340032941</v>
          </cell>
          <cell r="AD45">
            <v>41.682945082898577</v>
          </cell>
        </row>
        <row r="46">
          <cell r="B46">
            <v>1044</v>
          </cell>
          <cell r="C46">
            <v>14018.227563899283</v>
          </cell>
          <cell r="D46">
            <v>13910.100213954232</v>
          </cell>
          <cell r="E46">
            <v>15024.665234413038</v>
          </cell>
          <cell r="F46">
            <v>24532.85399774932</v>
          </cell>
          <cell r="G46">
            <v>20707.618016195815</v>
          </cell>
          <cell r="H46">
            <v>20762.252175634902</v>
          </cell>
          <cell r="I46">
            <v>20920.462241572459</v>
          </cell>
          <cell r="J46">
            <v>19946.650070159376</v>
          </cell>
          <cell r="K46">
            <v>21294.18953297257</v>
          </cell>
          <cell r="L46">
            <v>23257.648028947722</v>
          </cell>
          <cell r="M46">
            <v>21757.11355998267</v>
          </cell>
          <cell r="N46">
            <v>22086.597657766422</v>
          </cell>
          <cell r="O46">
            <v>23218.504248442056</v>
          </cell>
          <cell r="P46">
            <v>21687.952067937851</v>
          </cell>
          <cell r="Q46">
            <v>40.788939180206803</v>
          </cell>
          <cell r="R46">
            <v>26.081465600256799</v>
          </cell>
          <cell r="S46">
            <v>40.21053397750957</v>
          </cell>
          <cell r="T46">
            <v>84.722731245830616</v>
          </cell>
          <cell r="U46">
            <v>87.140960727961456</v>
          </cell>
          <cell r="V46">
            <v>102.59495467818256</v>
          </cell>
          <cell r="W46">
            <v>134.89111998451096</v>
          </cell>
          <cell r="X46">
            <v>200.28427398717878</v>
          </cell>
          <cell r="Y46">
            <v>308.02156511406025</v>
          </cell>
          <cell r="Z46">
            <v>445.46535139246708</v>
          </cell>
          <cell r="AA46">
            <v>544.05362190025653</v>
          </cell>
          <cell r="AB46">
            <v>646.45277128626151</v>
          </cell>
          <cell r="AC46">
            <v>704.29298082932587</v>
          </cell>
          <cell r="AD46">
            <v>729.86664705271255</v>
          </cell>
        </row>
        <row r="47">
          <cell r="B47">
            <v>1045</v>
          </cell>
          <cell r="C47">
            <v>12130.301157708989</v>
          </cell>
          <cell r="D47">
            <v>12112.212431666931</v>
          </cell>
          <cell r="E47">
            <v>11099.934288316899</v>
          </cell>
          <cell r="F47">
            <v>10193.679999684586</v>
          </cell>
          <cell r="G47">
            <v>7879.2570422629315</v>
          </cell>
          <cell r="H47">
            <v>8565.1609104375548</v>
          </cell>
          <cell r="I47">
            <v>7491.6797475321227</v>
          </cell>
          <cell r="J47">
            <v>7813.4642081743796</v>
          </cell>
          <cell r="K47">
            <v>7281.9744677098215</v>
          </cell>
          <cell r="L47">
            <v>7961.4400539988173</v>
          </cell>
          <cell r="M47">
            <v>10125.715070146032</v>
          </cell>
          <cell r="N47">
            <v>9806.978632344104</v>
          </cell>
          <cell r="O47">
            <v>10234.242704663344</v>
          </cell>
          <cell r="P47">
            <v>8546.4244374244299</v>
          </cell>
          <cell r="Q47">
            <v>35.295625920182772</v>
          </cell>
          <cell r="R47">
            <v>22.710422428345794</v>
          </cell>
          <cell r="S47">
            <v>29.706770692380552</v>
          </cell>
          <cell r="T47">
            <v>35.203258907361814</v>
          </cell>
          <cell r="U47">
            <v>33.157170851246192</v>
          </cell>
          <cell r="V47">
            <v>42.324035368807969</v>
          </cell>
          <cell r="W47">
            <v>48.304911241479779</v>
          </cell>
          <cell r="X47">
            <v>78.454978693397649</v>
          </cell>
          <cell r="Y47">
            <v>105.33414146574903</v>
          </cell>
          <cell r="Z47">
            <v>152.48943860662192</v>
          </cell>
          <cell r="AA47">
            <v>253.20141585211942</v>
          </cell>
          <cell r="AB47">
            <v>287.04052172538763</v>
          </cell>
          <cell r="AC47">
            <v>310.43796895236153</v>
          </cell>
          <cell r="AD47">
            <v>287.61360818635541</v>
          </cell>
        </row>
        <row r="48">
          <cell r="B48">
            <v>1046</v>
          </cell>
          <cell r="C48">
            <v>8634.9685895466537</v>
          </cell>
          <cell r="D48">
            <v>9292.427334395863</v>
          </cell>
          <cell r="E48">
            <v>9096.9679295522837</v>
          </cell>
          <cell r="F48">
            <v>8873.876280806795</v>
          </cell>
          <cell r="G48">
            <v>8183.7797240100444</v>
          </cell>
          <cell r="H48">
            <v>9869.545106802263</v>
          </cell>
          <cell r="I48">
            <v>9568.4687373493271</v>
          </cell>
          <cell r="J48">
            <v>10028.145140004752</v>
          </cell>
          <cell r="K48">
            <v>9584.5917451700934</v>
          </cell>
          <cell r="L48">
            <v>9773.3214592428776</v>
          </cell>
          <cell r="M48">
            <v>10004.479803696824</v>
          </cell>
          <cell r="N48">
            <v>7937.6484938997201</v>
          </cell>
          <cell r="O48">
            <v>9312.9892521544807</v>
          </cell>
          <cell r="P48">
            <v>8335.1020471944921</v>
          </cell>
          <cell r="Q48">
            <v>25.125231204624857</v>
          </cell>
          <cell r="R48">
            <v>17.423319755942714</v>
          </cell>
          <cell r="S48">
            <v>24.346228838812955</v>
          </cell>
          <cell r="T48">
            <v>30.645396386271159</v>
          </cell>
          <cell r="U48">
            <v>34.438650885798886</v>
          </cell>
          <cell r="V48">
            <v>48.769542165321134</v>
          </cell>
          <cell r="W48">
            <v>61.695647525081483</v>
          </cell>
          <cell r="X48">
            <v>100.69258555894739</v>
          </cell>
          <cell r="Y48">
            <v>138.64162079309116</v>
          </cell>
          <cell r="Z48">
            <v>187.19330831279018</v>
          </cell>
          <cell r="AA48">
            <v>250.16983330180133</v>
          </cell>
          <cell r="AB48">
            <v>232.32708567828439</v>
          </cell>
          <cell r="AC48">
            <v>282.49334628312511</v>
          </cell>
          <cell r="AD48">
            <v>280.50195633830913</v>
          </cell>
        </row>
        <row r="49">
          <cell r="B49">
            <v>1047</v>
          </cell>
          <cell r="C49">
            <v>26895.366103702057</v>
          </cell>
          <cell r="D49">
            <v>15207.416204775567</v>
          </cell>
          <cell r="E49">
            <v>26886.176990772372</v>
          </cell>
          <cell r="F49">
            <v>26779.485570346522</v>
          </cell>
          <cell r="G49">
            <v>16998.670812210741</v>
          </cell>
          <cell r="H49">
            <v>19116.710539001859</v>
          </cell>
          <cell r="I49">
            <v>21178.123421881453</v>
          </cell>
          <cell r="J49">
            <v>19638.110604066555</v>
          </cell>
          <cell r="K49">
            <v>23755.13130860015</v>
          </cell>
          <cell r="L49">
            <v>24941.910951170146</v>
          </cell>
          <cell r="M49">
            <v>20674.488987591249</v>
          </cell>
          <cell r="N49">
            <v>21243.83783339446</v>
          </cell>
          <cell r="O49">
            <v>21580.593984537143</v>
          </cell>
          <cell r="P49">
            <v>20633.72587362117</v>
          </cell>
          <cell r="Q49">
            <v>78.257643288546376</v>
          </cell>
          <cell r="R49">
            <v>28.513935666383752</v>
          </cell>
          <cell r="S49">
            <v>71.955515583573927</v>
          </cell>
          <cell r="T49">
            <v>92.481337845413847</v>
          </cell>
          <cell r="U49">
            <v>71.533119092493607</v>
          </cell>
          <cell r="V49">
            <v>94.463646561737022</v>
          </cell>
          <cell r="W49">
            <v>136.55246975714385</v>
          </cell>
          <cell r="X49">
            <v>197.18622981708327</v>
          </cell>
          <cell r="Y49">
            <v>343.61921658652574</v>
          </cell>
          <cell r="Z49">
            <v>477.72488053966526</v>
          </cell>
          <cell r="AA49">
            <v>516.98174868766671</v>
          </cell>
          <cell r="AB49">
            <v>621.78602847526986</v>
          </cell>
          <cell r="AC49">
            <v>654.60981908242127</v>
          </cell>
          <cell r="AD49">
            <v>694.38867590676205</v>
          </cell>
        </row>
        <row r="50">
          <cell r="B50">
            <v>1048</v>
          </cell>
          <cell r="C50">
            <v>8145.408258320932</v>
          </cell>
          <cell r="D50">
            <v>8479.8199277574422</v>
          </cell>
          <cell r="E50">
            <v>9346.5968704904644</v>
          </cell>
          <cell r="F50">
            <v>9767.917653136974</v>
          </cell>
          <cell r="G50">
            <v>536.31899030033878</v>
          </cell>
          <cell r="H50">
            <v>419.28981768886797</v>
          </cell>
          <cell r="I50">
            <v>979.88417445385983</v>
          </cell>
          <cell r="J50">
            <v>1123.9738214759018</v>
          </cell>
          <cell r="K50">
            <v>1188.8257884886748</v>
          </cell>
          <cell r="L50">
            <v>616.86028112881706</v>
          </cell>
          <cell r="M50">
            <v>1418.5700985557908</v>
          </cell>
          <cell r="N50">
            <v>1356.7482123847603</v>
          </cell>
          <cell r="O50">
            <v>425.42383368745647</v>
          </cell>
          <cell r="P50">
            <v>950.45299957231316</v>
          </cell>
          <cell r="Q50">
            <v>23.700753931418614</v>
          </cell>
          <cell r="R50">
            <v>15.899679250355803</v>
          </cell>
          <cell r="S50">
            <v>25.014311145789993</v>
          </cell>
          <cell r="T50">
            <v>33.732914329252125</v>
          </cell>
          <cell r="U50">
            <v>2.2569158864563361</v>
          </cell>
          <cell r="V50">
            <v>2.0718860111570434</v>
          </cell>
          <cell r="W50">
            <v>6.3181048401750868</v>
          </cell>
          <cell r="X50">
            <v>11.285818923131952</v>
          </cell>
          <cell r="Y50">
            <v>17.196427196781912</v>
          </cell>
          <cell r="Z50">
            <v>11.815033125924263</v>
          </cell>
          <cell r="AA50">
            <v>35.472453545409387</v>
          </cell>
          <cell r="AB50">
            <v>39.710672301100196</v>
          </cell>
          <cell r="AC50">
            <v>12.904492758773754</v>
          </cell>
          <cell r="AD50">
            <v>31.985682272166539</v>
          </cell>
        </row>
        <row r="51">
          <cell r="B51">
            <v>1049</v>
          </cell>
          <cell r="C51">
            <v>3423.4707708260894</v>
          </cell>
          <cell r="D51">
            <v>3425.7529898519551</v>
          </cell>
          <cell r="E51">
            <v>3782.5559655447314</v>
          </cell>
          <cell r="F51">
            <v>3989.1315399858722</v>
          </cell>
          <cell r="G51">
            <v>4359.28947118838</v>
          </cell>
          <cell r="H51">
            <v>4442.3566224170163</v>
          </cell>
          <cell r="I51">
            <v>5023.7787131971845</v>
          </cell>
          <cell r="J51">
            <v>5174.8362090839701</v>
          </cell>
          <cell r="K51">
            <v>5534.3204507914679</v>
          </cell>
          <cell r="L51">
            <v>5539.2555564238382</v>
          </cell>
          <cell r="M51">
            <v>5992.7913991533214</v>
          </cell>
          <cell r="N51">
            <v>6017.5710184096069</v>
          </cell>
          <cell r="O51">
            <v>6067.2656318997188</v>
          </cell>
          <cell r="P51">
            <v>6142.3609492114556</v>
          </cell>
          <cell r="Q51">
            <v>9.9612979187219821</v>
          </cell>
          <cell r="R51">
            <v>6.4232936776521949</v>
          </cell>
          <cell r="S51">
            <v>10.123260172612421</v>
          </cell>
          <cell r="T51">
            <v>13.776225114187497</v>
          </cell>
          <cell r="U51">
            <v>18.34458566473155</v>
          </cell>
          <cell r="V51">
            <v>21.951538421060576</v>
          </cell>
          <cell r="W51">
            <v>32.392359659763336</v>
          </cell>
          <cell r="X51">
            <v>51.960520162204176</v>
          </cell>
          <cell r="Y51">
            <v>80.054234722384948</v>
          </cell>
          <cell r="Z51">
            <v>106.09612888731395</v>
          </cell>
          <cell r="AA51">
            <v>149.85443069060614</v>
          </cell>
          <cell r="AB51">
            <v>176.12832549131417</v>
          </cell>
          <cell r="AC51">
            <v>184.03996018221974</v>
          </cell>
          <cell r="AD51">
            <v>206.70943835291993</v>
          </cell>
        </row>
        <row r="52">
          <cell r="B52">
            <v>1050</v>
          </cell>
          <cell r="C52">
            <v>3938.5717949844975</v>
          </cell>
          <cell r="D52">
            <v>3907.4852892723661</v>
          </cell>
          <cell r="E52">
            <v>4299.1524707708541</v>
          </cell>
          <cell r="F52">
            <v>4547.121148070828</v>
          </cell>
          <cell r="G52">
            <v>6524.8813151647046</v>
          </cell>
          <cell r="H52">
            <v>5133.5454511125108</v>
          </cell>
          <cell r="I52">
            <v>6402.7522830724429</v>
          </cell>
          <cell r="J52">
            <v>6002.04106002341</v>
          </cell>
          <cell r="K52">
            <v>6750.6249148722327</v>
          </cell>
          <cell r="L52">
            <v>7461.3494323641926</v>
          </cell>
          <cell r="M52">
            <v>6782.463172855686</v>
          </cell>
          <cell r="N52">
            <v>6686.4625590963806</v>
          </cell>
          <cell r="O52">
            <v>7723.5896791801642</v>
          </cell>
          <cell r="P52">
            <v>7609.1898427633523</v>
          </cell>
          <cell r="Q52">
            <v>11.460091132791858</v>
          </cell>
          <cell r="R52">
            <v>7.3265426983358788</v>
          </cell>
          <cell r="S52">
            <v>11.505828170099601</v>
          </cell>
          <cell r="T52">
            <v>15.703208562916505</v>
          </cell>
          <cell r="U52">
            <v>27.457741686884354</v>
          </cell>
          <cell r="V52">
            <v>25.366990942983897</v>
          </cell>
          <cell r="W52">
            <v>41.283716223571815</v>
          </cell>
          <cell r="X52">
            <v>60.266482437891426</v>
          </cell>
          <cell r="Y52">
            <v>97.648142398526332</v>
          </cell>
          <cell r="Z52">
            <v>142.91095310296006</v>
          </cell>
          <cell r="AA52">
            <v>169.60079030815064</v>
          </cell>
          <cell r="AB52">
            <v>195.70611637006701</v>
          </cell>
          <cell r="AC52">
            <v>234.2816720511793</v>
          </cell>
          <cell r="AD52">
            <v>256.07276611125906</v>
          </cell>
        </row>
        <row r="53">
          <cell r="B53">
            <v>1051</v>
          </cell>
          <cell r="C53">
            <v>1072.1715674420313</v>
          </cell>
          <cell r="D53">
            <v>726.95501569133239</v>
          </cell>
          <cell r="E53">
            <v>420.90366477321919</v>
          </cell>
          <cell r="F53">
            <v>168.52735136018393</v>
          </cell>
          <cell r="G53">
            <v>347.16633961880018</v>
          </cell>
          <cell r="H53">
            <v>202.00158928512073</v>
          </cell>
          <cell r="I53">
            <v>441.37492030542973</v>
          </cell>
          <cell r="J53">
            <v>770.17766368913328</v>
          </cell>
          <cell r="K53">
            <v>307.95501780355482</v>
          </cell>
          <cell r="L53">
            <v>274.23279238513152</v>
          </cell>
          <cell r="M53">
            <v>283.25777992054287</v>
          </cell>
          <cell r="N53">
            <v>118.17279581586106</v>
          </cell>
          <cell r="O53">
            <v>127.37739018851551</v>
          </cell>
          <cell r="P53">
            <v>127.59435005041338</v>
          </cell>
          <cell r="Q53">
            <v>3.1197054446286505</v>
          </cell>
          <cell r="R53">
            <v>1.3630421020020709</v>
          </cell>
          <cell r="S53">
            <v>1.1264651058485313</v>
          </cell>
          <cell r="T53">
            <v>0.58199904088494625</v>
          </cell>
          <cell r="U53">
            <v>1.4609313511158566</v>
          </cell>
          <cell r="V53">
            <v>0.99817417312503409</v>
          </cell>
          <cell r="W53">
            <v>2.8459006615428697</v>
          </cell>
          <cell r="X53">
            <v>7.7333524010574424</v>
          </cell>
          <cell r="Y53">
            <v>4.4545854361679318</v>
          </cell>
          <cell r="Z53">
            <v>5.2525176695051714</v>
          </cell>
          <cell r="AA53">
            <v>7.0830820766888491</v>
          </cell>
          <cell r="AB53">
            <v>3.4588003335564181</v>
          </cell>
          <cell r="AC53">
            <v>3.8637717945224339</v>
          </cell>
          <cell r="AD53">
            <v>4.2939444057439786</v>
          </cell>
        </row>
        <row r="54">
          <cell r="B54">
            <v>1052</v>
          </cell>
          <cell r="C54">
            <v>1907.2394075141078</v>
          </cell>
          <cell r="D54">
            <v>1933.9979345580709</v>
          </cell>
          <cell r="E54">
            <v>2222.3311458818216</v>
          </cell>
          <cell r="F54">
            <v>2410.4158224097337</v>
          </cell>
          <cell r="G54">
            <v>2662.7475861477706</v>
          </cell>
          <cell r="H54">
            <v>2727.3915521262779</v>
          </cell>
          <cell r="I54">
            <v>2993.8265606337809</v>
          </cell>
          <cell r="J54">
            <v>3076.9084682558469</v>
          </cell>
          <cell r="K54">
            <v>3582.1852347193799</v>
          </cell>
          <cell r="L54">
            <v>3523.3768481241877</v>
          </cell>
          <cell r="M54">
            <v>3831.7580762321768</v>
          </cell>
          <cell r="N54">
            <v>3535.3899103032891</v>
          </cell>
          <cell r="O54">
            <v>3632.3489805371987</v>
          </cell>
          <cell r="P54">
            <v>3465.9514085375663</v>
          </cell>
          <cell r="Q54">
            <v>5.5495084411047682</v>
          </cell>
          <cell r="R54">
            <v>3.6262499784539655</v>
          </cell>
          <cell r="S54">
            <v>5.9476281605318464</v>
          </cell>
          <cell r="T54">
            <v>8.3242256254185847</v>
          </cell>
          <cell r="U54">
            <v>11.205266711579224</v>
          </cell>
          <cell r="V54">
            <v>13.477180139851415</v>
          </cell>
          <cell r="W54">
            <v>19.303618301548248</v>
          </cell>
          <cell r="X54">
            <v>30.895231857080482</v>
          </cell>
          <cell r="Y54">
            <v>51.816496740494287</v>
          </cell>
          <cell r="Z54">
            <v>67.484996925922502</v>
          </cell>
          <cell r="AA54">
            <v>95.816104184609287</v>
          </cell>
          <cell r="AB54">
            <v>103.47735040527625</v>
          </cell>
          <cell r="AC54">
            <v>110.18099458696017</v>
          </cell>
          <cell r="AD54">
            <v>116.63998174989825</v>
          </cell>
        </row>
        <row r="55">
          <cell r="B55">
            <v>1053</v>
          </cell>
          <cell r="C55">
            <v>5834.314199621379</v>
          </cell>
          <cell r="D55">
            <v>6326.6979249428905</v>
          </cell>
          <cell r="E55">
            <v>7140.0528566974363</v>
          </cell>
          <cell r="F55">
            <v>7747.9642046784575</v>
          </cell>
          <cell r="G55">
            <v>6316.6397202799481</v>
          </cell>
          <cell r="H55">
            <v>5686.2296241220165</v>
          </cell>
          <cell r="I55">
            <v>5522.4502290878472</v>
          </cell>
          <cell r="J55">
            <v>6129.5166689728867</v>
          </cell>
          <cell r="K55">
            <v>5864.6395272265981</v>
          </cell>
          <cell r="L55">
            <v>4600.4096180609004</v>
          </cell>
          <cell r="M55">
            <v>6990.2355235142686</v>
          </cell>
          <cell r="N55">
            <v>7317.9945607273703</v>
          </cell>
          <cell r="O55">
            <v>9266.8534022588847</v>
          </cell>
          <cell r="P55">
            <v>8753.4968845511212</v>
          </cell>
          <cell r="Q55">
            <v>16.976146660610965</v>
          </cell>
          <cell r="R55">
            <v>11.862571207580592</v>
          </cell>
          <cell r="S55">
            <v>19.108934110415326</v>
          </cell>
          <cell r="T55">
            <v>26.757126956183345</v>
          </cell>
          <cell r="U55">
            <v>26.581427828497162</v>
          </cell>
          <cell r="V55">
            <v>28.098034145888509</v>
          </cell>
          <cell r="W55">
            <v>35.607697758230188</v>
          </cell>
          <cell r="X55">
            <v>61.546464775763532</v>
          </cell>
          <cell r="Y55">
            <v>84.832317436124043</v>
          </cell>
          <cell r="Z55">
            <v>88.113943615798391</v>
          </cell>
          <cell r="AA55">
            <v>174.79630025458223</v>
          </cell>
          <cell r="AB55">
            <v>214.19043065587346</v>
          </cell>
          <cell r="AC55">
            <v>281.09389544432946</v>
          </cell>
          <cell r="AD55">
            <v>294.5822363079929</v>
          </cell>
        </row>
        <row r="56">
          <cell r="B56">
            <v>1054</v>
          </cell>
          <cell r="C56">
            <v>4127.0309525021266</v>
          </cell>
          <cell r="D56">
            <v>4239.5783758707248</v>
          </cell>
          <cell r="E56">
            <v>4637.1059643287599</v>
          </cell>
          <cell r="F56">
            <v>5030.5676951410551</v>
          </cell>
          <cell r="G56">
            <v>5499.9548975001653</v>
          </cell>
          <cell r="H56">
            <v>5393.3392728753952</v>
          </cell>
          <cell r="I56">
            <v>6044.995442402701</v>
          </cell>
          <cell r="J56">
            <v>6035.6676114902502</v>
          </cell>
          <cell r="K56">
            <v>6756.4184498292461</v>
          </cell>
          <cell r="L56">
            <v>6574.9273146273872</v>
          </cell>
          <cell r="M56">
            <v>6925.6872064004901</v>
          </cell>
          <cell r="N56">
            <v>6860.1869947239065</v>
          </cell>
          <cell r="O56">
            <v>7205.7415319662268</v>
          </cell>
          <cell r="P56">
            <v>7285.9000927239158</v>
          </cell>
          <cell r="Q56">
            <v>12.008452120577203</v>
          </cell>
          <cell r="R56">
            <v>7.9492178970026171</v>
          </cell>
          <cell r="S56">
            <v>12.410293608996891</v>
          </cell>
          <cell r="T56">
            <v>17.372762047517728</v>
          </cell>
          <cell r="U56">
            <v>23.144687783683001</v>
          </cell>
          <cell r="V56">
            <v>26.650740660691</v>
          </cell>
          <cell r="W56">
            <v>38.976968869578627</v>
          </cell>
          <cell r="X56">
            <v>60.604126574803622</v>
          </cell>
          <cell r="Y56">
            <v>97.731946184636129</v>
          </cell>
          <cell r="Z56">
            <v>125.93286745697365</v>
          </cell>
          <cell r="AA56">
            <v>173.182219158002</v>
          </cell>
          <cell r="AB56">
            <v>200.79085801256548</v>
          </cell>
          <cell r="AC56">
            <v>218.57364834234284</v>
          </cell>
          <cell r="AD56">
            <v>245.1930663983193</v>
          </cell>
        </row>
        <row r="57">
          <cell r="B57">
            <v>1055</v>
          </cell>
          <cell r="C57">
            <v>4164.1657713701343</v>
          </cell>
          <cell r="D57">
            <v>4253.8783753528396</v>
          </cell>
          <cell r="E57">
            <v>4938.3469733242964</v>
          </cell>
          <cell r="F57">
            <v>5182.3807462756558</v>
          </cell>
          <cell r="G57">
            <v>7293.6782557826846</v>
          </cell>
          <cell r="H57">
            <v>6047.7745650533834</v>
          </cell>
          <cell r="I57">
            <v>6941.8305190635811</v>
          </cell>
          <cell r="J57">
            <v>7264.2767299410043</v>
          </cell>
          <cell r="K57">
            <v>8038.9537625841622</v>
          </cell>
          <cell r="L57">
            <v>8623.4275847996214</v>
          </cell>
          <cell r="M57">
            <v>7887.7178613240239</v>
          </cell>
          <cell r="N57">
            <v>7782.6360261763366</v>
          </cell>
          <cell r="O57">
            <v>8150.3321365288748</v>
          </cell>
          <cell r="P57">
            <v>7732.2788128534485</v>
          </cell>
          <cell r="Q57">
            <v>12.116503574398362</v>
          </cell>
          <cell r="R57">
            <v>7.9760304245070799</v>
          </cell>
          <cell r="S57">
            <v>13.216505370699917</v>
          </cell>
          <cell r="T57">
            <v>17.897039260925776</v>
          </cell>
          <cell r="U57">
            <v>30.692961882552019</v>
          </cell>
          <cell r="V57">
            <v>29.884578616844752</v>
          </cell>
          <cell r="W57">
            <v>44.7595890877774</v>
          </cell>
          <cell r="X57">
            <v>72.940588308348765</v>
          </cell>
          <cell r="Y57">
            <v>116.2838865502046</v>
          </cell>
          <cell r="Z57">
            <v>165.16881648948313</v>
          </cell>
          <cell r="AA57">
            <v>197.23854725259332</v>
          </cell>
          <cell r="AB57">
            <v>227.790024746744</v>
          </cell>
          <cell r="AC57">
            <v>247.22616296741572</v>
          </cell>
          <cell r="AD57">
            <v>260.21509055053338</v>
          </cell>
        </row>
        <row r="58">
          <cell r="B58">
            <v>1056</v>
          </cell>
          <cell r="C58">
            <v>3043.9466895773344</v>
          </cell>
          <cell r="D58">
            <v>3079.3522515661825</v>
          </cell>
          <cell r="E58">
            <v>3565.783560346576</v>
          </cell>
          <cell r="F58">
            <v>3794.7808592173337</v>
          </cell>
          <cell r="G58">
            <v>4325.8930911687357</v>
          </cell>
          <cell r="H58">
            <v>4766.3144926119448</v>
          </cell>
          <cell r="I58">
            <v>5044.4615069376314</v>
          </cell>
          <cell r="J58">
            <v>4808.2170045218727</v>
          </cell>
          <cell r="K58">
            <v>4869.7557791255367</v>
          </cell>
          <cell r="L58">
            <v>4789.1700657303591</v>
          </cell>
          <cell r="M58">
            <v>5452.8381303985771</v>
          </cell>
          <cell r="N58">
            <v>4148.9708962726318</v>
          </cell>
          <cell r="O58">
            <v>4321.3120358130573</v>
          </cell>
          <cell r="P58">
            <v>4547.22015643754</v>
          </cell>
          <cell r="Q58">
            <v>8.8569939261583652</v>
          </cell>
          <cell r="R58">
            <v>5.7737916035808219</v>
          </cell>
          <cell r="S58">
            <v>9.543111861244908</v>
          </cell>
          <cell r="T58">
            <v>13.105046763078914</v>
          </cell>
          <cell r="U58">
            <v>18.204048368869142</v>
          </cell>
          <cell r="V58">
            <v>23.552349485733657</v>
          </cell>
          <cell r="W58">
            <v>32.525718338928343</v>
          </cell>
          <cell r="X58">
            <v>48.279297452766528</v>
          </cell>
          <cell r="Y58">
            <v>70.441271995201205</v>
          </cell>
          <cell r="Z58">
            <v>91.72936676801983</v>
          </cell>
          <cell r="AA58">
            <v>136.35247737712928</v>
          </cell>
          <cell r="AB58">
            <v>121.43625629628664</v>
          </cell>
          <cell r="AC58">
            <v>131.07949169467432</v>
          </cell>
          <cell r="AD58">
            <v>153.02801844052325</v>
          </cell>
        </row>
        <row r="59">
          <cell r="B59">
            <v>1057</v>
          </cell>
          <cell r="C59">
            <v>2299.1564777966341</v>
          </cell>
          <cell r="D59">
            <v>2357.3538192619203</v>
          </cell>
          <cell r="E59">
            <v>2501.0019345859378</v>
          </cell>
          <cell r="F59">
            <v>2653.3559931246405</v>
          </cell>
          <cell r="G59">
            <v>2730.4556959248062</v>
          </cell>
          <cell r="H59">
            <v>2764.2221230540113</v>
          </cell>
          <cell r="I59">
            <v>2926.273210407006</v>
          </cell>
          <cell r="J59">
            <v>2988.2405239070122</v>
          </cell>
          <cell r="K59">
            <v>3653.4989873847499</v>
          </cell>
          <cell r="L59">
            <v>3116.0036037268474</v>
          </cell>
          <cell r="M59">
            <v>3651.1633287060286</v>
          </cell>
          <cell r="N59">
            <v>3861.7864567655279</v>
          </cell>
          <cell r="O59">
            <v>3528.9952253832666</v>
          </cell>
          <cell r="P59">
            <v>4124.0235461584334</v>
          </cell>
          <cell r="Q59">
            <v>6.6898724044211253</v>
          </cell>
          <cell r="R59">
            <v>4.420043105299519</v>
          </cell>
          <cell r="S59">
            <v>6.693435208003411</v>
          </cell>
          <cell r="T59">
            <v>9.1632048487157771</v>
          </cell>
          <cell r="U59">
            <v>11.490193241054051</v>
          </cell>
          <cell r="V59">
            <v>13.659175364797999</v>
          </cell>
          <cell r="W59">
            <v>18.868047281865529</v>
          </cell>
          <cell r="X59">
            <v>30.004917202871479</v>
          </cell>
          <cell r="Y59">
            <v>52.8480539019505</v>
          </cell>
          <cell r="Z59">
            <v>59.682373666791449</v>
          </cell>
          <cell r="AA59">
            <v>91.300191436491914</v>
          </cell>
          <cell r="AB59">
            <v>113.03065305823527</v>
          </cell>
          <cell r="AC59">
            <v>107.04593801663218</v>
          </cell>
          <cell r="AD59">
            <v>138.78614396473489</v>
          </cell>
        </row>
        <row r="60">
          <cell r="B60">
            <v>1058</v>
          </cell>
          <cell r="C60">
            <v>14156.057899548252</v>
          </cell>
          <cell r="D60">
            <v>20375.432440140539</v>
          </cell>
          <cell r="E60">
            <v>19455.213893136664</v>
          </cell>
          <cell r="F60">
            <v>16106.439560328825</v>
          </cell>
          <cell r="G60">
            <v>8347.867332784921</v>
          </cell>
          <cell r="H60">
            <v>10213.443906590335</v>
          </cell>
          <cell r="I60">
            <v>8904.3267416720555</v>
          </cell>
          <cell r="J60">
            <v>7146.1119426321138</v>
          </cell>
          <cell r="K60">
            <v>9144.9310107693491</v>
          </cell>
          <cell r="L60">
            <v>6923.0539051227188</v>
          </cell>
          <cell r="M60">
            <v>7810.1744027178675</v>
          </cell>
          <cell r="N60">
            <v>9813.5606697679268</v>
          </cell>
          <cell r="O60">
            <v>8653.5458392075197</v>
          </cell>
          <cell r="P60">
            <v>11092.703158868624</v>
          </cell>
          <cell r="Q60">
            <v>41.189985115033224</v>
          </cell>
          <cell r="R60">
            <v>38.203976398730383</v>
          </cell>
          <cell r="S60">
            <v>52.068017961416523</v>
          </cell>
          <cell r="T60">
            <v>55.622617340898927</v>
          </cell>
          <cell r="U60">
            <v>35.129157725408007</v>
          </cell>
          <cell r="V60">
            <v>50.468889686951925</v>
          </cell>
          <cell r="W60">
            <v>57.413387573500152</v>
          </cell>
          <cell r="X60">
            <v>71.754095912193691</v>
          </cell>
          <cell r="Y60">
            <v>132.28190527916573</v>
          </cell>
          <cell r="Z60">
            <v>132.60070995639776</v>
          </cell>
          <cell r="AA60">
            <v>195.299512490788</v>
          </cell>
          <cell r="AB60">
            <v>287.23317142179042</v>
          </cell>
          <cell r="AC60">
            <v>262.49027623076182</v>
          </cell>
          <cell r="AD60">
            <v>373.30376035289174</v>
          </cell>
        </row>
        <row r="61">
          <cell r="B61">
            <v>1059</v>
          </cell>
          <cell r="C61">
            <v>2790.6084028600112</v>
          </cell>
          <cell r="D61">
            <v>2488.9856833851404</v>
          </cell>
          <cell r="E61">
            <v>2652.4955846773037</v>
          </cell>
          <cell r="F61">
            <v>1173.3452124470175</v>
          </cell>
          <cell r="G61">
            <v>2147.9139748232919</v>
          </cell>
          <cell r="H61">
            <v>1333.722851352825</v>
          </cell>
          <cell r="I61">
            <v>2683.5682342860441</v>
          </cell>
          <cell r="J61">
            <v>4652.143067993662</v>
          </cell>
          <cell r="K61">
            <v>3877.217327405956</v>
          </cell>
          <cell r="L61">
            <v>4429.3359477757194</v>
          </cell>
          <cell r="M61">
            <v>4890.3273914650918</v>
          </cell>
          <cell r="N61">
            <v>10208.714041479625</v>
          </cell>
          <cell r="O61">
            <v>6268.2575086714123</v>
          </cell>
          <cell r="P61">
            <v>6484.8142852080628</v>
          </cell>
          <cell r="Q61">
            <v>8.1198536620395263</v>
          </cell>
          <cell r="R61">
            <v>4.6668531126482362</v>
          </cell>
          <cell r="S61">
            <v>7.0988778897094429</v>
          </cell>
          <cell r="T61">
            <v>4.0520769047845224</v>
          </cell>
          <cell r="U61">
            <v>9.0387647280689638</v>
          </cell>
          <cell r="V61">
            <v>6.5904813374907976</v>
          </cell>
          <cell r="W61">
            <v>17.303132239514635</v>
          </cell>
          <cell r="X61">
            <v>46.712159364118847</v>
          </cell>
          <cell r="Y61">
            <v>56.084151389077178</v>
          </cell>
          <cell r="Z61">
            <v>84.837284146503166</v>
          </cell>
          <cell r="AA61">
            <v>122.28645689923661</v>
          </cell>
          <cell r="AB61">
            <v>298.79891804262917</v>
          </cell>
          <cell r="AC61">
            <v>190.13669951130532</v>
          </cell>
          <cell r="AD61">
            <v>218.23405198784963</v>
          </cell>
        </row>
        <row r="62">
          <cell r="B62">
            <v>1060</v>
          </cell>
          <cell r="C62">
            <v>6503.0038790152284</v>
          </cell>
          <cell r="D62">
            <v>6435.3251302435174</v>
          </cell>
          <cell r="E62">
            <v>7190.9639274066058</v>
          </cell>
          <cell r="F62">
            <v>7822.9811379002758</v>
          </cell>
          <cell r="G62">
            <v>8676.5380101849933</v>
          </cell>
          <cell r="H62">
            <v>8391.8584351171303</v>
          </cell>
          <cell r="I62">
            <v>8774.1901630668708</v>
          </cell>
          <cell r="J62">
            <v>8815.6557715041563</v>
          </cell>
          <cell r="K62">
            <v>10023.463791490294</v>
          </cell>
          <cell r="L62">
            <v>10043.046760860105</v>
          </cell>
          <cell r="M62">
            <v>10659.714814180428</v>
          </cell>
          <cell r="N62">
            <v>10852.143154304837</v>
          </cell>
          <cell r="O62">
            <v>10939.97149362603</v>
          </cell>
          <cell r="P62">
            <v>11503.086790184794</v>
          </cell>
          <cell r="Q62">
            <v>18.921837907161169</v>
          </cell>
          <cell r="R62">
            <v>12.066247433827922</v>
          </cell>
          <cell r="S62">
            <v>19.245187484892757</v>
          </cell>
          <cell r="T62">
            <v>27.016193409390183</v>
          </cell>
          <cell r="U62">
            <v>36.512256378732211</v>
          </cell>
          <cell r="V62">
            <v>41.467675497503599</v>
          </cell>
          <cell r="W62">
            <v>56.574291924641926</v>
          </cell>
          <cell r="X62">
            <v>88.517982202837374</v>
          </cell>
          <cell r="Y62">
            <v>144.98992789268928</v>
          </cell>
          <cell r="Z62">
            <v>192.35949175983552</v>
          </cell>
          <cell r="AA62">
            <v>266.5544966288856</v>
          </cell>
          <cell r="AB62">
            <v>317.63144895378372</v>
          </cell>
          <cell r="AC62">
            <v>331.84502545855105</v>
          </cell>
          <cell r="AD62">
            <v>387.11443846836255</v>
          </cell>
        </row>
        <row r="63">
          <cell r="B63">
            <v>1061</v>
          </cell>
          <cell r="C63">
            <v>4074.6073959647642</v>
          </cell>
          <cell r="D63">
            <v>4904.3020549323537</v>
          </cell>
          <cell r="E63">
            <v>3527.6259686997087</v>
          </cell>
          <cell r="F63">
            <v>4148.3358940644202</v>
          </cell>
          <cell r="G63">
            <v>3937.2812600141938</v>
          </cell>
          <cell r="H63">
            <v>4103.3929965066773</v>
          </cell>
          <cell r="I63">
            <v>1874.3140248127083</v>
          </cell>
          <cell r="J63">
            <v>1660.9675019389565</v>
          </cell>
          <cell r="K63">
            <v>1977.7147824503329</v>
          </cell>
          <cell r="L63">
            <v>1976.0667019963812</v>
          </cell>
          <cell r="M63">
            <v>3133.9287277656117</v>
          </cell>
          <cell r="N63">
            <v>2531.3763548019188</v>
          </cell>
          <cell r="O63">
            <v>2370.9626212973258</v>
          </cell>
          <cell r="P63">
            <v>2748.353294636147</v>
          </cell>
          <cell r="Q63">
            <v>11.855914915037804</v>
          </cell>
          <cell r="R63">
            <v>9.1955761189031371</v>
          </cell>
          <cell r="S63">
            <v>9.4409906418048894</v>
          </cell>
          <cell r="T63">
            <v>14.326027746404701</v>
          </cell>
          <cell r="U63">
            <v>16.568707776311683</v>
          </cell>
          <cell r="V63">
            <v>20.27657765362348</v>
          </cell>
          <cell r="W63">
            <v>12.085216621421042</v>
          </cell>
          <cell r="X63">
            <v>16.67777140883506</v>
          </cell>
          <cell r="Y63">
            <v>28.607747747163305</v>
          </cell>
          <cell r="Z63">
            <v>37.848592716002109</v>
          </cell>
          <cell r="AA63">
            <v>78.366336160241218</v>
          </cell>
          <cell r="AB63">
            <v>74.090871083296719</v>
          </cell>
          <cell r="AC63">
            <v>71.919031222713301</v>
          </cell>
          <cell r="AD63">
            <v>92.49058637665506</v>
          </cell>
        </row>
        <row r="64">
          <cell r="B64">
            <v>1062</v>
          </cell>
          <cell r="C64">
            <v>4290.4994294029057</v>
          </cell>
          <cell r="D64">
            <v>4408.4541381184026</v>
          </cell>
          <cell r="E64">
            <v>3924.2827263706131</v>
          </cell>
          <cell r="F64">
            <v>4307.7758274094249</v>
          </cell>
          <cell r="G64">
            <v>2879.5953800076354</v>
          </cell>
          <cell r="H64">
            <v>3846.80426371577</v>
          </cell>
          <cell r="I64">
            <v>2635.8706662019072</v>
          </cell>
          <cell r="J64">
            <v>3273.131974284493</v>
          </cell>
          <cell r="K64">
            <v>3925.8185144942372</v>
          </cell>
          <cell r="L64">
            <v>4425.481644380051</v>
          </cell>
          <cell r="M64">
            <v>2950.7660487827934</v>
          </cell>
          <cell r="N64">
            <v>3116.7281874553701</v>
          </cell>
          <cell r="O64">
            <v>4526.3574510071321</v>
          </cell>
          <cell r="P64">
            <v>3738.904433584878</v>
          </cell>
          <cell r="Q64">
            <v>12.484097542353499</v>
          </cell>
          <cell r="R64">
            <v>8.2658602874982261</v>
          </cell>
          <cell r="S64">
            <v>10.502563714009039</v>
          </cell>
          <cell r="T64">
            <v>14.876643937406419</v>
          </cell>
          <cell r="U64">
            <v>12.117796828462218</v>
          </cell>
          <cell r="V64">
            <v>19.008665618410454</v>
          </cell>
          <cell r="W64">
            <v>16.995587487151507</v>
          </cell>
          <cell r="X64">
            <v>32.865511693841668</v>
          </cell>
          <cell r="Y64">
            <v>56.787170101771231</v>
          </cell>
          <cell r="Z64">
            <v>84.763460748092967</v>
          </cell>
          <cell r="AA64">
            <v>73.786210279901979</v>
          </cell>
          <cell r="AB64">
            <v>91.223537701292386</v>
          </cell>
          <cell r="AC64">
            <v>137.29918806818691</v>
          </cell>
          <cell r="AD64">
            <v>125.82569502379887</v>
          </cell>
        </row>
        <row r="65">
          <cell r="B65">
            <v>1063</v>
          </cell>
          <cell r="C65">
            <v>2537.5640772045072</v>
          </cell>
          <cell r="D65">
            <v>2350.4075686818369</v>
          </cell>
          <cell r="E65">
            <v>1932.084603753955</v>
          </cell>
          <cell r="F65">
            <v>1999.4312493430318</v>
          </cell>
          <cell r="G65">
            <v>2630.0318859983072</v>
          </cell>
          <cell r="H65">
            <v>2008.8271453014438</v>
          </cell>
          <cell r="I65">
            <v>3804.0853168058807</v>
          </cell>
          <cell r="J65">
            <v>4392.8436875891175</v>
          </cell>
          <cell r="K65">
            <v>3816.2740171245191</v>
          </cell>
          <cell r="L65">
            <v>6135.5812673979535</v>
          </cell>
          <cell r="M65">
            <v>4466.0660844723834</v>
          </cell>
          <cell r="N65">
            <v>3459.0376493411231</v>
          </cell>
          <cell r="O65">
            <v>1151.6301929299862</v>
          </cell>
          <cell r="P65">
            <v>1486.0273764519482</v>
          </cell>
          <cell r="Q65">
            <v>7.3835687385703723</v>
          </cell>
          <cell r="R65">
            <v>4.4070188716298393</v>
          </cell>
          <cell r="S65">
            <v>5.1708409069060117</v>
          </cell>
          <cell r="T65">
            <v>6.9049151965012197</v>
          </cell>
          <cell r="U65">
            <v>11.067593825220085</v>
          </cell>
          <cell r="V65">
            <v>9.9264534591465701</v>
          </cell>
          <cell r="W65">
            <v>24.528011043699067</v>
          </cell>
          <cell r="X65">
            <v>44.108534797237638</v>
          </cell>
          <cell r="Y65">
            <v>55.202603218997588</v>
          </cell>
          <cell r="Z65">
            <v>117.51785313272404</v>
          </cell>
          <cell r="AA65">
            <v>111.67747147177333</v>
          </cell>
          <cell r="AB65">
            <v>101.24259557984892</v>
          </cell>
          <cell r="AC65">
            <v>34.932700776628828</v>
          </cell>
          <cell r="AD65">
            <v>50.009416070359727</v>
          </cell>
        </row>
        <row r="66">
          <cell r="B66">
            <v>1064</v>
          </cell>
          <cell r="C66">
            <v>4648.044485643084</v>
          </cell>
          <cell r="D66">
            <v>4742.8694135558708</v>
          </cell>
          <cell r="E66">
            <v>5236.7915148713619</v>
          </cell>
          <cell r="F66">
            <v>5522.5257153814036</v>
          </cell>
          <cell r="G66">
            <v>6700.0675601517414</v>
          </cell>
          <cell r="H66">
            <v>6831.4741760916049</v>
          </cell>
          <cell r="I66">
            <v>8509.3325493629072</v>
          </cell>
          <cell r="J66">
            <v>8930.1449176733568</v>
          </cell>
          <cell r="K66">
            <v>10126.136782946845</v>
          </cell>
          <cell r="L66">
            <v>9353.6325362267617</v>
          </cell>
          <cell r="M66">
            <v>11296.274281106851</v>
          </cell>
          <cell r="N66">
            <v>10571.517895270073</v>
          </cell>
          <cell r="O66">
            <v>10718.664890510681</v>
          </cell>
          <cell r="P66">
            <v>10772.075844096711</v>
          </cell>
          <cell r="Q66">
            <v>13.524449005238985</v>
          </cell>
          <cell r="R66">
            <v>8.8928895948624564</v>
          </cell>
          <cell r="S66">
            <v>14.015232942399409</v>
          </cell>
          <cell r="T66">
            <v>19.071709391225795</v>
          </cell>
          <cell r="U66">
            <v>28.194953358577092</v>
          </cell>
          <cell r="V66">
            <v>33.757165530615673</v>
          </cell>
          <cell r="W66">
            <v>54.866540932507682</v>
          </cell>
          <cell r="X66">
            <v>89.667567493563197</v>
          </cell>
          <cell r="Y66">
            <v>146.47509808310295</v>
          </cell>
          <cell r="Z66">
            <v>179.15479670859855</v>
          </cell>
          <cell r="AA66">
            <v>282.47216339940792</v>
          </cell>
          <cell r="AB66">
            <v>309.4178264118728</v>
          </cell>
          <cell r="AC66">
            <v>325.13207420563901</v>
          </cell>
          <cell r="AD66">
            <v>362.51365981905468</v>
          </cell>
        </row>
        <row r="67">
          <cell r="B67">
            <v>1065</v>
          </cell>
          <cell r="C67">
            <v>2528.1492736263003</v>
          </cell>
          <cell r="D67">
            <v>2941.0035657896556</v>
          </cell>
          <cell r="E67">
            <v>2814.4773193779379</v>
          </cell>
          <cell r="F67">
            <v>2600.8471350004106</v>
          </cell>
          <cell r="G67">
            <v>1708.4075757029791</v>
          </cell>
          <cell r="H67">
            <v>2052.2279714449187</v>
          </cell>
          <cell r="I67">
            <v>3009.5304986554438</v>
          </cell>
          <cell r="J67">
            <v>2473.8438410542149</v>
          </cell>
          <cell r="K67">
            <v>3050.5636971792446</v>
          </cell>
          <cell r="L67">
            <v>3137.4633637911638</v>
          </cell>
          <cell r="M67">
            <v>3035.993310736882</v>
          </cell>
          <cell r="N67">
            <v>3550.511508185486</v>
          </cell>
          <cell r="O67">
            <v>3509.5480341966872</v>
          </cell>
          <cell r="P67">
            <v>3317.762812940372</v>
          </cell>
          <cell r="Q67">
            <v>7.356174415800635</v>
          </cell>
          <cell r="R67">
            <v>5.5143875422569879</v>
          </cell>
          <cell r="S67">
            <v>7.5323898478991902</v>
          </cell>
          <cell r="T67">
            <v>8.9818686749753454</v>
          </cell>
          <cell r="U67">
            <v>7.1892516727539322</v>
          </cell>
          <cell r="V67">
            <v>10.140915057701417</v>
          </cell>
          <cell r="W67">
            <v>19.404874275888048</v>
          </cell>
          <cell r="X67">
            <v>24.83986112557487</v>
          </cell>
          <cell r="Y67">
            <v>44.126563400326589</v>
          </cell>
          <cell r="Z67">
            <v>60.093403171836421</v>
          </cell>
          <cell r="AA67">
            <v>75.917384547248147</v>
          </cell>
          <cell r="AB67">
            <v>103.91994455258188</v>
          </cell>
          <cell r="AC67">
            <v>106.4560412643264</v>
          </cell>
          <cell r="AD67">
            <v>111.65297730332037</v>
          </cell>
        </row>
        <row r="68">
          <cell r="B68">
            <v>1066</v>
          </cell>
          <cell r="C68">
            <v>20778.648831468832</v>
          </cell>
          <cell r="D68">
            <v>20229.868482147431</v>
          </cell>
          <cell r="E68">
            <v>21158.184097746838</v>
          </cell>
          <cell r="F68">
            <v>22351.349408702725</v>
          </cell>
          <cell r="G68">
            <v>24272.653260230836</v>
          </cell>
          <cell r="H68">
            <v>26012.741102830736</v>
          </cell>
          <cell r="I68">
            <v>24981.537572506484</v>
          </cell>
          <cell r="J68">
            <v>24768.420513982157</v>
          </cell>
          <cell r="K68">
            <v>31129.785995929135</v>
          </cell>
          <cell r="L68">
            <v>32395.964657710312</v>
          </cell>
          <cell r="M68">
            <v>29662.995299699061</v>
          </cell>
          <cell r="N68">
            <v>27270.754822449038</v>
          </cell>
          <cell r="O68">
            <v>19252.091016251325</v>
          </cell>
          <cell r="P68">
            <v>16633.549584924542</v>
          </cell>
          <cell r="Q68">
            <v>60.459786343909784</v>
          </cell>
          <cell r="R68">
            <v>37.931043687632737</v>
          </cell>
          <cell r="S68">
            <v>56.625679660149139</v>
          </cell>
          <cell r="T68">
            <v>77.18903675491255</v>
          </cell>
          <cell r="U68">
            <v>102.14319787330969</v>
          </cell>
          <cell r="V68">
            <v>128.53981215159794</v>
          </cell>
          <cell r="W68">
            <v>161.07615325029531</v>
          </cell>
          <cell r="X68">
            <v>248.69966149721628</v>
          </cell>
          <cell r="Y68">
            <v>450.29398227551667</v>
          </cell>
          <cell r="Z68">
            <v>620.49609496123242</v>
          </cell>
          <cell r="AA68">
            <v>741.74637112223695</v>
          </cell>
          <cell r="AB68">
            <v>798.187901242512</v>
          </cell>
          <cell r="AC68">
            <v>583.97872765395482</v>
          </cell>
          <cell r="AD68">
            <v>559.77037509601257</v>
          </cell>
        </row>
        <row r="69">
          <cell r="B69">
            <v>1067</v>
          </cell>
          <cell r="C69">
            <v>3933.6660847402113</v>
          </cell>
          <cell r="D69">
            <v>4039.092555080972</v>
          </cell>
          <cell r="E69">
            <v>4532.1553042973446</v>
          </cell>
          <cell r="F69">
            <v>4827.3171353836296</v>
          </cell>
          <cell r="G69">
            <v>5195.2482414966062</v>
          </cell>
          <cell r="H69">
            <v>5088.9950965643429</v>
          </cell>
          <cell r="I69">
            <v>5714.8704873755887</v>
          </cell>
          <cell r="J69">
            <v>5820.2477401982005</v>
          </cell>
          <cell r="K69">
            <v>6153.8864793627517</v>
          </cell>
          <cell r="L69">
            <v>6066.9351391939927</v>
          </cell>
          <cell r="M69">
            <v>6480.0979837516243</v>
          </cell>
          <cell r="N69">
            <v>6269.5372690391196</v>
          </cell>
          <cell r="O69">
            <v>6573.388568365147</v>
          </cell>
          <cell r="P69">
            <v>6611.0358283750456</v>
          </cell>
          <cell r="Q69">
            <v>11.445816951845819</v>
          </cell>
          <cell r="R69">
            <v>7.573306583795711</v>
          </cell>
          <cell r="S69">
            <v>12.129414001011394</v>
          </cell>
          <cell r="T69">
            <v>16.670848501239227</v>
          </cell>
          <cell r="U69">
            <v>21.862433556104175</v>
          </cell>
          <cell r="V69">
            <v>25.146849044739835</v>
          </cell>
          <cell r="W69">
            <v>36.84838660384105</v>
          </cell>
          <cell r="X69">
            <v>58.441096072319112</v>
          </cell>
          <cell r="Y69">
            <v>89.016289724127461</v>
          </cell>
          <cell r="Z69">
            <v>116.20303954606868</v>
          </cell>
          <cell r="AA69">
            <v>162.03991253752631</v>
          </cell>
          <cell r="AB69">
            <v>183.50312732878874</v>
          </cell>
          <cell r="AC69">
            <v>199.3923199972688</v>
          </cell>
          <cell r="AD69">
            <v>222.4817971971955</v>
          </cell>
        </row>
        <row r="70">
          <cell r="B70">
            <v>1068</v>
          </cell>
          <cell r="C70">
            <v>1093.0214191343027</v>
          </cell>
          <cell r="D70">
            <v>1250.0069715475931</v>
          </cell>
          <cell r="E70">
            <v>966.56096148653046</v>
          </cell>
          <cell r="F70">
            <v>686.20327819404758</v>
          </cell>
          <cell r="G70">
            <v>2221.0816160995964</v>
          </cell>
          <cell r="H70">
            <v>3289.513319303157</v>
          </cell>
          <cell r="I70">
            <v>2148.8173728614274</v>
          </cell>
          <cell r="J70">
            <v>3409.6349599788082</v>
          </cell>
          <cell r="K70">
            <v>2510.4122937134402</v>
          </cell>
          <cell r="L70">
            <v>3237.7283594649657</v>
          </cell>
          <cell r="M70">
            <v>5921.2085679025722</v>
          </cell>
          <cell r="N70">
            <v>5634.8915806150089</v>
          </cell>
          <cell r="O70">
            <v>4997.5142287645076</v>
          </cell>
          <cell r="P70">
            <v>5419.0760581133964</v>
          </cell>
          <cell r="Q70">
            <v>3.1803724104569486</v>
          </cell>
          <cell r="R70">
            <v>2.3437655607825372</v>
          </cell>
          <cell r="S70">
            <v>2.5868085429396799</v>
          </cell>
          <cell r="T70">
            <v>2.369761623485624</v>
          </cell>
          <cell r="U70">
            <v>9.3466658372177474</v>
          </cell>
          <cell r="V70">
            <v>16.254858435022598</v>
          </cell>
          <cell r="W70">
            <v>13.855161454867826</v>
          </cell>
          <cell r="X70">
            <v>34.236137903792006</v>
          </cell>
          <cell r="Y70">
            <v>36.313245103498808</v>
          </cell>
          <cell r="Z70">
            <v>62.013828722803687</v>
          </cell>
          <cell r="AA70">
            <v>148.06444607245007</v>
          </cell>
          <cell r="AB70">
            <v>164.92767852387155</v>
          </cell>
          <cell r="AC70">
            <v>151.59091021764229</v>
          </cell>
          <cell r="AD70">
            <v>182.3686653432799</v>
          </cell>
        </row>
        <row r="71">
          <cell r="B71">
            <v>1069</v>
          </cell>
          <cell r="C71">
            <v>7287.5930603873312</v>
          </cell>
          <cell r="D71">
            <v>6713.3650383941686</v>
          </cell>
          <cell r="E71">
            <v>6838.8877163092429</v>
          </cell>
          <cell r="F71">
            <v>6598.1259019817744</v>
          </cell>
          <cell r="G71">
            <v>5852.9616312622438</v>
          </cell>
          <cell r="H71">
            <v>6988.4585651796669</v>
          </cell>
          <cell r="I71">
            <v>5193.9280836052812</v>
          </cell>
          <cell r="J71">
            <v>4651.6903151557226</v>
          </cell>
          <cell r="K71">
            <v>5345.4354923667961</v>
          </cell>
          <cell r="L71">
            <v>5005.3070975890541</v>
          </cell>
          <cell r="M71">
            <v>4723.693113052731</v>
          </cell>
          <cell r="N71">
            <v>5347.9259839541173</v>
          </cell>
          <cell r="O71">
            <v>6996.9365552644722</v>
          </cell>
          <cell r="P71">
            <v>7494.0304285139828</v>
          </cell>
          <cell r="Q71">
            <v>21.20476278154759</v>
          </cell>
          <cell r="R71">
            <v>12.587572815269462</v>
          </cell>
          <cell r="S71">
            <v>18.302925395979301</v>
          </cell>
          <cell r="T71">
            <v>22.786229746080096</v>
          </cell>
          <cell r="U71">
            <v>24.6301964452494</v>
          </cell>
          <cell r="V71">
            <v>34.532890926272522</v>
          </cell>
          <cell r="W71">
            <v>33.489450100403722</v>
          </cell>
          <cell r="X71">
            <v>46.707613273766661</v>
          </cell>
          <cell r="Y71">
            <v>77.322003921565667</v>
          </cell>
          <cell r="Z71">
            <v>95.869147313585799</v>
          </cell>
          <cell r="AA71">
            <v>118.11963658766153</v>
          </cell>
          <cell r="AB71">
            <v>156.52848059851718</v>
          </cell>
          <cell r="AC71">
            <v>212.23991220328281</v>
          </cell>
          <cell r="AD71">
            <v>252.19729574451105</v>
          </cell>
        </row>
        <row r="72">
          <cell r="B72">
            <v>1070</v>
          </cell>
          <cell r="C72">
            <v>12369.023167818968</v>
          </cell>
          <cell r="D72">
            <v>12500.007606464154</v>
          </cell>
          <cell r="E72">
            <v>13768.152200559509</v>
          </cell>
          <cell r="F72">
            <v>14667.339395248475</v>
          </cell>
          <cell r="G72">
            <v>14971.03665347587</v>
          </cell>
          <cell r="H72">
            <v>15975.438487786685</v>
          </cell>
          <cell r="I72">
            <v>17825.108155230082</v>
          </cell>
          <cell r="J72">
            <v>18101.319267605275</v>
          </cell>
          <cell r="K72">
            <v>19744.826236445904</v>
          </cell>
          <cell r="L72">
            <v>19289.406628762659</v>
          </cell>
          <cell r="M72">
            <v>20820.670920356715</v>
          </cell>
          <cell r="N72">
            <v>23008.839094327148</v>
          </cell>
          <cell r="O72">
            <v>22621.4818777035</v>
          </cell>
          <cell r="P72">
            <v>22601.089637589248</v>
          </cell>
          <cell r="Q72">
            <v>35.990237097449473</v>
          </cell>
          <cell r="R72">
            <v>23.437539153304613</v>
          </cell>
          <cell r="S72">
            <v>36.847726270804309</v>
          </cell>
          <cell r="T72">
            <v>50.652771739848248</v>
          </cell>
          <cell r="U72">
            <v>63.000511022420277</v>
          </cell>
          <cell r="V72">
            <v>78.941310111914603</v>
          </cell>
          <cell r="W72">
            <v>114.93287170901912</v>
          </cell>
          <cell r="X72">
            <v>181.75531104073184</v>
          </cell>
          <cell r="Y72">
            <v>285.60994401021611</v>
          </cell>
          <cell r="Z72">
            <v>369.45964146240948</v>
          </cell>
          <cell r="AA72">
            <v>520.6371421183336</v>
          </cell>
          <cell r="AB72">
            <v>673.44586192419729</v>
          </cell>
          <cell r="AC72">
            <v>686.18334462666394</v>
          </cell>
          <cell r="AD72">
            <v>760.5965497273221</v>
          </cell>
        </row>
        <row r="73">
          <cell r="B73">
            <v>1071</v>
          </cell>
          <cell r="C73">
            <v>2618.0043770266416</v>
          </cell>
          <cell r="D73">
            <v>2583.6476362926637</v>
          </cell>
          <cell r="E73">
            <v>2220.5909799364877</v>
          </cell>
          <cell r="F73">
            <v>2281.9487042141473</v>
          </cell>
          <cell r="G73">
            <v>2601.3500808894682</v>
          </cell>
          <cell r="H73">
            <v>2953.1824910385067</v>
          </cell>
          <cell r="I73">
            <v>2454.7389188558709</v>
          </cell>
          <cell r="J73">
            <v>2552.0140294809139</v>
          </cell>
          <cell r="K73">
            <v>2294.7319156080121</v>
          </cell>
          <cell r="L73">
            <v>2031.3432739160071</v>
          </cell>
          <cell r="M73">
            <v>2322.4697929785279</v>
          </cell>
          <cell r="N73">
            <v>2607.0150915067643</v>
          </cell>
          <cell r="O73">
            <v>2125.5811482883605</v>
          </cell>
          <cell r="P73">
            <v>2471.2803397299326</v>
          </cell>
          <cell r="Q73">
            <v>7.6176264667764881</v>
          </cell>
          <cell r="R73">
            <v>4.8443444628495769</v>
          </cell>
          <cell r="S73">
            <v>5.9429709518167337</v>
          </cell>
          <cell r="T73">
            <v>7.8805721829854463</v>
          </cell>
          <cell r="U73">
            <v>10.9468962128418</v>
          </cell>
          <cell r="V73">
            <v>14.592907419747821</v>
          </cell>
          <cell r="W73">
            <v>15.827684790637193</v>
          </cell>
          <cell r="X73">
            <v>25.624767833288388</v>
          </cell>
          <cell r="Y73">
            <v>33.193417155806429</v>
          </cell>
          <cell r="Z73">
            <v>38.907332512188667</v>
          </cell>
          <cell r="AA73">
            <v>58.075171558966368</v>
          </cell>
          <cell r="AB73">
            <v>76.304741762570174</v>
          </cell>
          <cell r="AC73">
            <v>64.47581062518617</v>
          </cell>
          <cell r="AD73">
            <v>83.166224724023692</v>
          </cell>
        </row>
        <row r="74">
          <cell r="B74">
            <v>1072</v>
          </cell>
          <cell r="C74">
            <v>5617.6862011788089</v>
          </cell>
          <cell r="D74">
            <v>5885.6882408929769</v>
          </cell>
          <cell r="E74">
            <v>6716.6480957860258</v>
          </cell>
          <cell r="F74">
            <v>7413.0803414742441</v>
          </cell>
          <cell r="G74">
            <v>8035.2102498849936</v>
          </cell>
          <cell r="H74">
            <v>8091.1514523563046</v>
          </cell>
          <cell r="I74">
            <v>8787.6932571128382</v>
          </cell>
          <cell r="J74">
            <v>8698.5255552300951</v>
          </cell>
          <cell r="K74">
            <v>9563.8514220488323</v>
          </cell>
          <cell r="L74">
            <v>9703.9007909096927</v>
          </cell>
          <cell r="M74">
            <v>10475.582136800513</v>
          </cell>
          <cell r="N74">
            <v>10185.588404709921</v>
          </cell>
          <cell r="O74">
            <v>10509.082925871158</v>
          </cell>
          <cell r="P74">
            <v>10665.585481607221</v>
          </cell>
          <cell r="Q74">
            <v>16.345822590543854</v>
          </cell>
          <cell r="R74">
            <v>11.035677171807272</v>
          </cell>
          <cell r="S74">
            <v>17.975775317241542</v>
          </cell>
          <cell r="T74">
            <v>25.600625737718538</v>
          </cell>
          <cell r="U74">
            <v>33.813446832875982</v>
          </cell>
          <cell r="V74">
            <v>39.981756773138784</v>
          </cell>
          <cell r="W74">
            <v>56.661357279990405</v>
          </cell>
          <cell r="X74">
            <v>87.341877932401133</v>
          </cell>
          <cell r="Y74">
            <v>138.34161093458536</v>
          </cell>
          <cell r="Z74">
            <v>185.86365957210705</v>
          </cell>
          <cell r="AA74">
            <v>261.95011518083413</v>
          </cell>
          <cell r="AB74">
            <v>298.12205362878063</v>
          </cell>
          <cell r="AC74">
            <v>318.77476948761694</v>
          </cell>
          <cell r="AD74">
            <v>358.92992984906203</v>
          </cell>
        </row>
        <row r="75">
          <cell r="B75">
            <v>1073</v>
          </cell>
          <cell r="C75">
            <v>2033.7072642410772</v>
          </cell>
          <cell r="D75">
            <v>2019.4701356611679</v>
          </cell>
          <cell r="E75">
            <v>2286.5454328015385</v>
          </cell>
          <cell r="F75">
            <v>2583.0629322483192</v>
          </cell>
          <cell r="G75">
            <v>2741.9519164694561</v>
          </cell>
          <cell r="H75">
            <v>2628.4015287381862</v>
          </cell>
          <cell r="I75">
            <v>2942.338908357568</v>
          </cell>
          <cell r="J75">
            <v>2908.0457975185686</v>
          </cell>
          <cell r="K75">
            <v>3261.3501329376395</v>
          </cell>
          <cell r="L75">
            <v>3245.7711000927916</v>
          </cell>
          <cell r="M75">
            <v>3474.8729025460625</v>
          </cell>
          <cell r="N75">
            <v>3341.3654898466602</v>
          </cell>
          <cell r="O75">
            <v>3376.67835757493</v>
          </cell>
          <cell r="P75">
            <v>3441.8269329119685</v>
          </cell>
          <cell r="Q75">
            <v>5.9174928879810587</v>
          </cell>
          <cell r="R75">
            <v>3.7865105257225142</v>
          </cell>
          <cell r="S75">
            <v>6.1194849523965127</v>
          </cell>
          <cell r="T75">
            <v>8.9204520036689825</v>
          </cell>
          <cell r="U75">
            <v>11.538571171447487</v>
          </cell>
          <cell r="V75">
            <v>12.988029113402957</v>
          </cell>
          <cell r="W75">
            <v>18.9716358147029</v>
          </cell>
          <cell r="X75">
            <v>29.199682113479781</v>
          </cell>
          <cell r="Y75">
            <v>47.175600216054207</v>
          </cell>
          <cell r="Z75">
            <v>62.167875351915697</v>
          </cell>
          <cell r="AA75">
            <v>86.891911606805451</v>
          </cell>
          <cell r="AB75">
            <v>97.798448374057585</v>
          </cell>
          <cell r="AC75">
            <v>102.42567050450261</v>
          </cell>
          <cell r="AD75">
            <v>115.82811855130747</v>
          </cell>
        </row>
        <row r="76">
          <cell r="B76">
            <v>1074</v>
          </cell>
          <cell r="C76">
            <v>17309.422280025516</v>
          </cell>
          <cell r="D76">
            <v>17756.961720346753</v>
          </cell>
          <cell r="E76">
            <v>20596.09655378939</v>
          </cell>
          <cell r="F76">
            <v>25129.044841411607</v>
          </cell>
          <cell r="G76">
            <v>26471.564917219825</v>
          </cell>
          <cell r="H76">
            <v>25873.231104696933</v>
          </cell>
          <cell r="I76">
            <v>20995.88214479007</v>
          </cell>
          <cell r="J76">
            <v>13101.231461465244</v>
          </cell>
          <cell r="K76">
            <v>7582.7826355592842</v>
          </cell>
          <cell r="L76">
            <v>7129.5057818966434</v>
          </cell>
          <cell r="M76">
            <v>9353.6154177431854</v>
          </cell>
          <cell r="N76">
            <v>10038.521746470673</v>
          </cell>
          <cell r="O76">
            <v>10897.735278334416</v>
          </cell>
          <cell r="P76">
            <v>10209.189867865116</v>
          </cell>
          <cell r="Q76">
            <v>50.365352495967663</v>
          </cell>
          <cell r="R76">
            <v>33.294338584973211</v>
          </cell>
          <cell r="S76">
            <v>55.121363927851291</v>
          </cell>
          <cell r="T76">
            <v>86.781640356994714</v>
          </cell>
          <cell r="U76">
            <v>111.39656898514247</v>
          </cell>
          <cell r="V76">
            <v>127.85043501588972</v>
          </cell>
          <cell r="W76">
            <v>135.37741302606386</v>
          </cell>
          <cell r="X76">
            <v>131.54943924759922</v>
          </cell>
          <cell r="Y76">
            <v>109.68534734360661</v>
          </cell>
          <cell r="Z76">
            <v>136.55498588826603</v>
          </cell>
          <cell r="AA76">
            <v>233.8944608555563</v>
          </cell>
          <cell r="AB76">
            <v>293.81755864699505</v>
          </cell>
          <cell r="AC76">
            <v>330.56386325928156</v>
          </cell>
          <cell r="AD76">
            <v>343.5708062541716</v>
          </cell>
        </row>
        <row r="77">
          <cell r="B77">
            <v>1075</v>
          </cell>
          <cell r="C77">
            <v>4017.1370844483286</v>
          </cell>
          <cell r="D77">
            <v>4156.4767649247306</v>
          </cell>
          <cell r="E77">
            <v>4579.320596076981</v>
          </cell>
          <cell r="F77">
            <v>5093.7338051185097</v>
          </cell>
          <cell r="G77">
            <v>5397.0274625677521</v>
          </cell>
          <cell r="H77">
            <v>5229.7366694302727</v>
          </cell>
          <cell r="I77">
            <v>5707.3087531059928</v>
          </cell>
          <cell r="J77">
            <v>5355.96311027311</v>
          </cell>
          <cell r="K77">
            <v>5882.3777721601555</v>
          </cell>
          <cell r="L77">
            <v>6046.4293010248148</v>
          </cell>
          <cell r="M77">
            <v>6417.4111669474714</v>
          </cell>
          <cell r="N77">
            <v>6596.2465193298976</v>
          </cell>
          <cell r="O77">
            <v>7070.4776468947493</v>
          </cell>
          <cell r="P77">
            <v>7338.2478663757765</v>
          </cell>
          <cell r="Q77">
            <v>11.688693129656869</v>
          </cell>
          <cell r="R77">
            <v>7.7934022109991776</v>
          </cell>
          <cell r="S77">
            <v>12.255642541752541</v>
          </cell>
          <cell r="T77">
            <v>17.590902397595038</v>
          </cell>
          <cell r="U77">
            <v>22.711552714344741</v>
          </cell>
          <cell r="V77">
            <v>25.842311905289289</v>
          </cell>
          <cell r="W77">
            <v>36.799629994504578</v>
          </cell>
          <cell r="X77">
            <v>53.779215019566976</v>
          </cell>
          <cell r="Y77">
            <v>85.088902076659451</v>
          </cell>
          <cell r="Z77">
            <v>115.81028098362671</v>
          </cell>
          <cell r="AA77">
            <v>160.47237971045018</v>
          </cell>
          <cell r="AB77">
            <v>193.06558251215031</v>
          </cell>
          <cell r="AC77">
            <v>214.47065342948409</v>
          </cell>
          <cell r="AD77">
            <v>246.95473084299692</v>
          </cell>
        </row>
        <row r="78">
          <cell r="B78">
            <v>1076</v>
          </cell>
          <cell r="C78">
            <v>6610.2643180673213</v>
          </cell>
          <cell r="D78">
            <v>6761.9026360294074</v>
          </cell>
          <cell r="E78">
            <v>7729.4552258591202</v>
          </cell>
          <cell r="F78">
            <v>8277.6033827629726</v>
          </cell>
          <cell r="G78">
            <v>9073.0609449610438</v>
          </cell>
          <cell r="H78">
            <v>9021.987627113851</v>
          </cell>
          <cell r="I78">
            <v>10051.817170812134</v>
          </cell>
          <cell r="J78">
            <v>10090.582616251466</v>
          </cell>
          <cell r="K78">
            <v>11132.924960823229</v>
          </cell>
          <cell r="L78">
            <v>11023.770498485703</v>
          </cell>
          <cell r="M78">
            <v>11495.592848908582</v>
          </cell>
          <cell r="N78">
            <v>11640.105703199768</v>
          </cell>
          <cell r="O78">
            <v>12056.791322119852</v>
          </cell>
          <cell r="P78">
            <v>12344.82398290982</v>
          </cell>
          <cell r="Q78">
            <v>19.233934390471589</v>
          </cell>
          <cell r="R78">
            <v>12.678580907488138</v>
          </cell>
          <cell r="S78">
            <v>20.686352550149795</v>
          </cell>
          <cell r="T78">
            <v>28.586203905250642</v>
          </cell>
          <cell r="U78">
            <v>38.180888157627827</v>
          </cell>
          <cell r="V78">
            <v>44.581406866693385</v>
          </cell>
          <cell r="W78">
            <v>64.812185332883573</v>
          </cell>
          <cell r="X78">
            <v>101.31952013471221</v>
          </cell>
          <cell r="Y78">
            <v>161.03834172323442</v>
          </cell>
          <cell r="Z78">
            <v>211.14378344128835</v>
          </cell>
          <cell r="AA78">
            <v>287.45627990114616</v>
          </cell>
          <cell r="AB78">
            <v>340.69432995047714</v>
          </cell>
          <cell r="AC78">
            <v>365.72181431810856</v>
          </cell>
          <cell r="AD78">
            <v>415.44149768673873</v>
          </cell>
        </row>
        <row r="79">
          <cell r="B79">
            <v>1077</v>
          </cell>
          <cell r="C79">
            <v>7124.9166073458218</v>
          </cell>
          <cell r="D79">
            <v>7338.3923129142968</v>
          </cell>
          <cell r="E79">
            <v>7848.0930797680339</v>
          </cell>
          <cell r="F79">
            <v>8239.5413061175168</v>
          </cell>
          <cell r="G79">
            <v>9126.9829774022619</v>
          </cell>
          <cell r="H79">
            <v>9118.4965046629477</v>
          </cell>
          <cell r="I79">
            <v>9854.3591139848359</v>
          </cell>
          <cell r="J79">
            <v>9679.8624571116034</v>
          </cell>
          <cell r="K79">
            <v>10285.929720401497</v>
          </cell>
          <cell r="L79">
            <v>10422.741249639808</v>
          </cell>
          <cell r="M79">
            <v>11185.231052857067</v>
          </cell>
          <cell r="N79">
            <v>10465.558630432002</v>
          </cell>
          <cell r="O79">
            <v>10493.722760651281</v>
          </cell>
          <cell r="P79">
            <v>11139.876571430115</v>
          </cell>
          <cell r="Q79">
            <v>20.731421917382288</v>
          </cell>
          <cell r="R79">
            <v>13.759500199607469</v>
          </cell>
          <cell r="S79">
            <v>21.003863215525335</v>
          </cell>
          <cell r="T79">
            <v>28.454758819791486</v>
          </cell>
          <cell r="U79">
            <v>38.407800673961525</v>
          </cell>
          <cell r="V79">
            <v>45.058297515859628</v>
          </cell>
          <cell r="W79">
            <v>63.539013730466976</v>
          </cell>
          <cell r="X79">
            <v>97.195479827398174</v>
          </cell>
          <cell r="Y79">
            <v>148.78651127930567</v>
          </cell>
          <cell r="Z79">
            <v>199.6319699852998</v>
          </cell>
          <cell r="AA79">
            <v>279.69544072660312</v>
          </cell>
          <cell r="AB79">
            <v>306.31650399637891</v>
          </cell>
          <cell r="AC79">
            <v>318.30884556620572</v>
          </cell>
          <cell r="AD79">
            <v>374.89129154755858</v>
          </cell>
        </row>
        <row r="80">
          <cell r="B80">
            <v>1078</v>
          </cell>
          <cell r="C80">
            <v>31580.014028678277</v>
          </cell>
          <cell r="D80">
            <v>30219.752549936664</v>
          </cell>
          <cell r="E80">
            <v>27439.165406733882</v>
          </cell>
          <cell r="F80">
            <v>25126.221357414743</v>
          </cell>
          <cell r="G80">
            <v>25805.390959977543</v>
          </cell>
          <cell r="H80">
            <v>26117.232356705215</v>
          </cell>
          <cell r="I80">
            <v>21562.729748214726</v>
          </cell>
          <cell r="J80">
            <v>21424.835050105074</v>
          </cell>
          <cell r="K80">
            <v>19145.915957877416</v>
          </cell>
          <cell r="L80">
            <v>9624.2357953608262</v>
          </cell>
          <cell r="M80">
            <v>4493.955500634911</v>
          </cell>
          <cell r="N80">
            <v>5299.8130809932381</v>
          </cell>
          <cell r="O80">
            <v>1694.9878694108388</v>
          </cell>
          <cell r="P80">
            <v>1690.9080707531598</v>
          </cell>
          <cell r="Q80">
            <v>91.888597588690885</v>
          </cell>
          <cell r="R80">
            <v>56.662096207529117</v>
          </cell>
          <cell r="S80">
            <v>73.435479306044044</v>
          </cell>
          <cell r="T80">
            <v>86.771889625348678</v>
          </cell>
          <cell r="U80">
            <v>108.59320267808395</v>
          </cell>
          <cell r="V80">
            <v>129.05614705422954</v>
          </cell>
          <cell r="W80">
            <v>139.03233743469113</v>
          </cell>
          <cell r="X80">
            <v>215.12672645342445</v>
          </cell>
          <cell r="Y80">
            <v>276.94667551239831</v>
          </cell>
          <cell r="Z80">
            <v>184.33779611456032</v>
          </cell>
          <cell r="AA80">
            <v>112.37486811099551</v>
          </cell>
          <cell r="AB80">
            <v>155.12026372710824</v>
          </cell>
          <cell r="AC80">
            <v>51.41451172923891</v>
          </cell>
          <cell r="AD80">
            <v>56.904284932437371</v>
          </cell>
        </row>
        <row r="81">
          <cell r="B81">
            <v>1079</v>
          </cell>
          <cell r="C81">
            <v>1469.9307051616408</v>
          </cell>
          <cell r="D81">
            <v>1497.590987794671</v>
          </cell>
          <cell r="E81">
            <v>1687.0837944446223</v>
          </cell>
          <cell r="F81">
            <v>2234.7943238112043</v>
          </cell>
          <cell r="G81">
            <v>2468.2480866013566</v>
          </cell>
          <cell r="H81">
            <v>2421.8604988035318</v>
          </cell>
          <cell r="I81">
            <v>2770.753656761276</v>
          </cell>
          <cell r="J81">
            <v>2619.889995362259</v>
          </cell>
          <cell r="K81">
            <v>2719.068229998144</v>
          </cell>
          <cell r="L81">
            <v>2627.5097346328607</v>
          </cell>
          <cell r="M81">
            <v>2775.2980110298431</v>
          </cell>
          <cell r="N81">
            <v>2637.0981402040229</v>
          </cell>
          <cell r="O81">
            <v>2647.5263199938481</v>
          </cell>
          <cell r="P81">
            <v>2787.5338167671539</v>
          </cell>
          <cell r="Q81">
            <v>4.277068114257319</v>
          </cell>
          <cell r="R81">
            <v>2.8079860842582591</v>
          </cell>
          <cell r="S81">
            <v>4.5151448755105319</v>
          </cell>
          <cell r="T81">
            <v>7.7177273750267519</v>
          </cell>
          <cell r="U81">
            <v>10.386781783070001</v>
          </cell>
          <cell r="V81">
            <v>11.967423669153598</v>
          </cell>
          <cell r="W81">
            <v>17.865287088112417</v>
          </cell>
          <cell r="X81">
            <v>26.306310272740987</v>
          </cell>
          <cell r="Y81">
            <v>39.331464132931011</v>
          </cell>
          <cell r="Z81">
            <v>50.326006557865689</v>
          </cell>
          <cell r="AA81">
            <v>69.398494914808325</v>
          </cell>
          <cell r="AB81">
            <v>77.185242711626245</v>
          </cell>
          <cell r="AC81">
            <v>80.308110452794494</v>
          </cell>
          <cell r="AD81">
            <v>93.809132094017102</v>
          </cell>
        </row>
        <row r="82">
          <cell r="B82">
            <v>1080</v>
          </cell>
          <cell r="C82">
            <v>7547.43271551423</v>
          </cell>
          <cell r="D82">
            <v>7728.9781365897534</v>
          </cell>
          <cell r="E82">
            <v>8664.7485967280063</v>
          </cell>
          <cell r="F82">
            <v>9339.4676747680169</v>
          </cell>
          <cell r="G82">
            <v>9919.8838434980698</v>
          </cell>
          <cell r="H82">
            <v>10017.517840995686</v>
          </cell>
          <cell r="I82">
            <v>11038.084417048896</v>
          </cell>
          <cell r="J82">
            <v>11171.922901838443</v>
          </cell>
          <cell r="K82">
            <v>12054.177600212202</v>
          </cell>
          <cell r="L82">
            <v>11737.959137950953</v>
          </cell>
          <cell r="M82">
            <v>12452.469146693085</v>
          </cell>
          <cell r="N82">
            <v>11882.970427465089</v>
          </cell>
          <cell r="O82">
            <v>12274.68901533502</v>
          </cell>
          <cell r="P82">
            <v>12846.929151970027</v>
          </cell>
          <cell r="Q82">
            <v>21.960820124836207</v>
          </cell>
          <cell r="R82">
            <v>14.491849396769979</v>
          </cell>
          <cell r="S82">
            <v>23.189479593681025</v>
          </cell>
          <cell r="T82">
            <v>32.253288176788764</v>
          </cell>
          <cell r="U82">
            <v>41.744454034071879</v>
          </cell>
          <cell r="V82">
            <v>49.50073721245559</v>
          </cell>
          <cell r="W82">
            <v>71.171446993199396</v>
          </cell>
          <cell r="X82">
            <v>112.17725580812628</v>
          </cell>
          <cell r="Y82">
            <v>174.36430932630566</v>
          </cell>
          <cell r="Z82">
            <v>224.82299523621765</v>
          </cell>
          <cell r="AA82">
            <v>311.38371926873219</v>
          </cell>
          <cell r="AB82">
            <v>347.80273915327632</v>
          </cell>
          <cell r="AC82">
            <v>372.33136221267796</v>
          </cell>
          <cell r="AD82">
            <v>432.33888915375388</v>
          </cell>
        </row>
        <row r="83">
          <cell r="B83">
            <v>1081</v>
          </cell>
          <cell r="C83">
            <v>1998.221840180827</v>
          </cell>
          <cell r="D83">
            <v>1923.1642410328961</v>
          </cell>
          <cell r="E83">
            <v>1850.7358770471242</v>
          </cell>
          <cell r="F83">
            <v>1854.1167505681356</v>
          </cell>
          <cell r="G83">
            <v>1990.1064181140889</v>
          </cell>
          <cell r="H83">
            <v>1824.0218972036444</v>
          </cell>
          <cell r="I83">
            <v>1780.9292341652317</v>
          </cell>
          <cell r="J83">
            <v>1848.4084664762295</v>
          </cell>
          <cell r="K83">
            <v>1677.8532637843768</v>
          </cell>
          <cell r="L83">
            <v>2294.9070488800044</v>
          </cell>
          <cell r="M83">
            <v>2657.6998902294172</v>
          </cell>
          <cell r="N83">
            <v>2890.2797670444061</v>
          </cell>
          <cell r="O83">
            <v>2880.0253961033718</v>
          </cell>
          <cell r="P83">
            <v>2800.2508503566241</v>
          </cell>
          <cell r="Q83">
            <v>5.8142406902849055</v>
          </cell>
          <cell r="R83">
            <v>3.6059367815211973</v>
          </cell>
          <cell r="S83">
            <v>4.9531271882815213</v>
          </cell>
          <cell r="T83">
            <v>6.4030803416181481</v>
          </cell>
          <cell r="U83">
            <v>8.3746853495997975</v>
          </cell>
          <cell r="V83">
            <v>9.0132535860068845</v>
          </cell>
          <cell r="W83">
            <v>11.483089438259414</v>
          </cell>
          <cell r="X83">
            <v>18.559865763814855</v>
          </cell>
          <cell r="Y83">
            <v>24.270235199247466</v>
          </cell>
          <cell r="Z83">
            <v>43.955501161165095</v>
          </cell>
          <cell r="AA83">
            <v>66.457862032889082</v>
          </cell>
          <cell r="AB83">
            <v>84.595617403365026</v>
          </cell>
          <cell r="AC83">
            <v>87.360565925425888</v>
          </cell>
          <cell r="AD83">
            <v>94.237099595850736</v>
          </cell>
        </row>
        <row r="84">
          <cell r="B84">
            <v>1082</v>
          </cell>
          <cell r="C84">
            <v>39213.861046313359</v>
          </cell>
          <cell r="D84">
            <v>59795.414192945151</v>
          </cell>
          <cell r="E84">
            <v>59663.526866144144</v>
          </cell>
          <cell r="F84">
            <v>49816.086000482552</v>
          </cell>
          <cell r="G84">
            <v>42418.948886696751</v>
          </cell>
          <cell r="H84">
            <v>50202.121335951728</v>
          </cell>
          <cell r="I84">
            <v>45999.952078445516</v>
          </cell>
          <cell r="J84">
            <v>32742.07858290134</v>
          </cell>
          <cell r="K84">
            <v>43677.541731089397</v>
          </cell>
          <cell r="L84">
            <v>45966.753420136389</v>
          </cell>
          <cell r="M84">
            <v>46735.438684833054</v>
          </cell>
          <cell r="N84">
            <v>54963.215865816681</v>
          </cell>
          <cell r="O84">
            <v>57042.038498570219</v>
          </cell>
          <cell r="P84">
            <v>54828.349636810686</v>
          </cell>
          <cell r="Q84">
            <v>114.1008580398765</v>
          </cell>
          <cell r="R84">
            <v>112.11652068199385</v>
          </cell>
          <cell r="S84">
            <v>159.67758594541951</v>
          </cell>
          <cell r="T84">
            <v>172.03684766253721</v>
          </cell>
          <cell r="U84">
            <v>178.50570529966325</v>
          </cell>
          <cell r="V84">
            <v>248.06963712996566</v>
          </cell>
          <cell r="W84">
            <v>296.59885061071964</v>
          </cell>
          <cell r="X84">
            <v>328.76314643018924</v>
          </cell>
          <cell r="Y84">
            <v>631.79792513412337</v>
          </cell>
          <cell r="Z84">
            <v>880.42419161153657</v>
          </cell>
          <cell r="AA84">
            <v>1168.6561554905554</v>
          </cell>
          <cell r="AB84">
            <v>1608.7187246229494</v>
          </cell>
          <cell r="AC84">
            <v>1730.2711189690372</v>
          </cell>
          <cell r="AD84">
            <v>1845.1434966057534</v>
          </cell>
        </row>
        <row r="85">
          <cell r="B85">
            <v>1083</v>
          </cell>
          <cell r="C85">
            <v>1511.7458188563089</v>
          </cell>
          <cell r="D85">
            <v>1551.2147424131526</v>
          </cell>
          <cell r="E85">
            <v>1761.498742457241</v>
          </cell>
          <cell r="F85">
            <v>2002.0289373291848</v>
          </cell>
          <cell r="G85">
            <v>2143.8723470791265</v>
          </cell>
          <cell r="H85">
            <v>2163.9213715387154</v>
          </cell>
          <cell r="I85">
            <v>2446.9048952914823</v>
          </cell>
          <cell r="J85">
            <v>2441.0311709457451</v>
          </cell>
          <cell r="K85">
            <v>2696.1521611810199</v>
          </cell>
          <cell r="L85">
            <v>2602.6503622017744</v>
          </cell>
          <cell r="M85">
            <v>2778.8269793123286</v>
          </cell>
          <cell r="N85">
            <v>2737.6270639610229</v>
          </cell>
          <cell r="O85">
            <v>2917.2313362106438</v>
          </cell>
          <cell r="P85">
            <v>2939.2016911947326</v>
          </cell>
          <cell r="Q85">
            <v>4.3987378561366413</v>
          </cell>
          <cell r="R85">
            <v>2.9085307309485482</v>
          </cell>
          <cell r="S85">
            <v>4.7143017118733432</v>
          </cell>
          <cell r="T85">
            <v>6.9138861552462378</v>
          </cell>
          <cell r="U85">
            <v>9.0217569136377769</v>
          </cell>
          <cell r="V85">
            <v>10.692838771156881</v>
          </cell>
          <cell r="W85">
            <v>15.777172512257154</v>
          </cell>
          <cell r="X85">
            <v>24.51038916977577</v>
          </cell>
          <cell r="Y85">
            <v>38.999981999160099</v>
          </cell>
          <cell r="Z85">
            <v>49.84986257883449</v>
          </cell>
          <cell r="AA85">
            <v>69.486739523651494</v>
          </cell>
          <cell r="AB85">
            <v>80.127624438505109</v>
          </cell>
          <cell r="AC85">
            <v>88.489143467817186</v>
          </cell>
          <cell r="AD85">
            <v>98.913225031298907</v>
          </cell>
        </row>
        <row r="86">
          <cell r="B86">
            <v>1084</v>
          </cell>
          <cell r="C86">
            <v>3787.5727658498708</v>
          </cell>
          <cell r="D86">
            <v>2658.8244796963177</v>
          </cell>
          <cell r="E86">
            <v>1994.3313229547705</v>
          </cell>
          <cell r="F86">
            <v>3424.5890688464337</v>
          </cell>
          <cell r="G86">
            <v>4579.2391493911373</v>
          </cell>
          <cell r="H86">
            <v>2532.0264691150769</v>
          </cell>
          <cell r="I86">
            <v>2022.1414864806552</v>
          </cell>
          <cell r="J86">
            <v>1687.141438856064</v>
          </cell>
          <cell r="K86">
            <v>1932.4465144858709</v>
          </cell>
          <cell r="L86">
            <v>1900.7217280072289</v>
          </cell>
          <cell r="M86">
            <v>2290.6340141145492</v>
          </cell>
          <cell r="N86">
            <v>2610.4171365372954</v>
          </cell>
          <cell r="O86">
            <v>2967.8948209405298</v>
          </cell>
          <cell r="P86">
            <v>3041.4604373028837</v>
          </cell>
          <cell r="Q86">
            <v>11.020728154300636</v>
          </cell>
          <cell r="R86">
            <v>4.9853011939305896</v>
          </cell>
          <cell r="S86">
            <v>5.3374318943497778</v>
          </cell>
          <cell r="T86">
            <v>11.826611748225606</v>
          </cell>
          <cell r="U86">
            <v>19.270169005867345</v>
          </cell>
          <cell r="V86">
            <v>12.511799714467934</v>
          </cell>
          <cell r="W86">
            <v>13.038379684387753</v>
          </cell>
          <cell r="X86">
            <v>16.940583857762093</v>
          </cell>
          <cell r="Y86">
            <v>27.952939883880905</v>
          </cell>
          <cell r="Z86">
            <v>36.405472789517745</v>
          </cell>
          <cell r="AA86">
            <v>57.279093037373308</v>
          </cell>
          <cell r="AB86">
            <v>76.404316240817366</v>
          </cell>
          <cell r="AC86">
            <v>90.025932241883297</v>
          </cell>
          <cell r="AD86">
            <v>102.35454802574185</v>
          </cell>
        </row>
        <row r="87">
          <cell r="B87">
            <v>1085</v>
          </cell>
          <cell r="C87">
            <v>2054.4782333490393</v>
          </cell>
          <cell r="D87">
            <v>1930.7330377579713</v>
          </cell>
          <cell r="E87">
            <v>2192.7287675021716</v>
          </cell>
          <cell r="F87">
            <v>1894.7907663246747</v>
          </cell>
          <cell r="G87">
            <v>2593.7887324903963</v>
          </cell>
          <cell r="H87">
            <v>2690.1809405669419</v>
          </cell>
          <cell r="I87">
            <v>2950.6573261799599</v>
          </cell>
          <cell r="J87">
            <v>2680.2868458108201</v>
          </cell>
          <cell r="K87">
            <v>2968.117385068188</v>
          </cell>
          <cell r="L87">
            <v>3260.9302743992939</v>
          </cell>
          <cell r="M87">
            <v>3000.5005055428942</v>
          </cell>
          <cell r="N87">
            <v>3474.5101991518964</v>
          </cell>
          <cell r="O87">
            <v>3663.9361692422867</v>
          </cell>
          <cell r="P87">
            <v>3543.4243520386849</v>
          </cell>
          <cell r="Q87">
            <v>5.9779303285773615</v>
          </cell>
          <cell r="R87">
            <v>3.6201282904524112</v>
          </cell>
          <cell r="S87">
            <v>5.8684032711197593</v>
          </cell>
          <cell r="T87">
            <v>6.5435456012225179</v>
          </cell>
          <cell r="U87">
            <v>10.915076852286733</v>
          </cell>
          <cell r="V87">
            <v>13.293306975505709</v>
          </cell>
          <cell r="W87">
            <v>19.02527137416639</v>
          </cell>
          <cell r="X87">
            <v>26.912754928893992</v>
          </cell>
          <cell r="Y87">
            <v>42.933973184342683</v>
          </cell>
          <cell r="Z87">
            <v>62.458226590392634</v>
          </cell>
          <cell r="AA87">
            <v>75.02985922529065</v>
          </cell>
          <cell r="AB87">
            <v>101.69546174144729</v>
          </cell>
          <cell r="AC87">
            <v>111.13913706896857</v>
          </cell>
          <cell r="AD87">
            <v>119.24718584797715</v>
          </cell>
        </row>
        <row r="88">
          <cell r="B88">
            <v>1086</v>
          </cell>
          <cell r="C88">
            <v>25918.925208660279</v>
          </cell>
          <cell r="D88">
            <v>26588.593870367637</v>
          </cell>
          <cell r="E88">
            <v>23352.857438013099</v>
          </cell>
          <cell r="F88">
            <v>22513.35103272687</v>
          </cell>
          <cell r="G88">
            <v>24563.453264358919</v>
          </cell>
          <cell r="H88">
            <v>21099.345392973668</v>
          </cell>
          <cell r="I88">
            <v>18183.607698888223</v>
          </cell>
          <cell r="J88">
            <v>17999.348122644918</v>
          </cell>
          <cell r="K88">
            <v>16670.774925758888</v>
          </cell>
          <cell r="L88">
            <v>18367.526423144802</v>
          </cell>
          <cell r="M88">
            <v>17492.895615474681</v>
          </cell>
          <cell r="N88">
            <v>21536.218026572646</v>
          </cell>
          <cell r="O88">
            <v>16930.171181248883</v>
          </cell>
          <cell r="P88">
            <v>12651.954059055284</v>
          </cell>
          <cell r="Q88">
            <v>75.41648608094809</v>
          </cell>
          <cell r="R88">
            <v>49.853666452634393</v>
          </cell>
          <cell r="S88">
            <v>62.499287194257931</v>
          </cell>
          <cell r="T88">
            <v>77.748499590131189</v>
          </cell>
          <cell r="U88">
            <v>103.36693069084558</v>
          </cell>
          <cell r="V88">
            <v>104.26067297611263</v>
          </cell>
          <cell r="W88">
            <v>117.24440786914693</v>
          </cell>
          <cell r="X88">
            <v>180.73141897543815</v>
          </cell>
          <cell r="Y88">
            <v>241.14363105228111</v>
          </cell>
          <cell r="Z88">
            <v>351.80240934563739</v>
          </cell>
          <cell r="AA88">
            <v>437.42352085832925</v>
          </cell>
          <cell r="AB88">
            <v>630.34370626149905</v>
          </cell>
          <cell r="AC88">
            <v>513.54732413448221</v>
          </cell>
          <cell r="AD88">
            <v>425.77737440682444</v>
          </cell>
        </row>
        <row r="89">
          <cell r="B89">
            <v>1087</v>
          </cell>
          <cell r="C89">
            <v>1240.517794253647</v>
          </cell>
          <cell r="D89">
            <v>1268.795325079579</v>
          </cell>
          <cell r="E89">
            <v>1392.2544273791407</v>
          </cell>
          <cell r="F89">
            <v>1615.1620925195787</v>
          </cell>
          <cell r="G89">
            <v>1754.619287465222</v>
          </cell>
          <cell r="H89">
            <v>1792.7441195612073</v>
          </cell>
          <cell r="I89">
            <v>1983.7171306388148</v>
          </cell>
          <cell r="J89">
            <v>2073.9006440454668</v>
          </cell>
          <cell r="K89">
            <v>2296.9245540826782</v>
          </cell>
          <cell r="L89">
            <v>2307.8014609927304</v>
          </cell>
          <cell r="M89">
            <v>2366.6676058767312</v>
          </cell>
          <cell r="N89">
            <v>2524.6142574327628</v>
          </cell>
          <cell r="O89">
            <v>2579.4442345807538</v>
          </cell>
          <cell r="P89">
            <v>2804.4007725418446</v>
          </cell>
          <cell r="Q89">
            <v>3.6095436909644278</v>
          </cell>
          <cell r="R89">
            <v>2.3789937610681386</v>
          </cell>
          <cell r="S89">
            <v>3.7260926006684594</v>
          </cell>
          <cell r="T89">
            <v>5.5778648458733588</v>
          </cell>
          <cell r="U89">
            <v>7.383717929408653</v>
          </cell>
          <cell r="V89">
            <v>8.8586970305564137</v>
          </cell>
          <cell r="W89">
            <v>12.790626822412767</v>
          </cell>
          <cell r="X89">
            <v>20.824032273749609</v>
          </cell>
          <cell r="Y89">
            <v>33.22513378600032</v>
          </cell>
          <cell r="Z89">
            <v>44.202474277949975</v>
          </cell>
          <cell r="AA89">
            <v>59.180372399190162</v>
          </cell>
          <cell r="AB89">
            <v>73.892951211176396</v>
          </cell>
          <cell r="AC89">
            <v>78.242958694369648</v>
          </cell>
          <cell r="AD89">
            <v>94.376757309099474</v>
          </cell>
        </row>
        <row r="90">
          <cell r="B90">
            <v>1088</v>
          </cell>
          <cell r="C90">
            <v>6801.6164566138441</v>
          </cell>
          <cell r="D90">
            <v>7103.2584951847239</v>
          </cell>
          <cell r="E90">
            <v>8016.1379488483744</v>
          </cell>
          <cell r="F90">
            <v>8671.262590096143</v>
          </cell>
          <cell r="G90">
            <v>9530.4941446948833</v>
          </cell>
          <cell r="H90">
            <v>9534.6010050429468</v>
          </cell>
          <cell r="I90">
            <v>10574.600498432203</v>
          </cell>
          <cell r="J90">
            <v>10816.165582466965</v>
          </cell>
          <cell r="K90">
            <v>11667.581835875588</v>
          </cell>
          <cell r="L90">
            <v>11593.152374407346</v>
          </cell>
          <cell r="M90">
            <v>12630.543038364825</v>
          </cell>
          <cell r="N90">
            <v>12646.064717934123</v>
          </cell>
          <cell r="O90">
            <v>13201.61112497676</v>
          </cell>
          <cell r="P90">
            <v>13389.85228404366</v>
          </cell>
          <cell r="Q90">
            <v>19.790713106297027</v>
          </cell>
          <cell r="R90">
            <v>13.318623823144073</v>
          </cell>
          <cell r="S90">
            <v>21.453601949299205</v>
          </cell>
          <cell r="T90">
            <v>29.9456822288242</v>
          </cell>
          <cell r="U90">
            <v>40.105840050332056</v>
          </cell>
          <cell r="V90">
            <v>47.114443544563208</v>
          </cell>
          <cell r="W90">
            <v>68.182991759510614</v>
          </cell>
          <cell r="X90">
            <v>108.60509726645033</v>
          </cell>
          <cell r="Y90">
            <v>168.77218137924083</v>
          </cell>
          <cell r="Z90">
            <v>222.04943895375649</v>
          </cell>
          <cell r="AA90">
            <v>315.83659604683919</v>
          </cell>
          <cell r="AB90">
            <v>370.13775093146961</v>
          </cell>
          <cell r="AC90">
            <v>400.44793374591927</v>
          </cell>
          <cell r="AD90">
            <v>450.60993128685362</v>
          </cell>
        </row>
        <row r="91">
          <cell r="B91">
            <v>1089</v>
          </cell>
          <cell r="C91">
            <v>8896.9790578998891</v>
          </cell>
          <cell r="D91">
            <v>9282.8972350532586</v>
          </cell>
          <cell r="E91">
            <v>10230.013678594762</v>
          </cell>
          <cell r="F91">
            <v>10933.295064159694</v>
          </cell>
          <cell r="G91">
            <v>11899.661049980623</v>
          </cell>
          <cell r="H91">
            <v>12228.669911937135</v>
          </cell>
          <cell r="I91">
            <v>13754.280303338677</v>
          </cell>
          <cell r="J91">
            <v>14101.221143560982</v>
          </cell>
          <cell r="K91">
            <v>15579.427974011969</v>
          </cell>
          <cell r="L91">
            <v>16408.674985026591</v>
          </cell>
          <cell r="M91">
            <v>17269.391278996831</v>
          </cell>
          <cell r="N91">
            <v>17265.111377066649</v>
          </cell>
          <cell r="O91">
            <v>17332.652323841779</v>
          </cell>
          <cell r="P91">
            <v>17688.090711207406</v>
          </cell>
          <cell r="Q91">
            <v>25.887604979021265</v>
          </cell>
          <cell r="R91">
            <v>17.405450800698109</v>
          </cell>
          <cell r="S91">
            <v>27.378600867015766</v>
          </cell>
          <cell r="T91">
            <v>37.757474912504996</v>
          </cell>
          <cell r="U91">
            <v>50.075672412993057</v>
          </cell>
          <cell r="V91">
            <v>60.426962584625286</v>
          </cell>
          <cell r="W91">
            <v>88.684956062366638</v>
          </cell>
          <cell r="X91">
            <v>141.5903336719137</v>
          </cell>
          <cell r="Y91">
            <v>225.35724032634963</v>
          </cell>
          <cell r="Z91">
            <v>314.28354917882757</v>
          </cell>
          <cell r="AA91">
            <v>431.83462031617086</v>
          </cell>
          <cell r="AB91">
            <v>505.33265780508628</v>
          </cell>
          <cell r="AC91">
            <v>525.75589022518386</v>
          </cell>
          <cell r="AD91">
            <v>595.25894467640671</v>
          </cell>
        </row>
        <row r="92">
          <cell r="B92">
            <v>1090</v>
          </cell>
          <cell r="C92">
            <v>16188.626432845163</v>
          </cell>
          <cell r="D92">
            <v>12873.325780134564</v>
          </cell>
          <cell r="E92">
            <v>9294.3474314521172</v>
          </cell>
          <cell r="F92">
            <v>5832.5770541286711</v>
          </cell>
          <cell r="G92">
            <v>7602.5415487188038</v>
          </cell>
          <cell r="H92">
            <v>5852.5190304897424</v>
          </cell>
          <cell r="I92">
            <v>8706.7974611231621</v>
          </cell>
          <cell r="J92">
            <v>11827.265597044008</v>
          </cell>
          <cell r="K92">
            <v>7103.7211442403686</v>
          </cell>
          <cell r="L92">
            <v>6756.1102741549876</v>
          </cell>
          <cell r="M92">
            <v>6695.6532387966326</v>
          </cell>
          <cell r="N92">
            <v>5025.8510614723809</v>
          </cell>
          <cell r="O92">
            <v>1515.8189688597815</v>
          </cell>
          <cell r="P92">
            <v>1499.6513767451218</v>
          </cell>
          <cell r="Q92">
            <v>47.104164629264808</v>
          </cell>
          <cell r="R92">
            <v>24.1375114723227</v>
          </cell>
          <cell r="S92">
            <v>24.874475894156895</v>
          </cell>
          <cell r="T92">
            <v>20.142452984592662</v>
          </cell>
          <cell r="U92">
            <v>31.992707901577713</v>
          </cell>
          <cell r="V92">
            <v>28.919739516068901</v>
          </cell>
          <cell r="W92">
            <v>56.139756734214615</v>
          </cell>
          <cell r="X92">
            <v>118.75755051728184</v>
          </cell>
          <cell r="Y92">
            <v>102.75569782050835</v>
          </cell>
          <cell r="Z92">
            <v>129.40315519337045</v>
          </cell>
          <cell r="AA92">
            <v>167.43004008838719</v>
          </cell>
          <cell r="AB92">
            <v>147.10166758610586</v>
          </cell>
          <cell r="AC92">
            <v>45.979734463193267</v>
          </cell>
          <cell r="AD92">
            <v>50.467905806148295</v>
          </cell>
        </row>
        <row r="93">
          <cell r="B93">
            <v>1091</v>
          </cell>
          <cell r="C93">
            <v>1966.9683565020118</v>
          </cell>
          <cell r="D93">
            <v>2024.2238367042116</v>
          </cell>
          <cell r="E93">
            <v>2208.0767941819017</v>
          </cell>
          <cell r="F93">
            <v>2478.4055450938617</v>
          </cell>
          <cell r="G93">
            <v>2996.9272407635408</v>
          </cell>
          <cell r="H93">
            <v>2841.1192760217768</v>
          </cell>
          <cell r="I93">
            <v>3152.701324476312</v>
          </cell>
          <cell r="J93">
            <v>2941.4982021853803</v>
          </cell>
          <cell r="K93">
            <v>3444.6506559684194</v>
          </cell>
          <cell r="L93">
            <v>3378.5292567658717</v>
          </cell>
          <cell r="M93">
            <v>3637.4946826140408</v>
          </cell>
          <cell r="N93">
            <v>3653.8405868837153</v>
          </cell>
          <cell r="O93">
            <v>3713.8669299352118</v>
          </cell>
          <cell r="P93">
            <v>3621.8764384263695</v>
          </cell>
          <cell r="Q93">
            <v>5.7233022004413154</v>
          </cell>
          <cell r="R93">
            <v>3.7954237246442348</v>
          </cell>
          <cell r="S93">
            <v>5.9094792178156919</v>
          </cell>
          <cell r="T93">
            <v>8.5590240309760599</v>
          </cell>
          <cell r="U93">
            <v>12.611548020041676</v>
          </cell>
          <cell r="V93">
            <v>14.039156296388239</v>
          </cell>
          <cell r="W93">
            <v>20.328012245837261</v>
          </cell>
          <cell r="X93">
            <v>29.535577642716589</v>
          </cell>
          <cell r="Y93">
            <v>49.827051866878556</v>
          </cell>
          <cell r="Z93">
            <v>64.710658647930046</v>
          </cell>
          <cell r="AA93">
            <v>90.958396262590895</v>
          </cell>
          <cell r="AB93">
            <v>106.94428403274796</v>
          </cell>
          <cell r="AC93">
            <v>112.65369993258872</v>
          </cell>
          <cell r="AD93">
            <v>121.8873411317357</v>
          </cell>
        </row>
        <row r="94">
          <cell r="B94">
            <v>1092</v>
          </cell>
          <cell r="C94">
            <v>2568.1604121758464</v>
          </cell>
          <cell r="D94">
            <v>2329.6901564656296</v>
          </cell>
          <cell r="E94">
            <v>2564.9213688749428</v>
          </cell>
          <cell r="F94">
            <v>2174.5951580026831</v>
          </cell>
          <cell r="G94">
            <v>1434.276373606649</v>
          </cell>
          <cell r="H94">
            <v>1602.0652510314524</v>
          </cell>
          <cell r="I94">
            <v>1241.5480029272642</v>
          </cell>
          <cell r="J94">
            <v>1323.6422136430033</v>
          </cell>
          <cell r="K94">
            <v>1291.5339744958446</v>
          </cell>
          <cell r="L94">
            <v>1198.073117713127</v>
          </cell>
          <cell r="M94">
            <v>1130.2034815652521</v>
          </cell>
          <cell r="N94">
            <v>1325.6661341662946</v>
          </cell>
          <cell r="O94">
            <v>1230.1650828116028</v>
          </cell>
          <cell r="P94">
            <v>1161.5285674091804</v>
          </cell>
          <cell r="Q94">
            <v>7.4725951180177344</v>
          </cell>
          <cell r="R94">
            <v>4.368173682470001</v>
          </cell>
          <cell r="S94">
            <v>6.864502885332703</v>
          </cell>
          <cell r="T94">
            <v>7.5098331876449471</v>
          </cell>
          <cell r="U94">
            <v>6.0356638338483704</v>
          </cell>
          <cell r="V94">
            <v>7.9164731470677676</v>
          </cell>
          <cell r="W94">
            <v>8.0052629189326971</v>
          </cell>
          <cell r="X94">
            <v>13.29068885481044</v>
          </cell>
          <cell r="Y94">
            <v>18.682106478210674</v>
          </cell>
          <cell r="Z94">
            <v>22.947292938291728</v>
          </cell>
          <cell r="AA94">
            <v>28.261621006603097</v>
          </cell>
          <cell r="AB94">
            <v>38.800930750454526</v>
          </cell>
          <cell r="AC94">
            <v>37.31492019532967</v>
          </cell>
          <cell r="AD94">
            <v>39.089027783501848</v>
          </cell>
        </row>
        <row r="95">
          <cell r="B95">
            <v>1093</v>
          </cell>
          <cell r="C95">
            <v>10616.291228323711</v>
          </cell>
          <cell r="D95">
            <v>10456.110184960015</v>
          </cell>
          <cell r="E95">
            <v>11221.307381982022</v>
          </cell>
          <cell r="F95">
            <v>19151.855053535772</v>
          </cell>
          <cell r="G95">
            <v>16200.786996804651</v>
          </cell>
          <cell r="H95">
            <v>17149.808803073014</v>
          </cell>
          <cell r="I95">
            <v>17515.812441559487</v>
          </cell>
          <cell r="J95">
            <v>16354.524327001907</v>
          </cell>
          <cell r="K95">
            <v>18926.997915599859</v>
          </cell>
          <cell r="L95">
            <v>19300.826239242157</v>
          </cell>
          <cell r="M95">
            <v>16902.661277711421</v>
          </cell>
          <cell r="N95">
            <v>16766.232679354063</v>
          </cell>
          <cell r="O95">
            <v>19733.55657484812</v>
          </cell>
          <cell r="P95">
            <v>19991.272734159127</v>
          </cell>
          <cell r="Q95">
            <v>30.890300165095109</v>
          </cell>
          <cell r="R95">
            <v>19.60522741798464</v>
          </cell>
          <cell r="S95">
            <v>30.031601683995497</v>
          </cell>
          <cell r="T95">
            <v>66.139776020705668</v>
          </cell>
          <cell r="U95">
            <v>68.175496686604205</v>
          </cell>
          <cell r="V95">
            <v>84.744364051004894</v>
          </cell>
          <cell r="W95">
            <v>112.9385923885303</v>
          </cell>
          <cell r="X95">
            <v>164.21574648965901</v>
          </cell>
          <cell r="Y95">
            <v>273.78001458315157</v>
          </cell>
          <cell r="Z95">
            <v>369.67836696675471</v>
          </cell>
          <cell r="AA95">
            <v>422.66425013316149</v>
          </cell>
          <cell r="AB95">
            <v>490.73097393918852</v>
          </cell>
          <cell r="AC95">
            <v>598.58314875715917</v>
          </cell>
          <cell r="AD95">
            <v>672.76814127450166</v>
          </cell>
        </row>
        <row r="96">
          <cell r="B96">
            <v>1094</v>
          </cell>
          <cell r="C96">
            <v>11068.968859783587</v>
          </cell>
          <cell r="D96">
            <v>11336.035756826654</v>
          </cell>
          <cell r="E96">
            <v>12663.311439571129</v>
          </cell>
          <cell r="F96">
            <v>13413.444236718309</v>
          </cell>
          <cell r="G96">
            <v>14759.728849986204</v>
          </cell>
          <cell r="H96">
            <v>14623.271784793096</v>
          </cell>
          <cell r="I96">
            <v>16641.830665212805</v>
          </cell>
          <cell r="J96">
            <v>17008.905192445414</v>
          </cell>
          <cell r="K96">
            <v>18265.786845624923</v>
          </cell>
          <cell r="L96">
            <v>18426.132365201702</v>
          </cell>
          <cell r="M96">
            <v>19550.106916121218</v>
          </cell>
          <cell r="N96">
            <v>20004.372423989313</v>
          </cell>
          <cell r="O96">
            <v>20067.117288056455</v>
          </cell>
          <cell r="P96">
            <v>20364.735920019873</v>
          </cell>
          <cell r="Q96">
            <v>32.207459577274108</v>
          </cell>
          <cell r="R96">
            <v>21.25508961742468</v>
          </cell>
          <cell r="S96">
            <v>33.890839294200973</v>
          </cell>
          <cell r="T96">
            <v>46.322520455739792</v>
          </cell>
          <cell r="U96">
            <v>62.11129406897814</v>
          </cell>
          <cell r="V96">
            <v>72.259690004546229</v>
          </cell>
          <cell r="W96">
            <v>107.3033258587505</v>
          </cell>
          <cell r="X96">
            <v>170.78638346807207</v>
          </cell>
          <cell r="Y96">
            <v>264.21556187979519</v>
          </cell>
          <cell r="Z96">
            <v>352.92491823129814</v>
          </cell>
          <cell r="AA96">
            <v>488.86569658836112</v>
          </cell>
          <cell r="AB96">
            <v>585.50810730158162</v>
          </cell>
          <cell r="AC96">
            <v>608.70113338180715</v>
          </cell>
          <cell r="AD96">
            <v>685.33633224098628</v>
          </cell>
        </row>
        <row r="97">
          <cell r="B97">
            <v>1095</v>
          </cell>
          <cell r="C97">
            <v>2646.2937443251913</v>
          </cell>
          <cell r="D97">
            <v>2694.7823161337933</v>
          </cell>
          <cell r="E97">
            <v>2936.502125261024</v>
          </cell>
          <cell r="F97">
            <v>3061.1031443033944</v>
          </cell>
          <cell r="G97">
            <v>3274.6234455207459</v>
          </cell>
          <cell r="H97">
            <v>3311.6960467372787</v>
          </cell>
          <cell r="I97">
            <v>3545.3079059003098</v>
          </cell>
          <cell r="J97">
            <v>3669.6228049147007</v>
          </cell>
          <cell r="K97">
            <v>3953.0051979418586</v>
          </cell>
          <cell r="L97">
            <v>3814.979459916015</v>
          </cell>
          <cell r="M97">
            <v>4041.9367744071246</v>
          </cell>
          <cell r="N97">
            <v>3591.9551702667836</v>
          </cell>
          <cell r="O97">
            <v>3760.541319245795</v>
          </cell>
          <cell r="P97">
            <v>3926.7813768196643</v>
          </cell>
          <cell r="Q97">
            <v>7.699940245528281</v>
          </cell>
          <cell r="R97">
            <v>5.0527222088534645</v>
          </cell>
          <cell r="S97">
            <v>7.8589650178951498</v>
          </cell>
          <cell r="T97">
            <v>10.571335036452595</v>
          </cell>
          <cell r="U97">
            <v>13.78013795897745</v>
          </cell>
          <cell r="V97">
            <v>16.364472550894529</v>
          </cell>
          <cell r="W97">
            <v>22.859464030699574</v>
          </cell>
          <cell r="X97">
            <v>36.846675341673709</v>
          </cell>
          <cell r="Y97">
            <v>57.180426899492048</v>
          </cell>
          <cell r="Z97">
            <v>73.070207423868297</v>
          </cell>
          <cell r="AA97">
            <v>101.07178673060103</v>
          </cell>
          <cell r="AB97">
            <v>105.13295936907106</v>
          </cell>
          <cell r="AC97">
            <v>114.06948642874703</v>
          </cell>
          <cell r="AD97">
            <v>132.14833508625102</v>
          </cell>
        </row>
        <row r="98">
          <cell r="B98">
            <v>1096</v>
          </cell>
          <cell r="C98">
            <v>1933.2007284057072</v>
          </cell>
          <cell r="D98">
            <v>1956.3972828385536</v>
          </cell>
          <cell r="E98">
            <v>3638.4966439502914</v>
          </cell>
          <cell r="F98">
            <v>3860.3811038314593</v>
          </cell>
          <cell r="G98">
            <v>3625.1360442173655</v>
          </cell>
          <cell r="H98">
            <v>2927.766728914693</v>
          </cell>
          <cell r="I98">
            <v>3456.0163979463805</v>
          </cell>
          <cell r="J98">
            <v>3478.1233836381325</v>
          </cell>
          <cell r="K98">
            <v>4068.2347831017296</v>
          </cell>
          <cell r="L98">
            <v>4285.1640312466288</v>
          </cell>
          <cell r="M98">
            <v>3661.1639681360671</v>
          </cell>
          <cell r="N98">
            <v>3705.4129716799125</v>
          </cell>
          <cell r="O98">
            <v>4598.4495244940135</v>
          </cell>
          <cell r="P98">
            <v>4547.5964111373441</v>
          </cell>
          <cell r="Q98">
            <v>5.6250482862141675</v>
          </cell>
          <cell r="R98">
            <v>3.668248801083549</v>
          </cell>
          <cell r="S98">
            <v>9.7377139953516867</v>
          </cell>
          <cell r="T98">
            <v>13.331593250275764</v>
          </cell>
          <cell r="U98">
            <v>15.255150902223207</v>
          </cell>
          <cell r="V98">
            <v>14.467317529925362</v>
          </cell>
          <cell r="W98">
            <v>22.283729547688161</v>
          </cell>
          <cell r="X98">
            <v>34.923830030584533</v>
          </cell>
          <cell r="Y98">
            <v>58.847228874435899</v>
          </cell>
          <cell r="Z98">
            <v>82.075887406058001</v>
          </cell>
          <cell r="AA98">
            <v>91.550265238250162</v>
          </cell>
          <cell r="AB98">
            <v>108.45375650061897</v>
          </cell>
          <cell r="AC98">
            <v>139.48597584688929</v>
          </cell>
          <cell r="AD98">
            <v>153.04068057456541</v>
          </cell>
        </row>
        <row r="99">
          <cell r="B99">
            <v>1097</v>
          </cell>
          <cell r="C99">
            <v>15299.981412711042</v>
          </cell>
          <cell r="D99">
            <v>15428.54630723385</v>
          </cell>
          <cell r="E99">
            <v>17324.101699572744</v>
          </cell>
          <cell r="F99">
            <v>17988.363853685601</v>
          </cell>
          <cell r="G99">
            <v>22025.215711508452</v>
          </cell>
          <cell r="H99">
            <v>21435.112739279568</v>
          </cell>
          <cell r="I99">
            <v>21416.005857558244</v>
          </cell>
          <cell r="J99">
            <v>23261.250063609805</v>
          </cell>
          <cell r="K99">
            <v>23663.768754830133</v>
          </cell>
          <cell r="L99">
            <v>24553.729698601572</v>
          </cell>
          <cell r="M99">
            <v>23318.56460438107</v>
          </cell>
          <cell r="N99">
            <v>22768.750436708811</v>
          </cell>
          <cell r="O99">
            <v>27934.240038777261</v>
          </cell>
          <cell r="P99">
            <v>27859.728866854657</v>
          </cell>
          <cell r="Q99">
            <v>44.518467720449472</v>
          </cell>
          <cell r="R99">
            <v>28.928555048827974</v>
          </cell>
          <cell r="S99">
            <v>46.364519219034406</v>
          </cell>
          <cell r="T99">
            <v>62.121729353944502</v>
          </cell>
          <cell r="U99">
            <v>92.685622066252122</v>
          </cell>
          <cell r="V99">
            <v>105.9198395918179</v>
          </cell>
          <cell r="W99">
            <v>138.08628998551919</v>
          </cell>
          <cell r="X99">
            <v>233.56616597962309</v>
          </cell>
          <cell r="Y99">
            <v>342.29765246869528</v>
          </cell>
          <cell r="Z99">
            <v>470.28985108766722</v>
          </cell>
          <cell r="AA99">
            <v>583.09892511949317</v>
          </cell>
          <cell r="AB99">
            <v>666.41870543424341</v>
          </cell>
          <cell r="AC99">
            <v>847.33663174846606</v>
          </cell>
          <cell r="AD99">
            <v>937.56601970313523</v>
          </cell>
        </row>
        <row r="100">
          <cell r="B100">
            <v>1098</v>
          </cell>
          <cell r="C100">
            <v>20739.293753435169</v>
          </cell>
          <cell r="D100">
            <v>20813.738759581101</v>
          </cell>
          <cell r="E100">
            <v>22229.634498134095</v>
          </cell>
          <cell r="F100">
            <v>23302.922737880592</v>
          </cell>
          <cell r="G100">
            <v>31310.053242678881</v>
          </cell>
          <cell r="H100">
            <v>33336.658807592772</v>
          </cell>
          <cell r="I100">
            <v>35416.942844001569</v>
          </cell>
          <cell r="J100">
            <v>32648.827646026744</v>
          </cell>
          <cell r="K100">
            <v>34038.396018100189</v>
          </cell>
          <cell r="L100">
            <v>36182.079694526146</v>
          </cell>
          <cell r="M100">
            <v>33498.190382141838</v>
          </cell>
          <cell r="N100">
            <v>26379.263043463263</v>
          </cell>
          <cell r="O100">
            <v>30758.878811204173</v>
          </cell>
          <cell r="P100">
            <v>30035.832768201417</v>
          </cell>
          <cell r="Q100">
            <v>60.345274585769864</v>
          </cell>
          <cell r="R100">
            <v>39.025801620477985</v>
          </cell>
          <cell r="S100">
            <v>59.493203964870936</v>
          </cell>
          <cell r="T100">
            <v>80.475237840038361</v>
          </cell>
          <cell r="U100">
            <v>131.75769988980579</v>
          </cell>
          <cell r="V100">
            <v>164.73034671550164</v>
          </cell>
          <cell r="W100">
            <v>228.36164093741817</v>
          </cell>
          <cell r="X100">
            <v>327.82681395707414</v>
          </cell>
          <cell r="Y100">
            <v>492.36717834378254</v>
          </cell>
          <cell r="Z100">
            <v>693.01344766982345</v>
          </cell>
          <cell r="AA100">
            <v>837.64842033223817</v>
          </cell>
          <cell r="AB100">
            <v>772.09482253323324</v>
          </cell>
          <cell r="AC100">
            <v>933.01714068702643</v>
          </cell>
          <cell r="AD100">
            <v>1010.7986445788736</v>
          </cell>
        </row>
        <row r="101">
          <cell r="B101">
            <v>1099</v>
          </cell>
          <cell r="C101">
            <v>1637.5284791638094</v>
          </cell>
          <cell r="D101">
            <v>1655.5738501125097</v>
          </cell>
          <cell r="E101">
            <v>1059.639779255823</v>
          </cell>
          <cell r="F101">
            <v>1010.1284779851628</v>
          </cell>
          <cell r="G101">
            <v>1916.9712435077695</v>
          </cell>
          <cell r="H101">
            <v>3775.8993321070675</v>
          </cell>
          <cell r="I101">
            <v>2269.8013804282009</v>
          </cell>
          <cell r="J101">
            <v>2767.290552249277</v>
          </cell>
          <cell r="K101">
            <v>3256.625773689464</v>
          </cell>
          <cell r="L101">
            <v>6159.5124240653477</v>
          </cell>
          <cell r="M101">
            <v>2568.4009038125955</v>
          </cell>
          <cell r="N101">
            <v>1719.7195762841779</v>
          </cell>
          <cell r="O101">
            <v>901.12781280587274</v>
          </cell>
          <cell r="P101">
            <v>1849.4836553250971</v>
          </cell>
          <cell r="Q101">
            <v>4.7647285819841656</v>
          </cell>
          <cell r="R101">
            <v>3.1042042656944591</v>
          </cell>
          <cell r="S101">
            <v>2.8359155217711312</v>
          </cell>
          <cell r="T101">
            <v>3.4884177589752978</v>
          </cell>
          <cell r="U101">
            <v>8.066920865378707</v>
          </cell>
          <cell r="V101">
            <v>18.658294753856985</v>
          </cell>
          <cell r="W101">
            <v>14.635243084635393</v>
          </cell>
          <cell r="X101">
            <v>27.786358973529488</v>
          </cell>
          <cell r="Y101">
            <v>47.107262112482296</v>
          </cell>
          <cell r="Z101">
            <v>117.9762185315297</v>
          </cell>
          <cell r="AA101">
            <v>64.224871114394645</v>
          </cell>
          <cell r="AB101">
            <v>50.334483524818666</v>
          </cell>
          <cell r="AC101">
            <v>27.334146360088802</v>
          </cell>
          <cell r="AD101">
            <v>62.240843674977427</v>
          </cell>
        </row>
        <row r="102">
          <cell r="B102">
            <v>1100</v>
          </cell>
          <cell r="C102">
            <v>2419.4739168429387</v>
          </cell>
          <cell r="D102">
            <v>2481.3447896171656</v>
          </cell>
          <cell r="E102">
            <v>2741.6875028124796</v>
          </cell>
          <cell r="F102">
            <v>3126.6206585732043</v>
          </cell>
          <cell r="G102">
            <v>3390.5549246742612</v>
          </cell>
          <cell r="H102">
            <v>3355.9130919112304</v>
          </cell>
          <cell r="I102">
            <v>3611.9443886164013</v>
          </cell>
          <cell r="J102">
            <v>3478.1404872759372</v>
          </cell>
          <cell r="K102">
            <v>3817.9723896564778</v>
          </cell>
          <cell r="L102">
            <v>3635.8668256761302</v>
          </cell>
          <cell r="M102">
            <v>3722.02881830051</v>
          </cell>
          <cell r="N102">
            <v>3785.3304720829551</v>
          </cell>
          <cell r="O102">
            <v>3939.2777136621094</v>
          </cell>
          <cell r="P102">
            <v>4050.1216655203812</v>
          </cell>
          <cell r="Q102">
            <v>7.0399609360281046</v>
          </cell>
          <cell r="R102">
            <v>4.6525264216180213</v>
          </cell>
          <cell r="S102">
            <v>7.3375823532524436</v>
          </cell>
          <cell r="T102">
            <v>10.797595819396363</v>
          </cell>
          <cell r="U102">
            <v>14.267996121328604</v>
          </cell>
          <cell r="V102">
            <v>16.582967428388997</v>
          </cell>
          <cell r="W102">
            <v>23.289123264879397</v>
          </cell>
          <cell r="X102">
            <v>34.92400176817798</v>
          </cell>
          <cell r="Y102">
            <v>55.227170266483952</v>
          </cell>
          <cell r="Z102">
            <v>69.639573661968058</v>
          </cell>
          <cell r="AA102">
            <v>93.072238366123472</v>
          </cell>
          <cell r="AB102">
            <v>110.79286234255711</v>
          </cell>
          <cell r="AC102">
            <v>119.49114437273792</v>
          </cell>
          <cell r="AD102">
            <v>136.2991171738594</v>
          </cell>
        </row>
        <row r="103">
          <cell r="B103">
            <v>1101</v>
          </cell>
          <cell r="C103">
            <v>7006.0124660826013</v>
          </cell>
          <cell r="D103">
            <v>7121.1475437872477</v>
          </cell>
          <cell r="E103">
            <v>7519.3128565606885</v>
          </cell>
          <cell r="F103">
            <v>8053.6097241715079</v>
          </cell>
          <cell r="G103">
            <v>10361.661398884107</v>
          </cell>
          <cell r="H103">
            <v>9818.9775648037448</v>
          </cell>
          <cell r="I103">
            <v>11593.806234717649</v>
          </cell>
          <cell r="J103">
            <v>11177.867042300062</v>
          </cell>
          <cell r="K103">
            <v>10517.494852270887</v>
          </cell>
          <cell r="L103">
            <v>9952.5147329341871</v>
          </cell>
          <cell r="M103">
            <v>11418.109304677884</v>
          </cell>
          <cell r="N103">
            <v>13032.857138754584</v>
          </cell>
          <cell r="O103">
            <v>12532.797141569608</v>
          </cell>
          <cell r="P103">
            <v>11057.809857325838</v>
          </cell>
          <cell r="Q103">
            <v>20.385445668662356</v>
          </cell>
          <cell r="R103">
            <v>13.352165824896149</v>
          </cell>
          <cell r="S103">
            <v>20.123948213750012</v>
          </cell>
          <cell r="T103">
            <v>27.812655318553144</v>
          </cell>
          <cell r="U103">
            <v>43.603524477339704</v>
          </cell>
          <cell r="V103">
            <v>48.519666832161782</v>
          </cell>
          <cell r="W103">
            <v>74.75463447345517</v>
          </cell>
          <cell r="X103">
            <v>112.23694091076986</v>
          </cell>
          <cell r="Y103">
            <v>152.13611302084217</v>
          </cell>
          <cell r="Z103">
            <v>190.62548660238815</v>
          </cell>
          <cell r="AA103">
            <v>285.51874334510615</v>
          </cell>
          <cell r="AB103">
            <v>381.45878082599427</v>
          </cell>
          <cell r="AC103">
            <v>380.16062372138305</v>
          </cell>
          <cell r="AD103">
            <v>372.12949286457143</v>
          </cell>
        </row>
        <row r="104">
          <cell r="B104">
            <v>1102</v>
          </cell>
          <cell r="C104">
            <v>5595.1288614079513</v>
          </cell>
          <cell r="D104">
            <v>5803.9933538697678</v>
          </cell>
          <cell r="E104">
            <v>5430.1530158463402</v>
          </cell>
          <cell r="F104">
            <v>4905.6223505573134</v>
          </cell>
          <cell r="G104">
            <v>4747.4378631003201</v>
          </cell>
          <cell r="H104">
            <v>4573.9073740291378</v>
          </cell>
          <cell r="I104">
            <v>4689.1962771355074</v>
          </cell>
          <cell r="J104">
            <v>4355.9981879460238</v>
          </cell>
          <cell r="K104">
            <v>3485.1922248195019</v>
          </cell>
          <cell r="L104">
            <v>3180.9164837601511</v>
          </cell>
          <cell r="M104">
            <v>2734.2185054113693</v>
          </cell>
          <cell r="N104">
            <v>2559.6248061687729</v>
          </cell>
          <cell r="O104">
            <v>1634.7032885230897</v>
          </cell>
          <cell r="P104">
            <v>2147.8108241994291</v>
          </cell>
          <cell r="Q104">
            <v>16.280187334175906</v>
          </cell>
          <cell r="R104">
            <v>10.882499095960256</v>
          </cell>
          <cell r="S104">
            <v>14.532726615874948</v>
          </cell>
          <cell r="T104">
            <v>16.941270837789045</v>
          </cell>
          <cell r="U104">
            <v>19.97797603100959</v>
          </cell>
          <cell r="V104">
            <v>22.60158559731849</v>
          </cell>
          <cell r="W104">
            <v>30.235036412965254</v>
          </cell>
          <cell r="X104">
            <v>43.738569208040701</v>
          </cell>
          <cell r="Y104">
            <v>50.413487780316522</v>
          </cell>
          <cell r="Z104">
            <v>60.925682486236241</v>
          </cell>
          <cell r="AA104">
            <v>68.371269784232652</v>
          </cell>
          <cell r="AB104">
            <v>74.917675191091334</v>
          </cell>
          <cell r="AC104">
            <v>49.585883721285825</v>
          </cell>
          <cell r="AD104">
            <v>72.280475346467938</v>
          </cell>
        </row>
        <row r="105">
          <cell r="B105">
            <v>1103</v>
          </cell>
          <cell r="C105">
            <v>4186.073456650869</v>
          </cell>
          <cell r="D105">
            <v>4112.8551792331464</v>
          </cell>
          <cell r="E105">
            <v>4499.6818983618223</v>
          </cell>
          <cell r="F105">
            <v>4640.2217103831463</v>
          </cell>
          <cell r="G105">
            <v>4704.7086674733491</v>
          </cell>
          <cell r="H105">
            <v>4560.9500928504176</v>
          </cell>
          <cell r="I105">
            <v>5017.1690755200543</v>
          </cell>
          <cell r="J105">
            <v>5202.4790273599037</v>
          </cell>
          <cell r="K105">
            <v>5316.8323276230194</v>
          </cell>
          <cell r="L105">
            <v>4905.7212062998069</v>
          </cell>
          <cell r="M105">
            <v>5682.2710279968469</v>
          </cell>
          <cell r="N105">
            <v>5427.436975528085</v>
          </cell>
          <cell r="O105">
            <v>5774.9924979959897</v>
          </cell>
          <cell r="P105">
            <v>5995.0355786658147</v>
          </cell>
          <cell r="Q105">
            <v>12.180248526349082</v>
          </cell>
          <cell r="R105">
            <v>7.7116116509640751</v>
          </cell>
          <cell r="S105">
            <v>12.042505376269128</v>
          </cell>
          <cell r="T105">
            <v>16.02472573822541</v>
          </cell>
          <cell r="U105">
            <v>19.798164757923768</v>
          </cell>
          <cell r="V105">
            <v>22.537558262324307</v>
          </cell>
          <cell r="W105">
            <v>32.349741986278651</v>
          </cell>
          <cell r="X105">
            <v>52.238081645956143</v>
          </cell>
          <cell r="Y105">
            <v>76.908257647825053</v>
          </cell>
          <cell r="Z105">
            <v>93.961728988152331</v>
          </cell>
          <cell r="AA105">
            <v>142.08962622167982</v>
          </cell>
          <cell r="AB105">
            <v>158.85568833087862</v>
          </cell>
          <cell r="AC105">
            <v>175.17436253256932</v>
          </cell>
          <cell r="AD105">
            <v>201.75148409845127</v>
          </cell>
        </row>
        <row r="106">
          <cell r="B106">
            <v>1104</v>
          </cell>
          <cell r="C106">
            <v>3854.3264761588257</v>
          </cell>
          <cell r="D106">
            <v>3478.969506635467</v>
          </cell>
          <cell r="E106">
            <v>2864.3787765241591</v>
          </cell>
          <cell r="F106">
            <v>2792.5458805191529</v>
          </cell>
          <cell r="G106">
            <v>4596.4858106792908</v>
          </cell>
          <cell r="H106">
            <v>4969.5157271402741</v>
          </cell>
          <cell r="I106">
            <v>4565.0941175830994</v>
          </cell>
          <cell r="J106">
            <v>4981.6540241062894</v>
          </cell>
          <cell r="K106">
            <v>3911.0157639719332</v>
          </cell>
          <cell r="L106">
            <v>4764.698103045328</v>
          </cell>
          <cell r="M106">
            <v>3231.3073001745779</v>
          </cell>
          <cell r="N106">
            <v>2684.1901193061581</v>
          </cell>
          <cell r="O106">
            <v>2187.4881253979579</v>
          </cell>
          <cell r="P106">
            <v>1819.473123359058</v>
          </cell>
          <cell r="Q106">
            <v>11.214961912986155</v>
          </cell>
          <cell r="R106">
            <v>6.5230747525909853</v>
          </cell>
          <cell r="S106">
            <v>7.6659411920921663</v>
          </cell>
          <cell r="T106">
            <v>9.6438887276865906</v>
          </cell>
          <cell r="U106">
            <v>19.342745708452064</v>
          </cell>
          <cell r="V106">
            <v>24.556451606767027</v>
          </cell>
          <cell r="W106">
            <v>29.434849538448912</v>
          </cell>
          <cell r="X106">
            <v>50.020778224113293</v>
          </cell>
          <cell r="Y106">
            <v>56.573047541398005</v>
          </cell>
          <cell r="Z106">
            <v>91.260643041390964</v>
          </cell>
          <cell r="AA106">
            <v>80.801363438492757</v>
          </cell>
          <cell r="AB106">
            <v>78.563578155936966</v>
          </cell>
          <cell r="AC106">
            <v>66.353651203378305</v>
          </cell>
          <cell r="AD106">
            <v>61.230896480622356</v>
          </cell>
        </row>
        <row r="107">
          <cell r="B107">
            <v>1105</v>
          </cell>
          <cell r="C107">
            <v>2137.5897343022302</v>
          </cell>
          <cell r="D107">
            <v>2176.4008731598683</v>
          </cell>
          <cell r="E107">
            <v>2331.9808365707372</v>
          </cell>
          <cell r="F107">
            <v>4120.0193572321095</v>
          </cell>
          <cell r="G107">
            <v>2998.9730264349309</v>
          </cell>
          <cell r="H107">
            <v>3056.2832286171101</v>
          </cell>
          <cell r="I107">
            <v>3503.6286367595008</v>
          </cell>
          <cell r="J107">
            <v>2810.5716243061988</v>
          </cell>
          <cell r="K107">
            <v>2950.6855131384727</v>
          </cell>
          <cell r="L107">
            <v>3271.6639826391897</v>
          </cell>
          <cell r="M107">
            <v>4621.6735667230732</v>
          </cell>
          <cell r="N107">
            <v>3136.0248854100337</v>
          </cell>
          <cell r="O107">
            <v>3250.2670182878592</v>
          </cell>
          <cell r="P107">
            <v>3413.3911153692438</v>
          </cell>
          <cell r="Q107">
            <v>6.2197604702341902</v>
          </cell>
          <cell r="R107">
            <v>4.0807559710277408</v>
          </cell>
          <cell r="S107">
            <v>6.2410837912750443</v>
          </cell>
          <cell r="T107">
            <v>14.22823829475441</v>
          </cell>
          <cell r="U107">
            <v>12.620157012573266</v>
          </cell>
          <cell r="V107">
            <v>15.102371200925525</v>
          </cell>
          <cell r="W107">
            <v>22.590724113310586</v>
          </cell>
          <cell r="X107">
            <v>28.220944132632248</v>
          </cell>
          <cell r="Y107">
            <v>42.681820245328758</v>
          </cell>
          <cell r="Z107">
            <v>62.663814666490353</v>
          </cell>
          <cell r="AA107">
            <v>115.56855813085015</v>
          </cell>
          <cell r="AB107">
            <v>91.788332879923232</v>
          </cell>
          <cell r="AC107">
            <v>98.591202185420798</v>
          </cell>
          <cell r="AD107">
            <v>114.87116536637339</v>
          </cell>
        </row>
        <row r="108">
          <cell r="B108">
            <v>1106</v>
          </cell>
          <cell r="C108">
            <v>5687.7303083408524</v>
          </cell>
          <cell r="D108">
            <v>5758.1131195536582</v>
          </cell>
          <cell r="E108">
            <v>6485.3130874052231</v>
          </cell>
          <cell r="F108">
            <v>6748.0356503442717</v>
          </cell>
          <cell r="G108">
            <v>7948.5289431674082</v>
          </cell>
          <cell r="H108">
            <v>8553.3731035319688</v>
          </cell>
          <cell r="I108">
            <v>7278.013817494355</v>
          </cell>
          <cell r="J108">
            <v>6400.6251922887477</v>
          </cell>
          <cell r="K108">
            <v>7328.5517953862727</v>
          </cell>
          <cell r="L108">
            <v>8330.6945039080292</v>
          </cell>
          <cell r="M108">
            <v>8266.987180875607</v>
          </cell>
          <cell r="N108">
            <v>8747.6174425864338</v>
          </cell>
          <cell r="O108">
            <v>8632.4234767786147</v>
          </cell>
          <cell r="P108">
            <v>9580.5697212648774</v>
          </cell>
          <cell r="Q108">
            <v>16.54963044099722</v>
          </cell>
          <cell r="R108">
            <v>10.796473565256534</v>
          </cell>
          <cell r="S108">
            <v>17.35665308925487</v>
          </cell>
          <cell r="T108">
            <v>23.303934018188478</v>
          </cell>
          <cell r="U108">
            <v>33.448678063304421</v>
          </cell>
          <cell r="V108">
            <v>42.265786894364858</v>
          </cell>
          <cell r="W108">
            <v>46.927234387473497</v>
          </cell>
          <cell r="X108">
            <v>64.268664923310382</v>
          </cell>
          <cell r="Y108">
            <v>106.00788494621895</v>
          </cell>
          <cell r="Z108">
            <v>159.56195355212742</v>
          </cell>
          <cell r="AA108">
            <v>206.72247288495322</v>
          </cell>
          <cell r="AB108">
            <v>256.03407213440005</v>
          </cell>
          <cell r="AC108">
            <v>261.84956606967529</v>
          </cell>
          <cell r="AD108">
            <v>322.4157946038473</v>
          </cell>
        </row>
        <row r="109">
          <cell r="B109">
            <v>1107</v>
          </cell>
          <cell r="C109">
            <v>10992.975619363307</v>
          </cell>
          <cell r="D109">
            <v>10978.547755987978</v>
          </cell>
          <cell r="E109">
            <v>11668.770412654996</v>
          </cell>
          <cell r="F109">
            <v>12071.648580936748</v>
          </cell>
          <cell r="G109">
            <v>12835.41653748472</v>
          </cell>
          <cell r="H109">
            <v>12458.905596551305</v>
          </cell>
          <cell r="I109">
            <v>14467.202381658723</v>
          </cell>
          <cell r="J109">
            <v>14531.792081317868</v>
          </cell>
          <cell r="K109">
            <v>15693.827863960105</v>
          </cell>
          <cell r="L109">
            <v>15090.734958181069</v>
          </cell>
          <cell r="M109">
            <v>16266.394717826535</v>
          </cell>
          <cell r="N109">
            <v>16136.349321450398</v>
          </cell>
          <cell r="O109">
            <v>16137.572497209787</v>
          </cell>
          <cell r="P109">
            <v>18678.54878337125</v>
          </cell>
          <cell r="Q109">
            <v>31.986341490306234</v>
          </cell>
          <cell r="R109">
            <v>20.584798903988624</v>
          </cell>
          <cell r="S109">
            <v>31.229147660417233</v>
          </cell>
          <cell r="T109">
            <v>41.688710107297105</v>
          </cell>
          <cell r="U109">
            <v>54.013480813929981</v>
          </cell>
          <cell r="V109">
            <v>61.564653208381955</v>
          </cell>
          <cell r="W109">
            <v>93.281740612144731</v>
          </cell>
          <cell r="X109">
            <v>145.9136956081432</v>
          </cell>
          <cell r="Y109">
            <v>227.01204071666919</v>
          </cell>
          <cell r="Z109">
            <v>289.04038544867723</v>
          </cell>
          <cell r="AA109">
            <v>406.75390773204094</v>
          </cell>
          <cell r="AB109">
            <v>472.29491381741883</v>
          </cell>
          <cell r="AC109">
            <v>489.5052203102984</v>
          </cell>
          <cell r="AD109">
            <v>628.59092133847321</v>
          </cell>
        </row>
        <row r="110">
          <cell r="B110">
            <v>1108</v>
          </cell>
          <cell r="C110">
            <v>2240.9575845144145</v>
          </cell>
          <cell r="D110">
            <v>2306.1884776246179</v>
          </cell>
          <cell r="E110">
            <v>2566.3166525190554</v>
          </cell>
          <cell r="F110">
            <v>2771.6810621780401</v>
          </cell>
          <cell r="G110">
            <v>2873.5587511590734</v>
          </cell>
          <cell r="H110">
            <v>2986.0094537913851</v>
          </cell>
          <cell r="I110">
            <v>3277.4009392903326</v>
          </cell>
          <cell r="J110">
            <v>3300.9159086895079</v>
          </cell>
          <cell r="K110">
            <v>3723.7053088347184</v>
          </cell>
          <cell r="L110">
            <v>3625.7020546287536</v>
          </cell>
          <cell r="M110">
            <v>3697.4086420232366</v>
          </cell>
          <cell r="N110">
            <v>3558.1713616997636</v>
          </cell>
          <cell r="O110">
            <v>3689.6213090042756</v>
          </cell>
          <cell r="P110">
            <v>3682.0790439274479</v>
          </cell>
          <cell r="Q110">
            <v>6.5205306593522145</v>
          </cell>
          <cell r="R110">
            <v>4.3241079878443633</v>
          </cell>
          <cell r="S110">
            <v>6.8682370850306356</v>
          </cell>
          <cell r="T110">
            <v>9.5718333362930981</v>
          </cell>
          <cell r="U110">
            <v>12.092393731060556</v>
          </cell>
          <cell r="V110">
            <v>14.755119145497222</v>
          </cell>
          <cell r="W110">
            <v>21.13205139705995</v>
          </cell>
          <cell r="X110">
            <v>33.144490124367238</v>
          </cell>
          <cell r="Y110">
            <v>53.863592012965974</v>
          </cell>
          <cell r="Z110">
            <v>69.444882724139447</v>
          </cell>
          <cell r="AA110">
            <v>92.456591624263822</v>
          </cell>
          <cell r="AB110">
            <v>104.1441408551849</v>
          </cell>
          <cell r="AC110">
            <v>111.91825115196141</v>
          </cell>
          <cell r="AD110">
            <v>123.91334495557614</v>
          </cell>
        </row>
        <row r="111">
          <cell r="B111">
            <v>1109</v>
          </cell>
          <cell r="C111">
            <v>3256.0151672447896</v>
          </cell>
          <cell r="D111">
            <v>3323.2765519284676</v>
          </cell>
          <cell r="E111">
            <v>3722.1223829972109</v>
          </cell>
          <cell r="F111">
            <v>3885.5176563680316</v>
          </cell>
          <cell r="G111">
            <v>5299.73511774089</v>
          </cell>
          <cell r="H111">
            <v>5643.1158639582791</v>
          </cell>
          <cell r="I111">
            <v>5594.1491194178698</v>
          </cell>
          <cell r="J111">
            <v>5285.1765854164269</v>
          </cell>
          <cell r="K111">
            <v>5772.5711234987675</v>
          </cell>
          <cell r="L111">
            <v>6322.1150814864413</v>
          </cell>
          <cell r="M111">
            <v>5999.1244195816817</v>
          </cell>
          <cell r="N111">
            <v>6358.6117437870471</v>
          </cell>
          <cell r="O111">
            <v>6996.2109754628273</v>
          </cell>
          <cell r="P111">
            <v>6480.4470556598162</v>
          </cell>
          <cell r="Q111">
            <v>9.4740511253076409</v>
          </cell>
          <cell r="R111">
            <v>6.2311501524849868</v>
          </cell>
          <cell r="S111">
            <v>9.961521685498326</v>
          </cell>
          <cell r="T111">
            <v>13.418400818005065</v>
          </cell>
          <cell r="U111">
            <v>22.302131003307867</v>
          </cell>
          <cell r="V111">
            <v>27.884991060167994</v>
          </cell>
          <cell r="W111">
            <v>36.069998423797905</v>
          </cell>
          <cell r="X111">
            <v>53.068447663187378</v>
          </cell>
          <cell r="Y111">
            <v>83.500543161743337</v>
          </cell>
          <cell r="Z111">
            <v>121.0906284596222</v>
          </cell>
          <cell r="AA111">
            <v>150.01279281396955</v>
          </cell>
          <cell r="AB111">
            <v>186.11024871271164</v>
          </cell>
          <cell r="AC111">
            <v>212.21790300080093</v>
          </cell>
          <cell r="AD111">
            <v>218.08708120991261</v>
          </cell>
        </row>
        <row r="112">
          <cell r="B112">
            <v>1110</v>
          </cell>
          <cell r="C112">
            <v>6093.1645165907003</v>
          </cell>
          <cell r="D112">
            <v>6125.3180812387982</v>
          </cell>
          <cell r="E112">
            <v>6867.6335274389858</v>
          </cell>
          <cell r="F112">
            <v>7396.1158769526846</v>
          </cell>
          <cell r="G112">
            <v>7644.5423012569781</v>
          </cell>
          <cell r="H112">
            <v>7616.1636947763027</v>
          </cell>
          <cell r="I112">
            <v>7900.7864434945468</v>
          </cell>
          <cell r="J112">
            <v>7827.7566989950765</v>
          </cell>
          <cell r="K112">
            <v>7735.1149982270035</v>
          </cell>
          <cell r="L112">
            <v>7954.5018928039744</v>
          </cell>
          <cell r="M112">
            <v>7400.988277380141</v>
          </cell>
          <cell r="N112">
            <v>6869.2108464192461</v>
          </cell>
          <cell r="O112">
            <v>9157.3990757905212</v>
          </cell>
          <cell r="P112">
            <v>9820.1677848806903</v>
          </cell>
          <cell r="Q112">
            <v>17.729325319432938</v>
          </cell>
          <cell r="R112">
            <v>11.484983599629039</v>
          </cell>
          <cell r="S112">
            <v>18.379857853182816</v>
          </cell>
          <cell r="T112">
            <v>25.54203998293757</v>
          </cell>
          <cell r="U112">
            <v>32.169453769915215</v>
          </cell>
          <cell r="V112">
            <v>37.634643991279823</v>
          </cell>
          <cell r="W112">
            <v>50.942752593850692</v>
          </cell>
          <cell r="X112">
            <v>78.598489565520183</v>
          </cell>
          <cell r="Y112">
            <v>111.88884293538666</v>
          </cell>
          <cell r="Z112">
            <v>152.35654853919846</v>
          </cell>
          <cell r="AA112">
            <v>185.06749375780774</v>
          </cell>
          <cell r="AB112">
            <v>201.05497718685024</v>
          </cell>
          <cell r="AC112">
            <v>277.77378864381319</v>
          </cell>
          <cell r="AD112">
            <v>330.47901029077798</v>
          </cell>
        </row>
        <row r="113">
          <cell r="B113">
            <v>1111</v>
          </cell>
          <cell r="C113">
            <v>1742.3771568838577</v>
          </cell>
          <cell r="D113">
            <v>1889.4260245076073</v>
          </cell>
          <cell r="E113">
            <v>2039.0336579312866</v>
          </cell>
          <cell r="F113">
            <v>2238.5281519500659</v>
          </cell>
          <cell r="G113">
            <v>2304.0487256466781</v>
          </cell>
          <cell r="H113">
            <v>2180.0275577015186</v>
          </cell>
          <cell r="I113">
            <v>2538.2180169624794</v>
          </cell>
          <cell r="J113">
            <v>2641.8223978040078</v>
          </cell>
          <cell r="K113">
            <v>2900.467781468556</v>
          </cell>
          <cell r="L113">
            <v>2871.3379134573843</v>
          </cell>
          <cell r="M113">
            <v>3067.9525919210541</v>
          </cell>
          <cell r="N113">
            <v>2909.0374421738038</v>
          </cell>
          <cell r="O113">
            <v>3050.1294555480881</v>
          </cell>
          <cell r="P113">
            <v>3209.7272242448821</v>
          </cell>
          <cell r="Q113">
            <v>5.0698075457228988</v>
          </cell>
          <cell r="R113">
            <v>3.5426775583535894</v>
          </cell>
          <cell r="S113">
            <v>5.4570688201250128</v>
          </cell>
          <cell r="T113">
            <v>7.7306219252472799</v>
          </cell>
          <cell r="U113">
            <v>9.695804672457033</v>
          </cell>
          <cell r="V113">
            <v>10.772426160108372</v>
          </cell>
          <cell r="W113">
            <v>16.365941971997206</v>
          </cell>
          <cell r="X113">
            <v>26.526533482372155</v>
          </cell>
          <cell r="Y113">
            <v>41.955418130728695</v>
          </cell>
          <cell r="Z113">
            <v>54.996169474780643</v>
          </cell>
          <cell r="AA113">
            <v>76.716551340841505</v>
          </cell>
          <cell r="AB113">
            <v>85.144635919398127</v>
          </cell>
          <cell r="AC113">
            <v>92.520376987997992</v>
          </cell>
          <cell r="AD113">
            <v>108.01724569359811</v>
          </cell>
        </row>
        <row r="114">
          <cell r="B114">
            <v>1112</v>
          </cell>
          <cell r="C114">
            <v>7801.0404969095343</v>
          </cell>
          <cell r="D114">
            <v>7743.9884987562655</v>
          </cell>
          <cell r="E114">
            <v>7267.0026790655338</v>
          </cell>
          <cell r="F114">
            <v>7069.1792488288793</v>
          </cell>
          <cell r="G114">
            <v>6478.3575127915037</v>
          </cell>
          <cell r="H114">
            <v>9000.4617438366931</v>
          </cell>
          <cell r="I114">
            <v>7865.5436671654361</v>
          </cell>
          <cell r="J114">
            <v>9401.3125542912476</v>
          </cell>
          <cell r="K114">
            <v>8822.6329456795811</v>
          </cell>
          <cell r="L114">
            <v>10011.054734091114</v>
          </cell>
          <cell r="M114">
            <v>11344.141530637784</v>
          </cell>
          <cell r="N114">
            <v>8634.3064151027374</v>
          </cell>
          <cell r="O114">
            <v>9360.039403403438</v>
          </cell>
          <cell r="P114">
            <v>11159.970319002168</v>
          </cell>
          <cell r="Q114">
            <v>22.698744539588883</v>
          </cell>
          <cell r="R114">
            <v>14.519993855722227</v>
          </cell>
          <cell r="S114">
            <v>19.44869010937623</v>
          </cell>
          <cell r="T114">
            <v>24.412984061376541</v>
          </cell>
          <cell r="U114">
            <v>27.261962103141418</v>
          </cell>
          <cell r="V114">
            <v>44.475038491984037</v>
          </cell>
          <cell r="W114">
            <v>50.715513945129508</v>
          </cell>
          <cell r="X114">
            <v>94.398560802933218</v>
          </cell>
          <cell r="Y114">
            <v>127.61984691397346</v>
          </cell>
          <cell r="Z114">
            <v>191.74673248904995</v>
          </cell>
          <cell r="AA114">
            <v>283.66912136931097</v>
          </cell>
          <cell r="AB114">
            <v>252.71757092995256</v>
          </cell>
          <cell r="AC114">
            <v>283.9205308647426</v>
          </cell>
          <cell r="AD114">
            <v>375.56750828398418</v>
          </cell>
        </row>
        <row r="115">
          <cell r="B115">
            <v>1113</v>
          </cell>
          <cell r="C115">
            <v>3386.5249771880185</v>
          </cell>
          <cell r="D115">
            <v>3336.8000167293249</v>
          </cell>
          <cell r="E115">
            <v>3688.2326853646127</v>
          </cell>
          <cell r="F115">
            <v>3747.1917197004841</v>
          </cell>
          <cell r="G115">
            <v>4131.204244386864</v>
          </cell>
          <cell r="H115">
            <v>4359.2520680845655</v>
          </cell>
          <cell r="I115">
            <v>4911.8145078216376</v>
          </cell>
          <cell r="J115">
            <v>5090.0630116797665</v>
          </cell>
          <cell r="K115">
            <v>5427.5863965897888</v>
          </cell>
          <cell r="L115">
            <v>5230.8380258680827</v>
          </cell>
          <cell r="M115">
            <v>5620.6421140226712</v>
          </cell>
          <cell r="N115">
            <v>5821.1297745503798</v>
          </cell>
          <cell r="O115">
            <v>5441.1026130260625</v>
          </cell>
          <cell r="P115">
            <v>4942.1007132697796</v>
          </cell>
          <cell r="Q115">
            <v>9.8537964729936611</v>
          </cell>
          <cell r="R115">
            <v>6.2565066759157828</v>
          </cell>
          <cell r="S115">
            <v>9.8708226371746477</v>
          </cell>
          <cell r="T115">
            <v>12.940700540748798</v>
          </cell>
          <cell r="U115">
            <v>17.384766636980803</v>
          </cell>
          <cell r="V115">
            <v>21.540884128204326</v>
          </cell>
          <cell r="W115">
            <v>31.670435981075617</v>
          </cell>
          <cell r="X115">
            <v>51.109312654379437</v>
          </cell>
          <cell r="Y115">
            <v>78.510321047001213</v>
          </cell>
          <cell r="Z115">
            <v>100.18885385014705</v>
          </cell>
          <cell r="AA115">
            <v>140.54854708133371</v>
          </cell>
          <cell r="AB115">
            <v>170.37868544011943</v>
          </cell>
          <cell r="AC115">
            <v>165.04639305451784</v>
          </cell>
          <cell r="AD115">
            <v>166.31697016351822</v>
          </cell>
        </row>
        <row r="116">
          <cell r="B116">
            <v>1114</v>
          </cell>
          <cell r="C116">
            <v>4700.2652858201218</v>
          </cell>
          <cell r="D116">
            <v>4775.1572440821537</v>
          </cell>
          <cell r="E116">
            <v>5391.0914792703925</v>
          </cell>
          <cell r="F116">
            <v>5650.9148907373201</v>
          </cell>
          <cell r="G116">
            <v>6219.3338495575254</v>
          </cell>
          <cell r="H116">
            <v>6096.3399677555271</v>
          </cell>
          <cell r="I116">
            <v>6655.8699084774717</v>
          </cell>
          <cell r="J116">
            <v>6578.7643772224137</v>
          </cell>
          <cell r="K116">
            <v>7171.1184690134778</v>
          </cell>
          <cell r="L116">
            <v>7010.7077622885699</v>
          </cell>
          <cell r="M116">
            <v>7551.2524464231401</v>
          </cell>
          <cell r="N116">
            <v>7491.1518434157688</v>
          </cell>
          <cell r="O116">
            <v>7794.8865223638186</v>
          </cell>
          <cell r="P116">
            <v>7763.7293408576061</v>
          </cell>
          <cell r="Q116">
            <v>13.676396249115115</v>
          </cell>
          <cell r="R116">
            <v>8.9534293413937842</v>
          </cell>
          <cell r="S116">
            <v>14.428186167272916</v>
          </cell>
          <cell r="T116">
            <v>19.515093662764325</v>
          </cell>
          <cell r="U116">
            <v>26.171949198333571</v>
          </cell>
          <cell r="V116">
            <v>30.124560543998165</v>
          </cell>
          <cell r="W116">
            <v>42.915770027376212</v>
          </cell>
          <cell r="X116">
            <v>66.057360127648622</v>
          </cell>
          <cell r="Y116">
            <v>103.73060364770448</v>
          </cell>
          <cell r="Z116">
            <v>134.2795880714458</v>
          </cell>
          <cell r="AA116">
            <v>188.82496669576392</v>
          </cell>
          <cell r="AB116">
            <v>219.25857229528771</v>
          </cell>
          <cell r="AC116">
            <v>236.44433790046224</v>
          </cell>
          <cell r="AD116">
            <v>261.27349806409319</v>
          </cell>
        </row>
        <row r="117">
          <cell r="B117">
            <v>1115</v>
          </cell>
          <cell r="C117">
            <v>36884.294104508714</v>
          </cell>
          <cell r="D117">
            <v>38545.267799422611</v>
          </cell>
          <cell r="E117">
            <v>36912.603198212353</v>
          </cell>
          <cell r="F117">
            <v>36168.747667597767</v>
          </cell>
          <cell r="G117">
            <v>32012.353040001624</v>
          </cell>
          <cell r="H117">
            <v>34497.941611516282</v>
          </cell>
          <cell r="I117">
            <v>34370.240827147791</v>
          </cell>
          <cell r="J117">
            <v>30962.200782305888</v>
          </cell>
          <cell r="K117">
            <v>33073.51650446171</v>
          </cell>
          <cell r="L117">
            <v>40699.604504153489</v>
          </cell>
          <cell r="M117">
            <v>36829.928052413248</v>
          </cell>
          <cell r="N117">
            <v>40499.514727567061</v>
          </cell>
          <cell r="O117">
            <v>45413.007646499187</v>
          </cell>
          <cell r="P117">
            <v>39378.377398777739</v>
          </cell>
          <cell r="Q117">
            <v>107.32250008610826</v>
          </cell>
          <cell r="R117">
            <v>72.272453878859949</v>
          </cell>
          <cell r="S117">
            <v>98.789254997868994</v>
          </cell>
          <cell r="T117">
            <v>124.90658805621526</v>
          </cell>
          <cell r="U117">
            <v>134.71308949617634</v>
          </cell>
          <cell r="V117">
            <v>170.46872979789683</v>
          </cell>
          <cell r="W117">
            <v>221.61270749067609</v>
          </cell>
          <cell r="X117">
            <v>310.89139694722911</v>
          </cell>
          <cell r="Y117">
            <v>478.41014572334797</v>
          </cell>
          <cell r="Z117">
            <v>779.53985714339069</v>
          </cell>
          <cell r="AA117">
            <v>920.9611236343269</v>
          </cell>
          <cell r="AB117">
            <v>1185.3805614183552</v>
          </cell>
          <cell r="AC117">
            <v>1377.5246752134769</v>
          </cell>
          <cell r="AD117">
            <v>1325.2041588984841</v>
          </cell>
        </row>
        <row r="118">
          <cell r="B118">
            <v>1116</v>
          </cell>
          <cell r="C118">
            <v>2069.6645317546595</v>
          </cell>
          <cell r="D118">
            <v>1884.0408410982634</v>
          </cell>
          <cell r="E118">
            <v>1613.2308417855006</v>
          </cell>
          <cell r="F118">
            <v>982.1329007635793</v>
          </cell>
          <cell r="G118">
            <v>369.39688616661107</v>
          </cell>
          <cell r="H118">
            <v>367.31591432074123</v>
          </cell>
          <cell r="I118">
            <v>639.74607244703861</v>
          </cell>
          <cell r="J118">
            <v>978.18936557440657</v>
          </cell>
          <cell r="K118">
            <v>1632.7566866109623</v>
          </cell>
          <cell r="L118">
            <v>1085.9317597897168</v>
          </cell>
          <cell r="M118">
            <v>1810.7224690182927</v>
          </cell>
          <cell r="N118">
            <v>1786.5124256429478</v>
          </cell>
          <cell r="O118">
            <v>3051.2038724449617</v>
          </cell>
          <cell r="P118">
            <v>3008.7201212691461</v>
          </cell>
          <cell r="Q118">
            <v>6.0221180120213464</v>
          </cell>
          <cell r="R118">
            <v>3.5325803287375894</v>
          </cell>
          <cell r="S118">
            <v>4.3174921081505522</v>
          </cell>
          <cell r="T118">
            <v>3.3917367219775754</v>
          </cell>
          <cell r="U118">
            <v>1.5544810381039398</v>
          </cell>
          <cell r="V118">
            <v>1.8150612594203912</v>
          </cell>
          <cell r="W118">
            <v>4.124959727065133</v>
          </cell>
          <cell r="X118">
            <v>9.8219974891494992</v>
          </cell>
          <cell r="Y118">
            <v>23.617910852235653</v>
          </cell>
          <cell r="Z118">
            <v>20.799393488149416</v>
          </cell>
          <cell r="AA118">
            <v>45.278529930436314</v>
          </cell>
          <cell r="AB118">
            <v>52.289443869509846</v>
          </cell>
          <cell r="AC118">
            <v>92.552967557608142</v>
          </cell>
          <cell r="AD118">
            <v>101.2527351569133</v>
          </cell>
        </row>
        <row r="119">
          <cell r="B119">
            <v>1117</v>
          </cell>
          <cell r="C119">
            <v>3253.2539744845585</v>
          </cell>
          <cell r="D119">
            <v>3401.8441454233966</v>
          </cell>
          <cell r="E119">
            <v>3626.8708563589166</v>
          </cell>
          <cell r="F119">
            <v>4243.4744878352394</v>
          </cell>
          <cell r="G119">
            <v>4729.2965948622277</v>
          </cell>
          <cell r="H119">
            <v>4557.2862990535777</v>
          </cell>
          <cell r="I119">
            <v>5291.9676569315061</v>
          </cell>
          <cell r="J119">
            <v>5225.0364109249958</v>
          </cell>
          <cell r="K119">
            <v>5320.0606420697386</v>
          </cell>
          <cell r="L119">
            <v>5208.2061905040546</v>
          </cell>
          <cell r="M119">
            <v>6058.2287546993721</v>
          </cell>
          <cell r="N119">
            <v>5992.4662616811684</v>
          </cell>
          <cell r="O119">
            <v>6080.3165232671317</v>
          </cell>
          <cell r="P119">
            <v>5839.4622934397175</v>
          </cell>
          <cell r="Q119">
            <v>9.4660168625559145</v>
          </cell>
          <cell r="R119">
            <v>6.3784645467391199</v>
          </cell>
          <cell r="S119">
            <v>9.7065998826799724</v>
          </cell>
          <cell r="T119">
            <v>14.654583140403739</v>
          </cell>
          <cell r="U119">
            <v>19.901634679635688</v>
          </cell>
          <cell r="V119">
            <v>22.519453927815828</v>
          </cell>
          <cell r="W119">
            <v>34.121590427709627</v>
          </cell>
          <cell r="X119">
            <v>52.464580289813334</v>
          </cell>
          <cell r="Y119">
            <v>76.954955385112484</v>
          </cell>
          <cell r="Z119">
            <v>99.755375001359582</v>
          </cell>
          <cell r="AA119">
            <v>151.49074288772979</v>
          </cell>
          <cell r="AB119">
            <v>175.39353420245041</v>
          </cell>
          <cell r="AC119">
            <v>184.43583629401758</v>
          </cell>
          <cell r="AD119">
            <v>196.51596201212163</v>
          </cell>
        </row>
        <row r="120">
          <cell r="B120">
            <v>1118</v>
          </cell>
          <cell r="C120">
            <v>3181.1672687504933</v>
          </cell>
          <cell r="D120">
            <v>3244.5361909786579</v>
          </cell>
          <cell r="E120">
            <v>3574.3394913253301</v>
          </cell>
          <cell r="F120">
            <v>3948.127000807975</v>
          </cell>
          <cell r="G120">
            <v>4239.4342811807355</v>
          </cell>
          <cell r="H120">
            <v>4097.1125180892222</v>
          </cell>
          <cell r="I120">
            <v>4475.5183679521087</v>
          </cell>
          <cell r="J120">
            <v>4267.4601922360434</v>
          </cell>
          <cell r="K120">
            <v>4700.9653133816391</v>
          </cell>
          <cell r="L120">
            <v>4487.796198840274</v>
          </cell>
          <cell r="M120">
            <v>4610.4421011706017</v>
          </cell>
          <cell r="N120">
            <v>4687.0184559666523</v>
          </cell>
          <cell r="O120">
            <v>4813.3698837508191</v>
          </cell>
          <cell r="P120">
            <v>4977.8742517062392</v>
          </cell>
          <cell r="Q120">
            <v>9.2562656481113414</v>
          </cell>
          <cell r="R120">
            <v>6.0835118189089235</v>
          </cell>
          <cell r="S120">
            <v>9.5660101120852907</v>
          </cell>
          <cell r="T120">
            <v>13.634618411887523</v>
          </cell>
          <cell r="U120">
            <v>17.84021590103735</v>
          </cell>
          <cell r="V120">
            <v>20.245543188135578</v>
          </cell>
          <cell r="W120">
            <v>28.857282319730139</v>
          </cell>
          <cell r="X120">
            <v>42.849559367857971</v>
          </cell>
          <cell r="Y120">
            <v>67.999709081794151</v>
          </cell>
          <cell r="Z120">
            <v>85.95700253980543</v>
          </cell>
          <cell r="AA120">
            <v>115.28770656034085</v>
          </cell>
          <cell r="AB120">
            <v>137.18437383967401</v>
          </cell>
          <cell r="AC120">
            <v>146.00521148938518</v>
          </cell>
          <cell r="AD120">
            <v>167.5208603450366</v>
          </cell>
        </row>
        <row r="121">
          <cell r="B121">
            <v>1119</v>
          </cell>
          <cell r="C121">
            <v>2686.0433104104472</v>
          </cell>
          <cell r="D121">
            <v>3063.0675281841054</v>
          </cell>
          <cell r="E121">
            <v>3105.0412031848314</v>
          </cell>
          <cell r="F121">
            <v>3328.3462400017829</v>
          </cell>
          <cell r="G121">
            <v>2595.6178457122178</v>
          </cell>
          <cell r="H121">
            <v>2785.7737219780247</v>
          </cell>
          <cell r="I121">
            <v>2185.5681889932143</v>
          </cell>
          <cell r="J121">
            <v>2695.9644106981123</v>
          </cell>
          <cell r="K121">
            <v>2671.1573701650959</v>
          </cell>
          <cell r="L121">
            <v>3227.095285300767</v>
          </cell>
          <cell r="M121">
            <v>2880.9341240007143</v>
          </cell>
          <cell r="N121">
            <v>2924.2364302803003</v>
          </cell>
          <cell r="O121">
            <v>2331.310784366513</v>
          </cell>
          <cell r="P121">
            <v>2139.722087371822</v>
          </cell>
          <cell r="Q121">
            <v>7.8155998484346059</v>
          </cell>
          <cell r="R121">
            <v>5.7432577148117625</v>
          </cell>
          <cell r="S121">
            <v>8.3100264035339446</v>
          </cell>
          <cell r="T121">
            <v>11.49424294501617</v>
          </cell>
          <cell r="U121">
            <v>10.922774052578193</v>
          </cell>
          <cell r="V121">
            <v>13.765670811252805</v>
          </cell>
          <cell r="W121">
            <v>14.09212365441763</v>
          </cell>
          <cell r="X121">
            <v>27.0701733269856</v>
          </cell>
          <cell r="Y121">
            <v>38.638431040082629</v>
          </cell>
          <cell r="Z121">
            <v>61.810168141431006</v>
          </cell>
          <cell r="AA121">
            <v>72.040008445857467</v>
          </cell>
          <cell r="AB121">
            <v>85.589495201684926</v>
          </cell>
          <cell r="AC121">
            <v>70.716261650283386</v>
          </cell>
          <cell r="AD121">
            <v>72.008264341539316</v>
          </cell>
        </row>
        <row r="122">
          <cell r="B122">
            <v>1120</v>
          </cell>
          <cell r="C122">
            <v>10037.466011993552</v>
          </cell>
          <cell r="D122">
            <v>10225.537013292384</v>
          </cell>
          <cell r="E122">
            <v>6854.7797554086155</v>
          </cell>
          <cell r="F122">
            <v>4922.7036979109707</v>
          </cell>
          <cell r="G122">
            <v>3158.4440119129913</v>
          </cell>
          <cell r="H122">
            <v>3235.2241452771423</v>
          </cell>
          <cell r="I122">
            <v>6052.0189423585962</v>
          </cell>
          <cell r="J122">
            <v>11561.109219559999</v>
          </cell>
          <cell r="K122">
            <v>6336.1709969566673</v>
          </cell>
          <cell r="L122">
            <v>2247.1146024773311</v>
          </cell>
          <cell r="M122">
            <v>2150.0115318465328</v>
          </cell>
          <cell r="N122">
            <v>608.01147832814002</v>
          </cell>
          <cell r="O122">
            <v>814.00091845393297</v>
          </cell>
          <cell r="P122">
            <v>1547.7019474284789</v>
          </cell>
          <cell r="Q122">
            <v>29.206088203401592</v>
          </cell>
          <cell r="R122">
            <v>19.172902261968961</v>
          </cell>
          <cell r="S122">
            <v>18.345457283925374</v>
          </cell>
          <cell r="T122">
            <v>17.000260240379276</v>
          </cell>
          <cell r="U122">
            <v>13.291236364719143</v>
          </cell>
          <cell r="V122">
            <v>15.986592964513999</v>
          </cell>
          <cell r="W122">
            <v>39.022255047499641</v>
          </cell>
          <cell r="X122">
            <v>116.08507485625893</v>
          </cell>
          <cell r="Y122">
            <v>91.653044803178403</v>
          </cell>
          <cell r="Z122">
            <v>43.040108559807734</v>
          </cell>
          <cell r="AA122">
            <v>53.762718009610673</v>
          </cell>
          <cell r="AB122">
            <v>17.795891935436803</v>
          </cell>
          <cell r="AC122">
            <v>24.691303415645184</v>
          </cell>
          <cell r="AD122">
            <v>52.084956083821908</v>
          </cell>
        </row>
        <row r="123">
          <cell r="B123">
            <v>1121</v>
          </cell>
          <cell r="C123">
            <v>789.25890385213086</v>
          </cell>
          <cell r="D123">
            <v>787.98727698214122</v>
          </cell>
          <cell r="E123">
            <v>837.29420158909375</v>
          </cell>
          <cell r="F123">
            <v>1038.0245978482592</v>
          </cell>
          <cell r="G123">
            <v>1083.2162836939228</v>
          </cell>
          <cell r="H123">
            <v>904.18144671068819</v>
          </cell>
          <cell r="I123">
            <v>971.45748273825086</v>
          </cell>
          <cell r="J123">
            <v>919.64747143879447</v>
          </cell>
          <cell r="K123">
            <v>1051.2978326657437</v>
          </cell>
          <cell r="L123">
            <v>1015.2380733343094</v>
          </cell>
          <cell r="M123">
            <v>1006.3873661016285</v>
          </cell>
          <cell r="N123">
            <v>937.05721843055812</v>
          </cell>
          <cell r="O123">
            <v>1003.3750711565042</v>
          </cell>
          <cell r="P123">
            <v>952.85764819087854</v>
          </cell>
          <cell r="Q123">
            <v>2.296512400010327</v>
          </cell>
          <cell r="R123">
            <v>1.4774777134554848</v>
          </cell>
          <cell r="S123">
            <v>2.2408517206130818</v>
          </cell>
          <cell r="T123">
            <v>3.5847553259856175</v>
          </cell>
          <cell r="U123">
            <v>4.5583469602073192</v>
          </cell>
          <cell r="V123">
            <v>4.467937955931311</v>
          </cell>
          <cell r="W123">
            <v>6.2637711514564938</v>
          </cell>
          <cell r="X123">
            <v>9.2341784456738107</v>
          </cell>
          <cell r="Y123">
            <v>15.207078124166463</v>
          </cell>
          <cell r="Z123">
            <v>19.445361995416757</v>
          </cell>
          <cell r="AA123">
            <v>25.165502310440051</v>
          </cell>
          <cell r="AB123">
            <v>27.426733854375364</v>
          </cell>
          <cell r="AC123">
            <v>30.435639272588734</v>
          </cell>
          <cell r="AD123">
            <v>32.066606133445582</v>
          </cell>
        </row>
        <row r="124">
          <cell r="B124">
            <v>1122</v>
          </cell>
          <cell r="C124">
            <v>1531.6278942622489</v>
          </cell>
          <cell r="D124">
            <v>1460.0997989571024</v>
          </cell>
          <cell r="E124">
            <v>1765.7019008104282</v>
          </cell>
          <cell r="F124">
            <v>2649.6138066382437</v>
          </cell>
          <cell r="G124">
            <v>2301.369809336019</v>
          </cell>
          <cell r="H124">
            <v>2508.8546283434694</v>
          </cell>
          <cell r="I124">
            <v>2546.4252493890303</v>
          </cell>
          <cell r="J124">
            <v>2265.4362767183252</v>
          </cell>
          <cell r="K124">
            <v>2456.9340425062601</v>
          </cell>
          <cell r="L124">
            <v>2967.7237996007557</v>
          </cell>
          <cell r="M124">
            <v>3250.4450783725465</v>
          </cell>
          <cell r="N124">
            <v>2894.881642420723</v>
          </cell>
          <cell r="O124">
            <v>3581.7685069209733</v>
          </cell>
          <cell r="P124">
            <v>3815.9363425662191</v>
          </cell>
          <cell r="Q124">
            <v>4.4565888762326233</v>
          </cell>
          <cell r="R124">
            <v>2.7376900305318554</v>
          </cell>
          <cell r="S124">
            <v>4.7255506308433688</v>
          </cell>
          <cell r="T124">
            <v>9.1502814334462848</v>
          </cell>
          <cell r="U124">
            <v>9.6845313651728233</v>
          </cell>
          <cell r="V124">
            <v>12.397297976715079</v>
          </cell>
          <cell r="W124">
            <v>16.41886062939621</v>
          </cell>
          <cell r="X124">
            <v>22.747241183397463</v>
          </cell>
          <cell r="Y124">
            <v>35.539679403292553</v>
          </cell>
          <cell r="Z124">
            <v>56.842296503046363</v>
          </cell>
          <cell r="AA124">
            <v>81.279918533359705</v>
          </cell>
          <cell r="AB124">
            <v>84.730309723849629</v>
          </cell>
          <cell r="AC124">
            <v>108.64672381078303</v>
          </cell>
          <cell r="AD124">
            <v>128.41805694659183</v>
          </cell>
        </row>
        <row r="125">
          <cell r="B125">
            <v>1123</v>
          </cell>
          <cell r="C125">
            <v>855.98504911275313</v>
          </cell>
          <cell r="D125">
            <v>813.40110020711222</v>
          </cell>
          <cell r="E125">
            <v>1062.8147408079456</v>
          </cell>
          <cell r="F125">
            <v>1011.7432936665246</v>
          </cell>
          <cell r="G125">
            <v>1367.5750381356236</v>
          </cell>
          <cell r="H125">
            <v>1377.762449188438</v>
          </cell>
          <cell r="I125">
            <v>1166.9992274774745</v>
          </cell>
          <cell r="J125">
            <v>1025.5541816108193</v>
          </cell>
          <cell r="K125">
            <v>1432.1391847901361</v>
          </cell>
          <cell r="L125">
            <v>1613.3116578730346</v>
          </cell>
          <cell r="M125">
            <v>1435.7984825739873</v>
          </cell>
          <cell r="N125">
            <v>1209.3464639830006</v>
          </cell>
          <cell r="O125">
            <v>1504.8908109194106</v>
          </cell>
          <cell r="P125">
            <v>1419.3112119425823</v>
          </cell>
          <cell r="Q125">
            <v>2.4906659524732819</v>
          </cell>
          <cell r="R125">
            <v>1.5251286826086872</v>
          </cell>
          <cell r="S125">
            <v>2.844412676108818</v>
          </cell>
          <cell r="T125">
            <v>3.4939944275111361</v>
          </cell>
          <cell r="U125">
            <v>5.7549739712945405</v>
          </cell>
          <cell r="V125">
            <v>6.8080993736156232</v>
          </cell>
          <cell r="W125">
            <v>7.5245867418110901</v>
          </cell>
          <cell r="X125">
            <v>10.29758751349053</v>
          </cell>
          <cell r="Y125">
            <v>20.715968197670694</v>
          </cell>
          <cell r="Z125">
            <v>30.900564136385331</v>
          </cell>
          <cell r="AA125">
            <v>35.903262747133098</v>
          </cell>
          <cell r="AB125">
            <v>35.396369563156725</v>
          </cell>
          <cell r="AC125">
            <v>45.648247781344949</v>
          </cell>
          <cell r="AD125">
            <v>47.764210845720072</v>
          </cell>
        </row>
        <row r="126">
          <cell r="B126">
            <v>1124</v>
          </cell>
          <cell r="C126">
            <v>2224.3218042203175</v>
          </cell>
          <cell r="D126">
            <v>2190.7313852133348</v>
          </cell>
          <cell r="E126">
            <v>2492.8273658203602</v>
          </cell>
          <cell r="F126">
            <v>2543.1706906827349</v>
          </cell>
          <cell r="G126">
            <v>2801.5616515510324</v>
          </cell>
          <cell r="H126">
            <v>2950.6370881464404</v>
          </cell>
          <cell r="I126">
            <v>3291.2189543629029</v>
          </cell>
          <cell r="J126">
            <v>3362.427089506652</v>
          </cell>
          <cell r="K126">
            <v>3798.7488175180069</v>
          </cell>
          <cell r="L126">
            <v>3617.7697267692924</v>
          </cell>
          <cell r="M126">
            <v>3455.2005365236269</v>
          </cell>
          <cell r="N126">
            <v>3351.7103517130736</v>
          </cell>
          <cell r="O126">
            <v>3541.0943160480456</v>
          </cell>
          <cell r="P126">
            <v>3583.7427581769598</v>
          </cell>
          <cell r="Q126">
            <v>6.4721254078653105</v>
          </cell>
          <cell r="R126">
            <v>4.1076257096642452</v>
          </cell>
          <cell r="S126">
            <v>6.6715575974229857</v>
          </cell>
          <cell r="T126">
            <v>8.7826865540696453</v>
          </cell>
          <cell r="U126">
            <v>11.789418448023921</v>
          </cell>
          <cell r="V126">
            <v>14.5803295215439</v>
          </cell>
          <cell r="W126">
            <v>21.22114730266561</v>
          </cell>
          <cell r="X126">
            <v>33.762123769551934</v>
          </cell>
          <cell r="Y126">
            <v>54.949100290258478</v>
          </cell>
          <cell r="Z126">
            <v>69.292950885938225</v>
          </cell>
          <cell r="AA126">
            <v>86.399988725751086</v>
          </cell>
          <cell r="AB126">
            <v>98.101232203678578</v>
          </cell>
          <cell r="AC126">
            <v>107.41294290800857</v>
          </cell>
          <cell r="AD126">
            <v>120.60402488056407</v>
          </cell>
        </row>
        <row r="127">
          <cell r="B127">
            <v>1125</v>
          </cell>
          <cell r="C127">
            <v>12409.399556646078</v>
          </cell>
          <cell r="D127">
            <v>18924.813102460197</v>
          </cell>
          <cell r="E127">
            <v>14965.768696255709</v>
          </cell>
          <cell r="F127">
            <v>11175.628266313171</v>
          </cell>
          <cell r="G127">
            <v>12372.739012990885</v>
          </cell>
          <cell r="H127">
            <v>10772.189727685585</v>
          </cell>
          <cell r="I127">
            <v>15913.892977348256</v>
          </cell>
          <cell r="J127">
            <v>8708.8638076324369</v>
          </cell>
          <cell r="K127">
            <v>5957.4821395152831</v>
          </cell>
          <cell r="L127">
            <v>5418.2952604566935</v>
          </cell>
          <cell r="M127">
            <v>6415.3151629157019</v>
          </cell>
          <cell r="N127">
            <v>3243.5175643451425</v>
          </cell>
          <cell r="O127">
            <v>5841.9645381152859</v>
          </cell>
          <cell r="P127">
            <v>5528.4171587356614</v>
          </cell>
          <cell r="Q127">
            <v>36.107720571068249</v>
          </cell>
          <cell r="R127">
            <v>35.48406225197084</v>
          </cell>
          <cell r="S127">
            <v>40.052909084589594</v>
          </cell>
          <cell r="T127">
            <v>38.594358006492932</v>
          </cell>
          <cell r="U127">
            <v>52.066459965849141</v>
          </cell>
          <cell r="V127">
            <v>53.229886023330252</v>
          </cell>
          <cell r="W127">
            <v>102.60972354436853</v>
          </cell>
          <cell r="X127">
            <v>87.445684304369166</v>
          </cell>
          <cell r="Y127">
            <v>86.175290677822531</v>
          </cell>
          <cell r="Z127">
            <v>103.77931591119207</v>
          </cell>
          <cell r="AA127">
            <v>160.41996749217236</v>
          </cell>
          <cell r="AB127">
            <v>94.934536802651493</v>
          </cell>
          <cell r="AC127">
            <v>177.20584299587293</v>
          </cell>
          <cell r="AD127">
            <v>186.04833146603036</v>
          </cell>
        </row>
        <row r="128">
          <cell r="B128">
            <v>1126</v>
          </cell>
          <cell r="C128">
            <v>3453.8252757846244</v>
          </cell>
          <cell r="D128">
            <v>3469.7806602019441</v>
          </cell>
          <cell r="E128">
            <v>3247.1647478093032</v>
          </cell>
          <cell r="F128">
            <v>3837.281736870219</v>
          </cell>
          <cell r="G128">
            <v>2848.4098285917089</v>
          </cell>
          <cell r="H128">
            <v>3664.9290078419476</v>
          </cell>
          <cell r="I128">
            <v>3247.1776758934366</v>
          </cell>
          <cell r="J128">
            <v>3293.4449405263167</v>
          </cell>
          <cell r="K128">
            <v>3520.301530016086</v>
          </cell>
          <cell r="L128">
            <v>4096.0076249613285</v>
          </cell>
          <cell r="M128">
            <v>4122.456389870672</v>
          </cell>
          <cell r="N128">
            <v>4057.8698180015454</v>
          </cell>
          <cell r="O128">
            <v>4676.4043885455567</v>
          </cell>
          <cell r="P128">
            <v>4190.5759590290218</v>
          </cell>
          <cell r="Q128">
            <v>10.049620643613927</v>
          </cell>
          <cell r="R128">
            <v>6.5058456472304389</v>
          </cell>
          <cell r="S128">
            <v>8.690391858002565</v>
          </cell>
          <cell r="T128">
            <v>13.251820980030095</v>
          </cell>
          <cell r="U128">
            <v>11.986563052124946</v>
          </cell>
          <cell r="V128">
            <v>18.109944059900773</v>
          </cell>
          <cell r="W128">
            <v>20.937177603062572</v>
          </cell>
          <cell r="X128">
            <v>33.069474147785556</v>
          </cell>
          <cell r="Y128">
            <v>50.921345715927252</v>
          </cell>
          <cell r="Z128">
            <v>78.452880260660493</v>
          </cell>
          <cell r="AA128">
            <v>103.08524261969158</v>
          </cell>
          <cell r="AB128">
            <v>118.76981824059082</v>
          </cell>
          <cell r="AC128">
            <v>141.85060118991461</v>
          </cell>
          <cell r="AD128">
            <v>141.02583844040342</v>
          </cell>
        </row>
        <row r="129">
          <cell r="B129">
            <v>1127</v>
          </cell>
          <cell r="C129">
            <v>1144.1344990894943</v>
          </cell>
          <cell r="D129">
            <v>1728.8049953228331</v>
          </cell>
          <cell r="E129">
            <v>1614.136597602251</v>
          </cell>
          <cell r="F129">
            <v>1125.314527828682</v>
          </cell>
          <cell r="G129">
            <v>1159.8114148316033</v>
          </cell>
          <cell r="H129">
            <v>927.85872288887958</v>
          </cell>
          <cell r="I129">
            <v>1125.981400868927</v>
          </cell>
          <cell r="J129">
            <v>874.71660459451721</v>
          </cell>
          <cell r="K129">
            <v>567.05021735801984</v>
          </cell>
          <cell r="L129">
            <v>626.77939163085432</v>
          </cell>
          <cell r="M129">
            <v>1539.1057417131981</v>
          </cell>
          <cell r="N129">
            <v>876.36824446812568</v>
          </cell>
          <cell r="O129">
            <v>1539.2520269366478</v>
          </cell>
          <cell r="P129">
            <v>1565.3333328058225</v>
          </cell>
          <cell r="Q129">
            <v>3.3290965127089636</v>
          </cell>
          <cell r="R129">
            <v>3.2415128087885217</v>
          </cell>
          <cell r="S129">
            <v>4.3199161837939375</v>
          </cell>
          <cell r="T129">
            <v>3.8862058330842699</v>
          </cell>
          <cell r="U129">
            <v>4.8806714935844262</v>
          </cell>
          <cell r="V129">
            <v>4.5849372610093528</v>
          </cell>
          <cell r="W129">
            <v>7.2601116787523718</v>
          </cell>
          <cell r="X129">
            <v>8.7830277003672919</v>
          </cell>
          <cell r="Y129">
            <v>8.2024110463763229</v>
          </cell>
          <cell r="Z129">
            <v>12.005018804604717</v>
          </cell>
          <cell r="AA129">
            <v>38.486541468748634</v>
          </cell>
          <cell r="AB129">
            <v>25.650427878577474</v>
          </cell>
          <cell r="AC129">
            <v>46.690535561589179</v>
          </cell>
          <cell r="AD129">
            <v>52.678306718678762</v>
          </cell>
        </row>
        <row r="130">
          <cell r="B130">
            <v>1128</v>
          </cell>
          <cell r="C130">
            <v>11047.099661781627</v>
          </cell>
          <cell r="D130">
            <v>11307.443285900808</v>
          </cell>
          <cell r="E130">
            <v>12558.314921047473</v>
          </cell>
          <cell r="F130">
            <v>13300.517622321728</v>
          </cell>
          <cell r="G130">
            <v>19207.566049545414</v>
          </cell>
          <cell r="H130">
            <v>20170.661945906533</v>
          </cell>
          <cell r="I130">
            <v>18323.870748360063</v>
          </cell>
          <cell r="J130">
            <v>16017.600803682639</v>
          </cell>
          <cell r="K130">
            <v>17097.292326629176</v>
          </cell>
          <cell r="L130">
            <v>18945.377541206341</v>
          </cell>
          <cell r="M130">
            <v>18364.353088854761</v>
          </cell>
          <cell r="N130">
            <v>17470.117511994922</v>
          </cell>
          <cell r="O130">
            <v>18304.094379305367</v>
          </cell>
          <cell r="P130">
            <v>17222.603546723527</v>
          </cell>
          <cell r="Q130">
            <v>32.143826612039682</v>
          </cell>
          <cell r="R130">
            <v>21.20147867750272</v>
          </cell>
          <cell r="S130">
            <v>33.609836955064281</v>
          </cell>
          <cell r="T130">
            <v>45.932535205637997</v>
          </cell>
          <cell r="U130">
            <v>80.828502703405078</v>
          </cell>
          <cell r="V130">
            <v>99.671660408678235</v>
          </cell>
          <cell r="W130">
            <v>118.14879705602162</v>
          </cell>
          <cell r="X130">
            <v>160.83269805697233</v>
          </cell>
          <cell r="Y130">
            <v>247.31322755939485</v>
          </cell>
          <cell r="Z130">
            <v>362.87028048374304</v>
          </cell>
          <cell r="AA130">
            <v>459.2149957898439</v>
          </cell>
          <cell r="AB130">
            <v>511.3329837089932</v>
          </cell>
          <cell r="AC130">
            <v>555.22289695501343</v>
          </cell>
          <cell r="AD130">
            <v>579.59386228763765</v>
          </cell>
        </row>
        <row r="131">
          <cell r="B131">
            <v>1129</v>
          </cell>
          <cell r="C131">
            <v>4345.4055548044389</v>
          </cell>
          <cell r="D131">
            <v>4451.8875300169875</v>
          </cell>
          <cell r="E131">
            <v>5010.8451892976</v>
          </cell>
          <cell r="F131">
            <v>5192.9302410346554</v>
          </cell>
          <cell r="G131">
            <v>5835.3856845082782</v>
          </cell>
          <cell r="H131">
            <v>5779.6037944991867</v>
          </cell>
          <cell r="I131">
            <v>6409.0761000393168</v>
          </cell>
          <cell r="J131">
            <v>6964.7751170640367</v>
          </cell>
          <cell r="K131">
            <v>7712.8342401594218</v>
          </cell>
          <cell r="L131">
            <v>7815.1796282366286</v>
          </cell>
          <cell r="M131">
            <v>9376.699469299685</v>
          </cell>
          <cell r="N131">
            <v>8301.6849184484745</v>
          </cell>
          <cell r="O131">
            <v>8250.4988443338298</v>
          </cell>
          <cell r="P131">
            <v>8492.0188933577156</v>
          </cell>
          <cell r="Q131">
            <v>12.643858296658234</v>
          </cell>
          <cell r="R131">
            <v>8.3472979837967056</v>
          </cell>
          <cell r="S131">
            <v>13.410532454246923</v>
          </cell>
          <cell r="T131">
            <v>17.933471304638587</v>
          </cell>
          <cell r="U131">
            <v>24.556234056883618</v>
          </cell>
          <cell r="V131">
            <v>28.559434898413834</v>
          </cell>
          <cell r="W131">
            <v>41.324490980046541</v>
          </cell>
          <cell r="X131">
            <v>69.933293204556293</v>
          </cell>
          <cell r="Y131">
            <v>111.56655060482964</v>
          </cell>
          <cell r="Z131">
            <v>149.6880396054903</v>
          </cell>
          <cell r="AA131">
            <v>234.47169559870468</v>
          </cell>
          <cell r="AB131">
            <v>242.98207016911351</v>
          </cell>
          <cell r="AC131">
            <v>250.26454599437344</v>
          </cell>
          <cell r="AD131">
            <v>285.78269340451419</v>
          </cell>
        </row>
        <row r="132">
          <cell r="B132">
            <v>1130</v>
          </cell>
          <cell r="C132">
            <v>6580.0432695190129</v>
          </cell>
          <cell r="D132">
            <v>6030.0825354014924</v>
          </cell>
          <cell r="E132">
            <v>4056.0015184372842</v>
          </cell>
          <cell r="F132">
            <v>2571.9302888675797</v>
          </cell>
          <cell r="G132">
            <v>2516.435708835279</v>
          </cell>
          <cell r="H132">
            <v>2124.5632457159873</v>
          </cell>
          <cell r="I132">
            <v>1921.8283461036733</v>
          </cell>
          <cell r="J132">
            <v>2399.8169161500423</v>
          </cell>
          <cell r="K132">
            <v>1850.0938316291631</v>
          </cell>
          <cell r="L132">
            <v>3409.090392387568</v>
          </cell>
          <cell r="M132">
            <v>3231.6546969247888</v>
          </cell>
          <cell r="N132">
            <v>2412.3262711362299</v>
          </cell>
          <cell r="O132">
            <v>2354.3509191154035</v>
          </cell>
          <cell r="P132">
            <v>2382.1675726611979</v>
          </cell>
          <cell r="Q132">
            <v>19.145999984671707</v>
          </cell>
          <cell r="R132">
            <v>11.306416761542161</v>
          </cell>
          <cell r="S132">
            <v>10.855082913687587</v>
          </cell>
          <cell r="T132">
            <v>8.8820060913715935</v>
          </cell>
          <cell r="U132">
            <v>10.589562986266619</v>
          </cell>
          <cell r="V132">
            <v>10.498353842410097</v>
          </cell>
          <cell r="W132">
            <v>12.391579833678652</v>
          </cell>
          <cell r="X132">
            <v>24.096556918713784</v>
          </cell>
          <cell r="Y132">
            <v>26.761704019957236</v>
          </cell>
          <cell r="Z132">
            <v>65.296011345749164</v>
          </cell>
          <cell r="AA132">
            <v>80.810050365628896</v>
          </cell>
          <cell r="AB132">
            <v>70.60639340592644</v>
          </cell>
          <cell r="AC132">
            <v>71.415144102286931</v>
          </cell>
          <cell r="AD132">
            <v>80.167304572120642</v>
          </cell>
        </row>
        <row r="133">
          <cell r="B133">
            <v>1131</v>
          </cell>
          <cell r="C133">
            <v>3342.0205473820629</v>
          </cell>
          <cell r="D133">
            <v>3408.7301506989775</v>
          </cell>
          <cell r="E133">
            <v>3721.0766736072851</v>
          </cell>
          <cell r="F133">
            <v>4037.1540487428224</v>
          </cell>
          <cell r="G133">
            <v>4156.8781502784186</v>
          </cell>
          <cell r="H133">
            <v>4108.2398804276982</v>
          </cell>
          <cell r="I133">
            <v>4724.6694793744909</v>
          </cell>
          <cell r="J133">
            <v>4528.9525151178659</v>
          </cell>
          <cell r="K133">
            <v>4699.8024274609324</v>
          </cell>
          <cell r="L133">
            <v>4527.822715740379</v>
          </cell>
          <cell r="M133">
            <v>4771.280304322132</v>
          </cell>
          <cell r="N133">
            <v>4701.0164338970289</v>
          </cell>
          <cell r="O133">
            <v>4981.5647987989678</v>
          </cell>
          <cell r="P133">
            <v>4885.9442862931764</v>
          </cell>
          <cell r="Q133">
            <v>9.7243016083732794</v>
          </cell>
          <cell r="R133">
            <v>6.3913758203428923</v>
          </cell>
          <cell r="S133">
            <v>9.9587230518982945</v>
          </cell>
          <cell r="T133">
            <v>13.942067951043695</v>
          </cell>
          <cell r="U133">
            <v>17.492806529511153</v>
          </cell>
          <cell r="V133">
            <v>20.300528130286668</v>
          </cell>
          <cell r="W133">
            <v>30.463760803669434</v>
          </cell>
          <cell r="X133">
            <v>45.475203265825463</v>
          </cell>
          <cell r="Y133">
            <v>67.982887876141277</v>
          </cell>
          <cell r="Z133">
            <v>86.723650413817879</v>
          </cell>
          <cell r="AA133">
            <v>119.30959148194479</v>
          </cell>
          <cell r="AB133">
            <v>137.59408074726164</v>
          </cell>
          <cell r="AC133">
            <v>151.10711197410495</v>
          </cell>
          <cell r="AD133">
            <v>164.42713275796319</v>
          </cell>
        </row>
        <row r="134">
          <cell r="B134">
            <v>1132</v>
          </cell>
          <cell r="C134">
            <v>5237.5606014946834</v>
          </cell>
          <cell r="D134">
            <v>5325.565658754711</v>
          </cell>
          <cell r="E134">
            <v>5967.1235651297047</v>
          </cell>
          <cell r="F134">
            <v>5845.8248261564449</v>
          </cell>
          <cell r="G134">
            <v>6350.6841565838095</v>
          </cell>
          <cell r="H134">
            <v>6368.6081796848657</v>
          </cell>
          <cell r="I134">
            <v>7044.6850136088533</v>
          </cell>
          <cell r="J134">
            <v>8122.7816405605572</v>
          </cell>
          <cell r="K134">
            <v>8609.3485247185545</v>
          </cell>
          <cell r="L134">
            <v>8740.1321034576849</v>
          </cell>
          <cell r="M134">
            <v>8631.8030570889241</v>
          </cell>
          <cell r="N134">
            <v>6527.7958329321509</v>
          </cell>
          <cell r="O134">
            <v>7677.6926291330174</v>
          </cell>
          <cell r="P134">
            <v>8026.0738368584716</v>
          </cell>
          <cell r="Q134">
            <v>15.239768355393274</v>
          </cell>
          <cell r="R134">
            <v>9.9854462149295458</v>
          </cell>
          <cell r="S134">
            <v>15.969821697862256</v>
          </cell>
          <cell r="T134">
            <v>20.188203366069601</v>
          </cell>
          <cell r="U134">
            <v>26.724692248607681</v>
          </cell>
          <cell r="V134">
            <v>31.469951430637177</v>
          </cell>
          <cell r="W134">
            <v>45.422775101759555</v>
          </cell>
          <cell r="X134">
            <v>81.560834421509313</v>
          </cell>
          <cell r="Y134">
            <v>124.53467661166471</v>
          </cell>
          <cell r="Z134">
            <v>167.40411643676919</v>
          </cell>
          <cell r="AA134">
            <v>215.84497887516085</v>
          </cell>
          <cell r="AB134">
            <v>191.06209892432344</v>
          </cell>
          <cell r="AC134">
            <v>232.88946479083666</v>
          </cell>
          <cell r="AD134">
            <v>270.10220153360854</v>
          </cell>
        </row>
        <row r="135">
          <cell r="B135">
            <v>1133</v>
          </cell>
          <cell r="C135">
            <v>2303.7731330249603</v>
          </cell>
          <cell r="D135">
            <v>2223.7558592319724</v>
          </cell>
          <cell r="E135">
            <v>2571.1248700089809</v>
          </cell>
          <cell r="F135">
            <v>2616.0003132369716</v>
          </cell>
          <cell r="G135">
            <v>2503.0062574103463</v>
          </cell>
          <cell r="H135">
            <v>2636.2029077723578</v>
          </cell>
          <cell r="I135">
            <v>3005.4422075856851</v>
          </cell>
          <cell r="J135">
            <v>2941.5389348782496</v>
          </cell>
          <cell r="K135">
            <v>3133.2149254239666</v>
          </cell>
          <cell r="L135">
            <v>2972.3544830628948</v>
          </cell>
          <cell r="M135">
            <v>3422.892787457567</v>
          </cell>
          <cell r="N135">
            <v>3523.8529760314541</v>
          </cell>
          <cell r="O135">
            <v>3083.3135337429112</v>
          </cell>
          <cell r="P135">
            <v>3377.1643191703411</v>
          </cell>
          <cell r="Q135">
            <v>6.7033055198749736</v>
          </cell>
          <cell r="R135">
            <v>4.1695466642106123</v>
          </cell>
          <cell r="S135">
            <v>6.8811053246708127</v>
          </cell>
          <cell r="T135">
            <v>9.034199261843634</v>
          </cell>
          <cell r="U135">
            <v>10.533049711861866</v>
          </cell>
          <cell r="V135">
            <v>13.026578983699659</v>
          </cell>
          <cell r="W135">
            <v>19.378513760768715</v>
          </cell>
          <cell r="X135">
            <v>29.535986639605309</v>
          </cell>
          <cell r="Y135">
            <v>45.322117738899465</v>
          </cell>
          <cell r="Z135">
            <v>56.930990296721511</v>
          </cell>
          <cell r="AA135">
            <v>85.592108220537241</v>
          </cell>
          <cell r="AB135">
            <v>103.13967580062508</v>
          </cell>
          <cell r="AC135">
            <v>93.526958337848455</v>
          </cell>
          <cell r="AD135">
            <v>113.65202165965876</v>
          </cell>
        </row>
        <row r="136">
          <cell r="B136">
            <v>1134</v>
          </cell>
          <cell r="C136">
            <v>9645.3894827382319</v>
          </cell>
          <cell r="D136">
            <v>9855.3678035954981</v>
          </cell>
          <cell r="E136">
            <v>11103.256552071893</v>
          </cell>
          <cell r="F136">
            <v>11543.9752388711</v>
          </cell>
          <cell r="G136">
            <v>11824.011338313694</v>
          </cell>
          <cell r="H136">
            <v>11010.802651313326</v>
          </cell>
          <cell r="I136">
            <v>12036.20593950188</v>
          </cell>
          <cell r="J136">
            <v>11721.130260164227</v>
          </cell>
          <cell r="K136">
            <v>12800.299997247386</v>
          </cell>
          <cell r="L136">
            <v>12308.747788761506</v>
          </cell>
          <cell r="M136">
            <v>12727.093143197737</v>
          </cell>
          <cell r="N136">
            <v>11981.87964068108</v>
          </cell>
          <cell r="O136">
            <v>12243.052684528533</v>
          </cell>
          <cell r="P136">
            <v>12580.942835928516</v>
          </cell>
          <cell r="Q136">
            <v>28.065260261146854</v>
          </cell>
          <cell r="R136">
            <v>18.47883425667175</v>
          </cell>
          <cell r="S136">
            <v>29.715662071823505</v>
          </cell>
          <cell r="T136">
            <v>39.866422054324616</v>
          </cell>
          <cell r="U136">
            <v>49.757326355600362</v>
          </cell>
          <cell r="V136">
            <v>54.408972081920041</v>
          </cell>
          <cell r="W136">
            <v>77.607142748371615</v>
          </cell>
          <cell r="X136">
            <v>117.69184580914381</v>
          </cell>
          <cell r="Y136">
            <v>185.15700881578692</v>
          </cell>
          <cell r="Z136">
            <v>235.7555954109078</v>
          </cell>
          <cell r="AA136">
            <v>318.25090684612695</v>
          </cell>
          <cell r="AB136">
            <v>350.697713561738</v>
          </cell>
          <cell r="AC136">
            <v>371.37172909041533</v>
          </cell>
          <cell r="AD136">
            <v>423.38762717922577</v>
          </cell>
        </row>
        <row r="137">
          <cell r="B137">
            <v>1135</v>
          </cell>
          <cell r="C137">
            <v>2789.0795667778216</v>
          </cell>
          <cell r="D137">
            <v>2863.5743787909696</v>
          </cell>
          <cell r="E137">
            <v>2434.9163004675706</v>
          </cell>
          <cell r="F137">
            <v>2274.5211926066754</v>
          </cell>
          <cell r="G137">
            <v>1802.8206151048694</v>
          </cell>
          <cell r="H137">
            <v>2181.4939572454664</v>
          </cell>
          <cell r="I137">
            <v>3060.0497734735513</v>
          </cell>
          <cell r="J137">
            <v>2826.2046348572476</v>
          </cell>
          <cell r="K137">
            <v>2087.4490389817752</v>
          </cell>
          <cell r="L137">
            <v>2322.113221997372</v>
          </cell>
          <cell r="M137">
            <v>2251.7844654339924</v>
          </cell>
          <cell r="N137">
            <v>2011.0221194972996</v>
          </cell>
          <cell r="O137">
            <v>1722.130908103806</v>
          </cell>
          <cell r="P137">
            <v>2060.0406313221433</v>
          </cell>
          <cell r="Q137">
            <v>8.1154051965192853</v>
          </cell>
          <cell r="R137">
            <v>5.3692076624502141</v>
          </cell>
          <cell r="S137">
            <v>6.5165701268397118</v>
          </cell>
          <cell r="T137">
            <v>7.8549217197412222</v>
          </cell>
          <cell r="U137">
            <v>7.586556807139397</v>
          </cell>
          <cell r="V137">
            <v>10.779672252366508</v>
          </cell>
          <cell r="W137">
            <v>19.730612850988845</v>
          </cell>
          <cell r="X137">
            <v>28.377915160721567</v>
          </cell>
          <cell r="Y137">
            <v>30.195059506134225</v>
          </cell>
          <cell r="Z137">
            <v>44.476594586118821</v>
          </cell>
          <cell r="AA137">
            <v>56.30762972214189</v>
          </cell>
          <cell r="AB137">
            <v>58.860619567172883</v>
          </cell>
          <cell r="AC137">
            <v>52.237848642990301</v>
          </cell>
          <cell r="AD137">
            <v>69.326736967397224</v>
          </cell>
        </row>
        <row r="138">
          <cell r="B138">
            <v>1136</v>
          </cell>
          <cell r="C138">
            <v>2840.3389237015481</v>
          </cell>
          <cell r="D138">
            <v>2837.3480545230491</v>
          </cell>
          <cell r="E138">
            <v>2848.8257972290139</v>
          </cell>
          <cell r="F138">
            <v>2533.3594569482798</v>
          </cell>
          <cell r="G138">
            <v>2289.364468115315</v>
          </cell>
          <cell r="H138">
            <v>2803.1405448086912</v>
          </cell>
          <cell r="I138">
            <v>1962.6616614100665</v>
          </cell>
          <cell r="J138">
            <v>1842.744219968871</v>
          </cell>
          <cell r="K138">
            <v>1609.5532921323741</v>
          </cell>
          <cell r="L138">
            <v>1672.7575570159649</v>
          </cell>
          <cell r="M138">
            <v>1537.4610224743137</v>
          </cell>
          <cell r="N138">
            <v>1440.2596045797695</v>
          </cell>
          <cell r="O138">
            <v>1743.2607889950391</v>
          </cell>
          <cell r="P138">
            <v>1608.1420593568878</v>
          </cell>
          <cell r="Q138">
            <v>8.2645549219355541</v>
          </cell>
          <cell r="R138">
            <v>5.3200332522235527</v>
          </cell>
          <cell r="S138">
            <v>7.6243167304058925</v>
          </cell>
          <cell r="T138">
            <v>8.748804050266763</v>
          </cell>
          <cell r="U138">
            <v>9.6340109737390591</v>
          </cell>
          <cell r="V138">
            <v>13.851487532201181</v>
          </cell>
          <cell r="W138">
            <v>12.654865203320941</v>
          </cell>
          <cell r="X138">
            <v>18.50299107581359</v>
          </cell>
          <cell r="Y138">
            <v>23.282272537746767</v>
          </cell>
          <cell r="Z138">
            <v>32.03916113972749</v>
          </cell>
          <cell r="AA138">
            <v>38.445413979274562</v>
          </cell>
          <cell r="AB138">
            <v>42.154967785400572</v>
          </cell>
          <cell r="AC138">
            <v>52.878786863567271</v>
          </cell>
          <cell r="AD138">
            <v>54.118952733320803</v>
          </cell>
        </row>
        <row r="139">
          <cell r="B139">
            <v>1137</v>
          </cell>
          <cell r="C139">
            <v>2645.2114969064528</v>
          </cell>
          <cell r="D139">
            <v>2537.8690428930172</v>
          </cell>
          <cell r="E139">
            <v>2828.4095829614321</v>
          </cell>
          <cell r="F139">
            <v>2860.5928475074666</v>
          </cell>
          <cell r="G139">
            <v>3884.1670968062517</v>
          </cell>
          <cell r="H139">
            <v>4324.4533977874953</v>
          </cell>
          <cell r="I139">
            <v>3922.0343900424855</v>
          </cell>
          <cell r="J139">
            <v>3557.5216843867734</v>
          </cell>
          <cell r="K139">
            <v>3809.7772264646246</v>
          </cell>
          <cell r="L139">
            <v>3883.575910415595</v>
          </cell>
          <cell r="M139">
            <v>4324.745930892188</v>
          </cell>
          <cell r="N139">
            <v>2971.6008337591684</v>
          </cell>
          <cell r="O139">
            <v>3549.2069544709043</v>
          </cell>
          <cell r="P139">
            <v>4182.6082495026203</v>
          </cell>
          <cell r="Q139">
            <v>7.6967912223055075</v>
          </cell>
          <cell r="R139">
            <v>4.7585095090666245</v>
          </cell>
          <cell r="S139">
            <v>7.5696767857089267</v>
          </cell>
          <cell r="T139">
            <v>9.8788848229950972</v>
          </cell>
          <cell r="U139">
            <v>16.345194902615553</v>
          </cell>
          <cell r="V139">
            <v>21.368929372439506</v>
          </cell>
          <cell r="W139">
            <v>25.288524000167314</v>
          </cell>
          <cell r="X139">
            <v>35.721068211698828</v>
          </cell>
          <cell r="Y139">
            <v>55.10862680237085</v>
          </cell>
          <cell r="Z139">
            <v>74.384069508634468</v>
          </cell>
          <cell r="AA139">
            <v>108.14365062780716</v>
          </cell>
          <cell r="AB139">
            <v>86.975804236859858</v>
          </cell>
          <cell r="AC139">
            <v>107.65902569767016</v>
          </cell>
          <cell r="AD139">
            <v>140.75770037838137</v>
          </cell>
        </row>
        <row r="140">
          <cell r="B140">
            <v>1138</v>
          </cell>
          <cell r="C140">
            <v>2229.7243016251514</v>
          </cell>
          <cell r="D140">
            <v>2196.4496008953784</v>
          </cell>
          <cell r="E140">
            <v>2221.8206433973</v>
          </cell>
          <cell r="F140">
            <v>2302.8639115663777</v>
          </cell>
          <cell r="G140">
            <v>2498.508781940126</v>
          </cell>
          <cell r="H140">
            <v>2872.6501097827631</v>
          </cell>
          <cell r="I140">
            <v>3259.2916632300271</v>
          </cell>
          <cell r="J140">
            <v>3186.3645332806027</v>
          </cell>
          <cell r="K140">
            <v>3293.0674879848652</v>
          </cell>
          <cell r="L140">
            <v>3244.6655759233163</v>
          </cell>
          <cell r="M140">
            <v>3021.1958180197798</v>
          </cell>
          <cell r="N140">
            <v>2997.7322053802868</v>
          </cell>
          <cell r="O140">
            <v>3203.9156281300584</v>
          </cell>
          <cell r="P140">
            <v>3368.8120256266461</v>
          </cell>
          <cell r="Q140">
            <v>6.4878450940426484</v>
          </cell>
          <cell r="R140">
            <v>4.1183473754547224</v>
          </cell>
          <cell r="S140">
            <v>5.9462619019710585</v>
          </cell>
          <cell r="T140">
            <v>7.9528015897889262</v>
          </cell>
          <cell r="U140">
            <v>10.514123617464193</v>
          </cell>
          <cell r="V140">
            <v>14.194963307752348</v>
          </cell>
          <cell r="W140">
            <v>21.01528626531114</v>
          </cell>
          <cell r="X140">
            <v>31.994279989968373</v>
          </cell>
          <cell r="Y140">
            <v>47.634393415382</v>
          </cell>
          <cell r="Z140">
            <v>62.146700695217156</v>
          </cell>
          <cell r="AA140">
            <v>75.547361681596087</v>
          </cell>
          <cell r="AB140">
            <v>87.74064352373135</v>
          </cell>
          <cell r="AC140">
            <v>97.185213307303826</v>
          </cell>
          <cell r="AD140">
            <v>113.37094115630646</v>
          </cell>
        </row>
        <row r="141">
          <cell r="B141">
            <v>1139</v>
          </cell>
          <cell r="C141">
            <v>25541.75195854807</v>
          </cell>
          <cell r="D141">
            <v>14176.65806461228</v>
          </cell>
          <cell r="E141">
            <v>25690.81723117342</v>
          </cell>
          <cell r="F141">
            <v>24758.535391141922</v>
          </cell>
          <cell r="G141">
            <v>19288.178675302614</v>
          </cell>
          <cell r="H141">
            <v>20331.60754437502</v>
          </cell>
          <cell r="I141">
            <v>19750.002580653621</v>
          </cell>
          <cell r="J141">
            <v>20212.459998670045</v>
          </cell>
          <cell r="K141">
            <v>19088.610495906898</v>
          </cell>
          <cell r="L141">
            <v>21598.980132386103</v>
          </cell>
          <cell r="M141">
            <v>18731.422609087811</v>
          </cell>
          <cell r="N141">
            <v>16423.509862783831</v>
          </cell>
          <cell r="O141">
            <v>16296.461309573964</v>
          </cell>
          <cell r="P141">
            <v>15303.159867846567</v>
          </cell>
          <cell r="Q141">
            <v>74.319022318921057</v>
          </cell>
          <cell r="R141">
            <v>26.581262101035566</v>
          </cell>
          <cell r="S141">
            <v>68.756372475971801</v>
          </cell>
          <cell r="T141">
            <v>85.502108322844975</v>
          </cell>
          <cell r="U141">
            <v>81.16773349517419</v>
          </cell>
          <cell r="V141">
            <v>100.46695979339069</v>
          </cell>
          <cell r="W141">
            <v>127.34422103290512</v>
          </cell>
          <cell r="X141">
            <v>202.95327095474423</v>
          </cell>
          <cell r="Y141">
            <v>276.11774900836713</v>
          </cell>
          <cell r="Z141">
            <v>413.69605655811489</v>
          </cell>
          <cell r="AA141">
            <v>468.39385590938167</v>
          </cell>
          <cell r="AB141">
            <v>480.6998175796686</v>
          </cell>
          <cell r="AC141">
            <v>494.32483634081461</v>
          </cell>
          <cell r="AD141">
            <v>514.99864750110578</v>
          </cell>
        </row>
        <row r="142">
          <cell r="B142">
            <v>1140</v>
          </cell>
          <cell r="C142">
            <v>2058.8727400050275</v>
          </cell>
          <cell r="D142">
            <v>2094.2086135701084</v>
          </cell>
          <cell r="E142">
            <v>2253.171739436611</v>
          </cell>
          <cell r="F142">
            <v>2481.3076918784641</v>
          </cell>
          <cell r="G142">
            <v>2612.0843398923353</v>
          </cell>
          <cell r="H142">
            <v>2578.2455672530459</v>
          </cell>
          <cell r="I142">
            <v>2847.8678091346314</v>
          </cell>
          <cell r="J142">
            <v>3033.2979247395242</v>
          </cell>
          <cell r="K142">
            <v>3222.1711962497534</v>
          </cell>
          <cell r="L142">
            <v>3305.892405363451</v>
          </cell>
          <cell r="M142">
            <v>3505.7294424082361</v>
          </cell>
          <cell r="N142">
            <v>3630.9465782490579</v>
          </cell>
          <cell r="O142">
            <v>3638.4552522716913</v>
          </cell>
          <cell r="P142">
            <v>3400.7684386382762</v>
          </cell>
          <cell r="Q142">
            <v>5.9907170567069388</v>
          </cell>
          <cell r="R142">
            <v>3.9266453206280252</v>
          </cell>
          <cell r="S142">
            <v>6.0301668870640679</v>
          </cell>
          <cell r="T142">
            <v>8.5690464198139189</v>
          </cell>
          <cell r="U142">
            <v>10.992067687488522</v>
          </cell>
          <cell r="V142">
            <v>12.740187571364118</v>
          </cell>
          <cell r="W142">
            <v>18.362504322616331</v>
          </cell>
          <cell r="X142">
            <v>30.457338475704134</v>
          </cell>
          <cell r="Y142">
            <v>46.608874848111888</v>
          </cell>
          <cell r="Z142">
            <v>63.319408746231133</v>
          </cell>
          <cell r="AA142">
            <v>87.663503492146447</v>
          </cell>
          <cell r="AB142">
            <v>106.27419914429881</v>
          </cell>
          <cell r="AC142">
            <v>110.36621772948574</v>
          </cell>
          <cell r="AD142">
            <v>114.44637326458331</v>
          </cell>
        </row>
        <row r="143">
          <cell r="B143">
            <v>1141</v>
          </cell>
          <cell r="C143">
            <v>2003.5725120559023</v>
          </cell>
          <cell r="D143">
            <v>2061.8934839812941</v>
          </cell>
          <cell r="E143">
            <v>2343.3066759107519</v>
          </cell>
          <cell r="F143">
            <v>2468.0298772774618</v>
          </cell>
          <cell r="G143">
            <v>2655.1209961224199</v>
          </cell>
          <cell r="H143">
            <v>2686.1699090367965</v>
          </cell>
          <cell r="I143">
            <v>3011.1681559768581</v>
          </cell>
          <cell r="J143">
            <v>3100.1907956274617</v>
          </cell>
          <cell r="K143">
            <v>3481.9641633768838</v>
          </cell>
          <cell r="L143">
            <v>3400.893235305793</v>
          </cell>
          <cell r="M143">
            <v>3602.5512025992025</v>
          </cell>
          <cell r="N143">
            <v>3536.7881514480832</v>
          </cell>
          <cell r="O143">
            <v>3708.1975600124742</v>
          </cell>
          <cell r="P143">
            <v>3850.5089279453778</v>
          </cell>
          <cell r="Q143">
            <v>5.8298095793395905</v>
          </cell>
          <cell r="R143">
            <v>3.86605438830009</v>
          </cell>
          <cell r="S143">
            <v>6.2713951519942377</v>
          </cell>
          <cell r="T143">
            <v>8.5231922881227629</v>
          </cell>
          <cell r="U143">
            <v>11.173172803850795</v>
          </cell>
          <cell r="V143">
            <v>13.273486794411339</v>
          </cell>
          <cell r="W143">
            <v>19.415433575567263</v>
          </cell>
          <cell r="X143">
            <v>31.129009660268196</v>
          </cell>
          <cell r="Y143">
            <v>50.366793702746662</v>
          </cell>
          <cell r="Z143">
            <v>65.139007101153709</v>
          </cell>
          <cell r="AA143">
            <v>90.084607245887895</v>
          </cell>
          <cell r="AB143">
            <v>103.51827553448736</v>
          </cell>
          <cell r="AC143">
            <v>112.48172944734193</v>
          </cell>
          <cell r="AD143">
            <v>129.58153134433977</v>
          </cell>
        </row>
        <row r="144">
          <cell r="B144">
            <v>1142</v>
          </cell>
          <cell r="C144">
            <v>2929.4701376164808</v>
          </cell>
          <cell r="D144">
            <v>3071.2269403402106</v>
          </cell>
          <cell r="E144">
            <v>3462.7001886460143</v>
          </cell>
          <cell r="F144">
            <v>3662.6009912634327</v>
          </cell>
          <cell r="G144">
            <v>3812.1414643101325</v>
          </cell>
          <cell r="H144">
            <v>3575.1992810786569</v>
          </cell>
          <cell r="I144">
            <v>4135.3591315530957</v>
          </cell>
          <cell r="J144">
            <v>4810.7128346316313</v>
          </cell>
          <cell r="K144">
            <v>5557.6204432475706</v>
          </cell>
          <cell r="L144">
            <v>5297.7922373560377</v>
          </cell>
          <cell r="M144">
            <v>5353.4583877921878</v>
          </cell>
          <cell r="N144">
            <v>5060.917386324003</v>
          </cell>
          <cell r="O144">
            <v>6417.4697587013197</v>
          </cell>
          <cell r="P144">
            <v>6587.3737049306937</v>
          </cell>
          <cell r="Q144">
            <v>8.5239006663859307</v>
          </cell>
          <cell r="R144">
            <v>5.7585566288522436</v>
          </cell>
          <cell r="S144">
            <v>9.2672296798045029</v>
          </cell>
          <cell r="T144">
            <v>12.64857156334083</v>
          </cell>
          <cell r="U144">
            <v>16.042099548633168</v>
          </cell>
          <cell r="V144">
            <v>17.666552024552661</v>
          </cell>
          <cell r="W144">
            <v>26.664000936120981</v>
          </cell>
          <cell r="X144">
            <v>48.304358077972765</v>
          </cell>
          <cell r="Y144">
            <v>80.391270331669901</v>
          </cell>
          <cell r="Z144">
            <v>101.47126131071937</v>
          </cell>
          <cell r="AA144">
            <v>133.86740927471484</v>
          </cell>
          <cell r="AB144">
            <v>148.12802407751343</v>
          </cell>
          <cell r="AC144">
            <v>194.66279383785371</v>
          </cell>
          <cell r="AD144">
            <v>221.68549357911408</v>
          </cell>
        </row>
        <row r="145">
          <cell r="B145">
            <v>1143</v>
          </cell>
          <cell r="C145">
            <v>2120.9303638481788</v>
          </cell>
          <cell r="D145">
            <v>2015.0362258204025</v>
          </cell>
          <cell r="E145">
            <v>2218.5451688640792</v>
          </cell>
          <cell r="F145">
            <v>2438.3219332976223</v>
          </cell>
          <cell r="G145">
            <v>2660.3988186247075</v>
          </cell>
          <cell r="H145">
            <v>2522.140988046297</v>
          </cell>
          <cell r="I145">
            <v>2783.9193527583275</v>
          </cell>
          <cell r="J145">
            <v>2910.0345817458515</v>
          </cell>
          <cell r="K145">
            <v>3459.6966151813949</v>
          </cell>
          <cell r="L145">
            <v>3076.3675356540462</v>
          </cell>
          <cell r="M145">
            <v>3377.8752830935332</v>
          </cell>
          <cell r="N145">
            <v>3025.0760848802688</v>
          </cell>
          <cell r="O145">
            <v>3038.8463867811529</v>
          </cell>
          <cell r="P145">
            <v>3072.03089801741</v>
          </cell>
          <cell r="Q145">
            <v>6.1712865782864821</v>
          </cell>
          <cell r="R145">
            <v>3.7781969359418617</v>
          </cell>
          <cell r="S145">
            <v>5.9374957445921339</v>
          </cell>
          <cell r="T145">
            <v>8.4205976958302777</v>
          </cell>
          <cell r="U145">
            <v>11.195382723071889</v>
          </cell>
          <cell r="V145">
            <v>12.462951426062416</v>
          </cell>
          <cell r="W145">
            <v>17.950176965683522</v>
          </cell>
          <cell r="X145">
            <v>29.219651491980802</v>
          </cell>
          <cell r="Y145">
            <v>50.044692453680277</v>
          </cell>
          <cell r="Z145">
            <v>58.923204254222746</v>
          </cell>
          <cell r="AA145">
            <v>84.466410354841898</v>
          </cell>
          <cell r="AB145">
            <v>88.540971711638775</v>
          </cell>
          <cell r="AC145">
            <v>92.178124702935293</v>
          </cell>
          <cell r="AD145">
            <v>103.38333855380438</v>
          </cell>
        </row>
        <row r="146">
          <cell r="B146">
            <v>1144</v>
          </cell>
          <cell r="C146">
            <v>4334.6391671208594</v>
          </cell>
          <cell r="D146">
            <v>4291.383250857376</v>
          </cell>
          <cell r="E146">
            <v>4486.0194538134292</v>
          </cell>
          <cell r="F146">
            <v>4170.1375484721839</v>
          </cell>
          <cell r="G146">
            <v>4475.4546673270506</v>
          </cell>
          <cell r="H146">
            <v>4887.9766025688104</v>
          </cell>
          <cell r="I146">
            <v>4569.5484459419185</v>
          </cell>
          <cell r="J146">
            <v>4185.349636914465</v>
          </cell>
          <cell r="K146">
            <v>5159.478390125968</v>
          </cell>
          <cell r="L146">
            <v>5198.3858172438395</v>
          </cell>
          <cell r="M146">
            <v>4920.1184727108757</v>
          </cell>
          <cell r="N146">
            <v>5221.8080024230449</v>
          </cell>
          <cell r="O146">
            <v>5434.6501868798696</v>
          </cell>
          <cell r="P146">
            <v>5080.4401011762993</v>
          </cell>
          <cell r="Q146">
            <v>12.612531259740454</v>
          </cell>
          <cell r="R146">
            <v>8.0463521407613019</v>
          </cell>
          <cell r="S146">
            <v>12.005940555545489</v>
          </cell>
          <cell r="T146">
            <v>14.401318444636258</v>
          </cell>
          <cell r="U146">
            <v>18.833427345448222</v>
          </cell>
          <cell r="V146">
            <v>24.153532755808985</v>
          </cell>
          <cell r="W146">
            <v>29.463570191662118</v>
          </cell>
          <cell r="X146">
            <v>42.025087443929799</v>
          </cell>
          <cell r="Y146">
            <v>74.632124713549644</v>
          </cell>
          <cell r="Z146">
            <v>99.567280486397323</v>
          </cell>
          <cell r="AA146">
            <v>123.03140615950539</v>
          </cell>
          <cell r="AB146">
            <v>152.83713257230261</v>
          </cell>
          <cell r="AC146">
            <v>164.85066991940724</v>
          </cell>
          <cell r="AD146">
            <v>170.97251831718299</v>
          </cell>
        </row>
        <row r="147">
          <cell r="B147">
            <v>1145</v>
          </cell>
          <cell r="C147">
            <v>871.72629589077303</v>
          </cell>
          <cell r="D147">
            <v>885.88717104859563</v>
          </cell>
          <cell r="E147">
            <v>876.07807545214439</v>
          </cell>
          <cell r="F147">
            <v>960.18102126766178</v>
          </cell>
          <cell r="G147">
            <v>972.94068511784303</v>
          </cell>
          <cell r="H147">
            <v>994.99789283511222</v>
          </cell>
          <cell r="I147">
            <v>1059.0712505513106</v>
          </cell>
          <cell r="J147">
            <v>1107.4906662831359</v>
          </cell>
          <cell r="K147">
            <v>1113.9074319929148</v>
          </cell>
          <cell r="L147">
            <v>1078.2297200836474</v>
          </cell>
          <cell r="M147">
            <v>1098.4812692814421</v>
          </cell>
          <cell r="N147">
            <v>1106.5345417825176</v>
          </cell>
          <cell r="O147">
            <v>1121.4903358064744</v>
          </cell>
          <cell r="P147">
            <v>1077.2677843249185</v>
          </cell>
          <cell r="Q147">
            <v>2.5364683732516959</v>
          </cell>
          <cell r="R147">
            <v>1.6610402097775123</v>
          </cell>
          <cell r="S147">
            <v>2.344649060082427</v>
          </cell>
          <cell r="T147">
            <v>3.3159272304669636</v>
          </cell>
          <cell r="U147">
            <v>4.0942896457805782</v>
          </cell>
          <cell r="V147">
            <v>4.9166999252663626</v>
          </cell>
          <cell r="W147">
            <v>6.8286878884720608</v>
          </cell>
          <cell r="X147">
            <v>11.120311594373023</v>
          </cell>
          <cell r="Y147">
            <v>16.112729252426494</v>
          </cell>
          <cell r="Z147">
            <v>20.651872473993876</v>
          </cell>
          <cell r="AA147">
            <v>27.468382306068886</v>
          </cell>
          <cell r="AB147">
            <v>32.387166739905268</v>
          </cell>
          <cell r="AC147">
            <v>34.018460583197218</v>
          </cell>
          <cell r="AD147">
            <v>36.253391895193943</v>
          </cell>
        </row>
        <row r="148">
          <cell r="B148">
            <v>1146</v>
          </cell>
          <cell r="C148">
            <v>8990.4936833346219</v>
          </cell>
          <cell r="D148">
            <v>8984.0420571047052</v>
          </cell>
          <cell r="E148">
            <v>9651.9981002401037</v>
          </cell>
          <cell r="F148">
            <v>10209.874332594636</v>
          </cell>
          <cell r="G148">
            <v>12636.769314560423</v>
          </cell>
          <cell r="H148">
            <v>14031.03376382024</v>
          </cell>
          <cell r="I148">
            <v>12388.210085616396</v>
          </cell>
          <cell r="J148">
            <v>11711.873786623162</v>
          </cell>
          <cell r="K148">
            <v>13934.511839686502</v>
          </cell>
          <cell r="L148">
            <v>15113.549201069036</v>
          </cell>
          <cell r="M148">
            <v>13888.548147583571</v>
          </cell>
          <cell r="N148">
            <v>13798.666006594231</v>
          </cell>
          <cell r="O148">
            <v>14390.60063554519</v>
          </cell>
          <cell r="P148">
            <v>13034.232816196652</v>
          </cell>
          <cell r="Q148">
            <v>26.159705168002372</v>
          </cell>
          <cell r="R148">
            <v>16.845096746936182</v>
          </cell>
          <cell r="S148">
            <v>25.831656912502563</v>
          </cell>
          <cell r="T148">
            <v>35.259185059083492</v>
          </cell>
          <cell r="U148">
            <v>53.177541603634232</v>
          </cell>
          <cell r="V148">
            <v>69.333194728098761</v>
          </cell>
          <cell r="W148">
            <v>79.876797833440577</v>
          </cell>
          <cell r="X148">
            <v>117.5989015765868</v>
          </cell>
          <cell r="Y148">
            <v>201.56344242707968</v>
          </cell>
          <cell r="Z148">
            <v>289.47735803989491</v>
          </cell>
          <cell r="AA148">
            <v>347.29399659551882</v>
          </cell>
          <cell r="AB148">
            <v>403.87324558700072</v>
          </cell>
          <cell r="AC148">
            <v>436.51386450583169</v>
          </cell>
          <cell r="AD148">
            <v>438.64223660498112</v>
          </cell>
        </row>
        <row r="149">
          <cell r="B149">
            <v>1147</v>
          </cell>
          <cell r="C149">
            <v>3574.4870995618876</v>
          </cell>
          <cell r="D149">
            <v>3742.2326003968528</v>
          </cell>
          <cell r="E149">
            <v>4165.0219582359387</v>
          </cell>
          <cell r="F149">
            <v>4583.5094461931485</v>
          </cell>
          <cell r="G149">
            <v>4873.5804170875472</v>
          </cell>
          <cell r="H149">
            <v>4894.2096110292186</v>
          </cell>
          <cell r="I149">
            <v>5499.3346576021586</v>
          </cell>
          <cell r="J149">
            <v>5538.7128735106935</v>
          </cell>
          <cell r="K149">
            <v>6084.6177856661798</v>
          </cell>
          <cell r="L149">
            <v>6157.6010330631407</v>
          </cell>
          <cell r="M149">
            <v>6442.4100098934668</v>
          </cell>
          <cell r="N149">
            <v>6206.884521163789</v>
          </cell>
          <cell r="O149">
            <v>6471.0878437695383</v>
          </cell>
          <cell r="P149">
            <v>6490.0697248029837</v>
          </cell>
          <cell r="Q149">
            <v>10.400711233989149</v>
          </cell>
          <cell r="R149">
            <v>7.01669357762768</v>
          </cell>
          <cell r="S149">
            <v>11.146854479334595</v>
          </cell>
          <cell r="T149">
            <v>15.828873355222907</v>
          </cell>
          <cell r="U149">
            <v>20.50880402554419</v>
          </cell>
          <cell r="V149">
            <v>24.18433265242399</v>
          </cell>
          <cell r="W149">
            <v>35.458652995701456</v>
          </cell>
          <cell r="X149">
            <v>55.614205031555294</v>
          </cell>
          <cell r="Y149">
            <v>88.014314447595453</v>
          </cell>
          <cell r="Z149">
            <v>117.93960870480139</v>
          </cell>
          <cell r="AA149">
            <v>161.09749530818732</v>
          </cell>
          <cell r="AB149">
            <v>181.66934364149168</v>
          </cell>
          <cell r="AC149">
            <v>196.28920527913297</v>
          </cell>
          <cell r="AD149">
            <v>218.4109137802364</v>
          </cell>
        </row>
        <row r="150">
          <cell r="B150">
            <v>1148</v>
          </cell>
          <cell r="C150">
            <v>15425.731674889001</v>
          </cell>
          <cell r="D150">
            <v>9201.5574527430927</v>
          </cell>
          <cell r="E150">
            <v>17269.427589789029</v>
          </cell>
          <cell r="F150">
            <v>17285.666090101797</v>
          </cell>
          <cell r="G150">
            <v>15466.296428033531</v>
          </cell>
          <cell r="H150">
            <v>14837.80248248737</v>
          </cell>
          <cell r="I150">
            <v>15893.422597609366</v>
          </cell>
          <cell r="J150">
            <v>15511.209594991928</v>
          </cell>
          <cell r="K150">
            <v>15239.302734788558</v>
          </cell>
          <cell r="L150">
            <v>15861.96620435478</v>
          </cell>
          <cell r="M150">
            <v>15236.000874231702</v>
          </cell>
          <cell r="N150">
            <v>16383.884408900984</v>
          </cell>
          <cell r="O150">
            <v>20226.160801973961</v>
          </cell>
          <cell r="P150">
            <v>20449.867278588314</v>
          </cell>
          <cell r="Q150">
            <v>44.884364177222714</v>
          </cell>
          <cell r="R150">
            <v>17.252938546895159</v>
          </cell>
          <cell r="S150">
            <v>46.218194817468856</v>
          </cell>
          <cell r="T150">
            <v>59.69500502025636</v>
          </cell>
          <cell r="U150">
            <v>65.084643177606523</v>
          </cell>
          <cell r="V150">
            <v>73.319775732281101</v>
          </cell>
          <cell r="W150">
            <v>102.47773446986329</v>
          </cell>
          <cell r="X150">
            <v>155.74802492993737</v>
          </cell>
          <cell r="Y150">
            <v>220.43731095509244</v>
          </cell>
          <cell r="Z150">
            <v>303.81216278635179</v>
          </cell>
          <cell r="AA150">
            <v>380.98810469727738</v>
          </cell>
          <cell r="AB150">
            <v>479.54001991083049</v>
          </cell>
          <cell r="AC150">
            <v>613.52544201512649</v>
          </cell>
          <cell r="AD150">
            <v>688.20126568618912</v>
          </cell>
        </row>
        <row r="151">
          <cell r="B151">
            <v>1149</v>
          </cell>
          <cell r="C151">
            <v>5662.4199013978168</v>
          </cell>
          <cell r="D151">
            <v>5885.6466254085517</v>
          </cell>
          <cell r="E151">
            <v>6693.4137780045985</v>
          </cell>
          <cell r="F151">
            <v>7254.5433161016263</v>
          </cell>
          <cell r="G151">
            <v>7890.6490763727124</v>
          </cell>
          <cell r="H151">
            <v>7944.1163066305062</v>
          </cell>
          <cell r="I151">
            <v>8505.7437009135047</v>
          </cell>
          <cell r="J151">
            <v>8442.8766140107673</v>
          </cell>
          <cell r="K151">
            <v>9515.4005779119216</v>
          </cell>
          <cell r="L151">
            <v>9328.996245730239</v>
          </cell>
          <cell r="M151">
            <v>9793.549049048268</v>
          </cell>
          <cell r="N151">
            <v>9444.795762065085</v>
          </cell>
          <cell r="O151">
            <v>9857.7778197432326</v>
          </cell>
          <cell r="P151">
            <v>9622.8617947161692</v>
          </cell>
          <cell r="Q151">
            <v>16.475984564960484</v>
          </cell>
          <cell r="R151">
            <v>11.035599142691108</v>
          </cell>
          <cell r="S151">
            <v>17.913593277907015</v>
          </cell>
          <cell r="T151">
            <v>25.053127684928189</v>
          </cell>
          <cell r="U151">
            <v>33.205110348497655</v>
          </cell>
          <cell r="V151">
            <v>39.255194741995503</v>
          </cell>
          <cell r="W151">
            <v>54.843400727420217</v>
          </cell>
          <cell r="X151">
            <v>84.774907418174081</v>
          </cell>
          <cell r="Y151">
            <v>137.64076694054461</v>
          </cell>
          <cell r="Z151">
            <v>178.68292552930387</v>
          </cell>
          <cell r="AA151">
            <v>244.89534499615706</v>
          </cell>
          <cell r="AB151">
            <v>276.43978892660112</v>
          </cell>
          <cell r="AC151">
            <v>299.01856083111079</v>
          </cell>
          <cell r="AD151">
            <v>323.83905364417114</v>
          </cell>
        </row>
        <row r="152">
          <cell r="B152">
            <v>1150</v>
          </cell>
          <cell r="C152">
            <v>3728.4785453567756</v>
          </cell>
          <cell r="D152">
            <v>3652.0539923247134</v>
          </cell>
          <cell r="E152">
            <v>4193.5835819744871</v>
          </cell>
          <cell r="F152">
            <v>4704.3811054803882</v>
          </cell>
          <cell r="G152">
            <v>5028.4019946939079</v>
          </cell>
          <cell r="H152">
            <v>4919.8603886036663</v>
          </cell>
          <cell r="I152">
            <v>5096.2806026261287</v>
          </cell>
          <cell r="J152">
            <v>6121.6992466681595</v>
          </cell>
          <cell r="K152">
            <v>6633.5302275134545</v>
          </cell>
          <cell r="L152">
            <v>5904.2622136907867</v>
          </cell>
          <cell r="M152">
            <v>6312.4154911340038</v>
          </cell>
          <cell r="N152">
            <v>6548.1154680440295</v>
          </cell>
          <cell r="O152">
            <v>7466.6436185152634</v>
          </cell>
          <cell r="P152">
            <v>7214.1618711999863</v>
          </cell>
          <cell r="Q152">
            <v>10.848781269103679</v>
          </cell>
          <cell r="R152">
            <v>6.8476085079203379</v>
          </cell>
          <cell r="S152">
            <v>11.223293995548318</v>
          </cell>
          <cell r="T152">
            <v>16.246296338540294</v>
          </cell>
          <cell r="U152">
            <v>21.160317927504572</v>
          </cell>
          <cell r="V152">
            <v>24.311083851689304</v>
          </cell>
          <cell r="W152">
            <v>32.859837909198433</v>
          </cell>
          <cell r="X152">
            <v>61.467970053830463</v>
          </cell>
          <cell r="Y152">
            <v>95.95436162274504</v>
          </cell>
          <cell r="Z152">
            <v>113.08728373829599</v>
          </cell>
          <cell r="AA152">
            <v>157.84688081085133</v>
          </cell>
          <cell r="AB152">
            <v>191.65683445729863</v>
          </cell>
          <cell r="AC152">
            <v>226.48765978227186</v>
          </cell>
          <cell r="AD152">
            <v>242.77885342674969</v>
          </cell>
        </row>
        <row r="153">
          <cell r="B153">
            <v>1151</v>
          </cell>
          <cell r="C153">
            <v>1101.7516368004156</v>
          </cell>
          <cell r="D153">
            <v>925.56895030547878</v>
          </cell>
          <cell r="E153">
            <v>908.24553242933496</v>
          </cell>
          <cell r="F153">
            <v>1041.8111503651271</v>
          </cell>
          <cell r="G153">
            <v>1088.7151579978681</v>
          </cell>
          <cell r="H153">
            <v>1021.6132214191143</v>
          </cell>
          <cell r="I153">
            <v>1180.9764322277995</v>
          </cell>
          <cell r="J153">
            <v>1214.3947443023769</v>
          </cell>
          <cell r="K153">
            <v>1301.2733621898833</v>
          </cell>
          <cell r="L153">
            <v>1232.063363068735</v>
          </cell>
          <cell r="M153">
            <v>1370.2525906050748</v>
          </cell>
          <cell r="N153">
            <v>1217.7584952880973</v>
          </cell>
          <cell r="O153">
            <v>1196.9782559980224</v>
          </cell>
          <cell r="P153">
            <v>1104.7170202348427</v>
          </cell>
          <cell r="Q153">
            <v>3.205774788595686</v>
          </cell>
          <cell r="R153">
            <v>1.7354436249022396</v>
          </cell>
          <cell r="S153">
            <v>2.4307388731711601</v>
          </cell>
          <cell r="T153">
            <v>3.5978319566647992</v>
          </cell>
          <cell r="U153">
            <v>4.5814871006809037</v>
          </cell>
          <cell r="V153">
            <v>5.048217373697371</v>
          </cell>
          <cell r="W153">
            <v>7.6147090718654216</v>
          </cell>
          <cell r="X153">
            <v>12.193735230775211</v>
          </cell>
          <cell r="Y153">
            <v>18.822987230498764</v>
          </cell>
          <cell r="Z153">
            <v>23.598325087905746</v>
          </cell>
          <cell r="AA153">
            <v>34.26423651196378</v>
          </cell>
          <cell r="AB153">
            <v>35.642581362438285</v>
          </cell>
          <cell r="AC153">
            <v>36.308255470905344</v>
          </cell>
          <cell r="AD153">
            <v>37.177143557636654</v>
          </cell>
        </row>
        <row r="154">
          <cell r="B154">
            <v>1152</v>
          </cell>
          <cell r="C154">
            <v>5278.5999187386169</v>
          </cell>
          <cell r="D154">
            <v>5361.1647285048457</v>
          </cell>
          <cell r="E154">
            <v>5929.3247508756676</v>
          </cell>
          <cell r="F154">
            <v>6422.6419530961957</v>
          </cell>
          <cell r="G154">
            <v>6911.8706811956145</v>
          </cell>
          <cell r="H154">
            <v>6810.3564045859493</v>
          </cell>
          <cell r="I154">
            <v>7595.3624686388548</v>
          </cell>
          <cell r="J154">
            <v>7512.4908691864621</v>
          </cell>
          <cell r="K154">
            <v>8144.8724635529115</v>
          </cell>
          <cell r="L154">
            <v>7864.1651434889463</v>
          </cell>
          <cell r="M154">
            <v>8330.7347330490084</v>
          </cell>
          <cell r="N154">
            <v>8154.5206031861662</v>
          </cell>
          <cell r="O154">
            <v>8519.0828882255355</v>
          </cell>
          <cell r="P154">
            <v>8546.7358484216074</v>
          </cell>
          <cell r="Q154">
            <v>15.359180756670797</v>
          </cell>
          <cell r="R154">
            <v>10.052194541599247</v>
          </cell>
          <cell r="S154">
            <v>15.868660674893826</v>
          </cell>
          <cell r="T154">
            <v>22.180206515323743</v>
          </cell>
          <cell r="U154">
            <v>29.086254687320377</v>
          </cell>
          <cell r="V154">
            <v>33.65281380652528</v>
          </cell>
          <cell r="W154">
            <v>48.973437501159466</v>
          </cell>
          <cell r="X154">
            <v>75.432905990629735</v>
          </cell>
          <cell r="Y154">
            <v>117.81600609843743</v>
          </cell>
          <cell r="Z154">
            <v>150.62628365053965</v>
          </cell>
          <cell r="AA154">
            <v>208.31653022861687</v>
          </cell>
          <cell r="AB154">
            <v>238.67471686328142</v>
          </cell>
          <cell r="AC154">
            <v>258.41157626176789</v>
          </cell>
          <cell r="AD154">
            <v>287.62408812930494</v>
          </cell>
        </row>
        <row r="155">
          <cell r="B155">
            <v>1153</v>
          </cell>
          <cell r="C155">
            <v>1029.6195437641568</v>
          </cell>
          <cell r="D155">
            <v>1112.8245026909947</v>
          </cell>
          <cell r="E155">
            <v>1380.9336760296615</v>
          </cell>
          <cell r="F155">
            <v>1457.7774542019317</v>
          </cell>
          <cell r="G155">
            <v>1656.0195092333424</v>
          </cell>
          <cell r="H155">
            <v>1625.6878597956379</v>
          </cell>
          <cell r="I155">
            <v>1758.5193528161262</v>
          </cell>
          <cell r="J155">
            <v>1858.9114434686103</v>
          </cell>
          <cell r="K155">
            <v>1858.8899065137418</v>
          </cell>
          <cell r="L155">
            <v>1860.3567504575985</v>
          </cell>
          <cell r="M155">
            <v>2246.3914440359213</v>
          </cell>
          <cell r="N155">
            <v>2100.2495532130965</v>
          </cell>
          <cell r="O155">
            <v>2173.4739890518204</v>
          </cell>
          <cell r="P155">
            <v>2287.8396780587545</v>
          </cell>
          <cell r="Q155">
            <v>2.9958915103862558</v>
          </cell>
          <cell r="R155">
            <v>2.0865481585058525</v>
          </cell>
          <cell r="S155">
            <v>3.695794856945922</v>
          </cell>
          <cell r="T155">
            <v>5.0343464922553283</v>
          </cell>
          <cell r="U155">
            <v>6.9687943299888691</v>
          </cell>
          <cell r="V155">
            <v>8.0332023176336733</v>
          </cell>
          <cell r="W155">
            <v>11.33859483010999</v>
          </cell>
          <cell r="X155">
            <v>18.665326135066362</v>
          </cell>
          <cell r="Y155">
            <v>26.888939703128614</v>
          </cell>
          <cell r="Z155">
            <v>35.632342209602072</v>
          </cell>
          <cell r="AA155">
            <v>56.172773008887297</v>
          </cell>
          <cell r="AB155">
            <v>61.47221790812673</v>
          </cell>
          <cell r="AC155">
            <v>65.928556728929905</v>
          </cell>
          <cell r="AD155">
            <v>76.992879253337051</v>
          </cell>
        </row>
        <row r="156">
          <cell r="B156">
            <v>1154</v>
          </cell>
          <cell r="C156">
            <v>3280.7076377018238</v>
          </cell>
          <cell r="D156">
            <v>3288.3660373939306</v>
          </cell>
          <cell r="E156">
            <v>3554.4513005268159</v>
          </cell>
          <cell r="F156">
            <v>3932.7269017971385</v>
          </cell>
          <cell r="G156">
            <v>4150.5749397177124</v>
          </cell>
          <cell r="H156">
            <v>4243.4867762293152</v>
          </cell>
          <cell r="I156">
            <v>4585.9198069159029</v>
          </cell>
          <cell r="J156">
            <v>4543.5434455191289</v>
          </cell>
          <cell r="K156">
            <v>5006.988388709995</v>
          </cell>
          <cell r="L156">
            <v>5022.1708648701151</v>
          </cell>
          <cell r="M156">
            <v>5344.2880916849363</v>
          </cell>
          <cell r="N156">
            <v>5226.6230668811477</v>
          </cell>
          <cell r="O156">
            <v>5269.8242145154218</v>
          </cell>
          <cell r="P156">
            <v>5444.1272955587729</v>
          </cell>
          <cell r="Q156">
            <v>9.5458989870355264</v>
          </cell>
          <cell r="R156">
            <v>6.1656928682156495</v>
          </cell>
          <cell r="S156">
            <v>9.5127833173861909</v>
          </cell>
          <cell r="T156">
            <v>13.581435099021682</v>
          </cell>
          <cell r="U156">
            <v>17.466281613728899</v>
          </cell>
          <cell r="V156">
            <v>20.968839497847028</v>
          </cell>
          <cell r="W156">
            <v>29.569129580931406</v>
          </cell>
          <cell r="X156">
            <v>45.621710769187459</v>
          </cell>
          <cell r="Y156">
            <v>72.426348869032836</v>
          </cell>
          <cell r="Z156">
            <v>96.19214747285848</v>
          </cell>
          <cell r="AA156">
            <v>133.63809885643283</v>
          </cell>
          <cell r="AB156">
            <v>152.97806472541626</v>
          </cell>
          <cell r="AC156">
            <v>159.85096045696676</v>
          </cell>
          <cell r="AD156">
            <v>183.21171694268884</v>
          </cell>
        </row>
        <row r="157">
          <cell r="B157">
            <v>1155</v>
          </cell>
          <cell r="C157">
            <v>2842.8981650564847</v>
          </cell>
          <cell r="D157">
            <v>2918.7829154778137</v>
          </cell>
          <cell r="E157">
            <v>3297.0165109373297</v>
          </cell>
          <cell r="F157">
            <v>3453.7616913934298</v>
          </cell>
          <cell r="G157">
            <v>3744.166919835181</v>
          </cell>
          <cell r="H157">
            <v>3559.0956577389106</v>
          </cell>
          <cell r="I157">
            <v>3832.7226623062293</v>
          </cell>
          <cell r="J157">
            <v>3863.1811976941221</v>
          </cell>
          <cell r="K157">
            <v>4461.3604446407453</v>
          </cell>
          <cell r="L157">
            <v>4249.6586673033871</v>
          </cell>
          <cell r="M157">
            <v>4481.2042476367978</v>
          </cell>
          <cell r="N157">
            <v>4393.6440595940148</v>
          </cell>
          <cell r="O157">
            <v>4428.9490923164467</v>
          </cell>
          <cell r="P157">
            <v>4450.3732535148702</v>
          </cell>
          <cell r="Q157">
            <v>8.2720015652075496</v>
          </cell>
          <cell r="R157">
            <v>5.4727237786744487</v>
          </cell>
          <cell r="S157">
            <v>8.8238102060205286</v>
          </cell>
          <cell r="T157">
            <v>11.927357640245015</v>
          </cell>
          <cell r="U157">
            <v>15.756051819437076</v>
          </cell>
          <cell r="V157">
            <v>17.586977299579683</v>
          </cell>
          <cell r="W157">
            <v>24.71265914388535</v>
          </cell>
          <cell r="X157">
            <v>38.790194781559386</v>
          </cell>
          <cell r="Y157">
            <v>64.533812125995979</v>
          </cell>
          <cell r="Z157">
            <v>81.395835433235661</v>
          </cell>
          <cell r="AA157">
            <v>112.05601306810277</v>
          </cell>
          <cell r="AB157">
            <v>128.59759671364452</v>
          </cell>
          <cell r="AC157">
            <v>134.34447476857551</v>
          </cell>
          <cell r="AD157">
            <v>149.76882070289523</v>
          </cell>
        </row>
        <row r="158">
          <cell r="B158">
            <v>1156</v>
          </cell>
          <cell r="C158">
            <v>984.83530827103709</v>
          </cell>
          <cell r="D158">
            <v>15.89393059759624</v>
          </cell>
          <cell r="E158">
            <v>17.662320512108035</v>
          </cell>
          <cell r="F158">
            <v>25.700026990965256</v>
          </cell>
          <cell r="G158">
            <v>26.245216838971935</v>
          </cell>
          <cell r="H158">
            <v>23.626819968164732</v>
          </cell>
          <cell r="I158">
            <v>87.547400369751017</v>
          </cell>
          <cell r="J158">
            <v>87.768606449362579</v>
          </cell>
          <cell r="K158">
            <v>119.938464424717</v>
          </cell>
          <cell r="L158">
            <v>114.03897166054384</v>
          </cell>
          <cell r="M158">
            <v>103.42187681463027</v>
          </cell>
          <cell r="N158">
            <v>111.09398301009044</v>
          </cell>
          <cell r="O158">
            <v>196.08986403512992</v>
          </cell>
          <cell r="P158">
            <v>254.5473761102576</v>
          </cell>
          <cell r="Q158">
            <v>2.8655824931132616</v>
          </cell>
          <cell r="R158">
            <v>2.9801151519974187E-2</v>
          </cell>
          <cell r="S158">
            <v>4.7269694731506613E-2</v>
          </cell>
          <cell r="T158">
            <v>8.8753492763862588E-2</v>
          </cell>
          <cell r="U158">
            <v>0.11044406015568549</v>
          </cell>
          <cell r="V158">
            <v>0.11674997988262872</v>
          </cell>
          <cell r="W158">
            <v>0.56448881249578309</v>
          </cell>
          <cell r="X158">
            <v>0.88128440413536302</v>
          </cell>
          <cell r="Y158">
            <v>1.7349161597474148</v>
          </cell>
          <cell r="Z158">
            <v>2.1842453940299902</v>
          </cell>
          <cell r="AA158">
            <v>2.5861448261322852</v>
          </cell>
          <cell r="AB158">
            <v>3.2516105152505661</v>
          </cell>
          <cell r="AC158">
            <v>5.94804529068601</v>
          </cell>
          <cell r="AD158">
            <v>8.5663062762073157</v>
          </cell>
        </row>
        <row r="159">
          <cell r="B159">
            <v>1157</v>
          </cell>
          <cell r="C159">
            <v>540.11568246039042</v>
          </cell>
          <cell r="D159">
            <v>555.8376348048622</v>
          </cell>
          <cell r="E159">
            <v>577.97197743126503</v>
          </cell>
          <cell r="F159">
            <v>725.05539091272328</v>
          </cell>
          <cell r="G159">
            <v>852.00099684694658</v>
          </cell>
          <cell r="H159">
            <v>846.06087351728911</v>
          </cell>
          <cell r="I159">
            <v>860.31532757541152</v>
          </cell>
          <cell r="J159">
            <v>795.58687816597751</v>
          </cell>
          <cell r="K159">
            <v>822.74818199413539</v>
          </cell>
          <cell r="L159">
            <v>774.05680488858513</v>
          </cell>
          <cell r="M159">
            <v>791.02549694303468</v>
          </cell>
          <cell r="N159">
            <v>783.54431335110701</v>
          </cell>
          <cell r="O159">
            <v>821.51856048844672</v>
          </cell>
          <cell r="P159">
            <v>673.65951384004904</v>
          </cell>
          <cell r="Q159">
            <v>1.5715785481245763</v>
          </cell>
          <cell r="R159">
            <v>1.0421966720950051</v>
          </cell>
          <cell r="S159">
            <v>1.5468272652968837</v>
          </cell>
          <cell r="T159">
            <v>2.5039350508617888</v>
          </cell>
          <cell r="U159">
            <v>3.5853561403516347</v>
          </cell>
          <cell r="V159">
            <v>4.1807399428157392</v>
          </cell>
          <cell r="W159">
            <v>5.5471478945565611</v>
          </cell>
          <cell r="X159">
            <v>7.9884862734710653</v>
          </cell>
          <cell r="Y159">
            <v>11.901095475841966</v>
          </cell>
          <cell r="Z159">
            <v>14.825896675289259</v>
          </cell>
          <cell r="AA159">
            <v>19.780210524748082</v>
          </cell>
          <cell r="AB159">
            <v>22.933563631667024</v>
          </cell>
          <cell r="AC159">
            <v>24.919338023759561</v>
          </cell>
          <cell r="AD159">
            <v>22.670725621367872</v>
          </cell>
        </row>
        <row r="160">
          <cell r="B160">
            <v>1158</v>
          </cell>
          <cell r="C160">
            <v>1129.7910748553713</v>
          </cell>
          <cell r="D160">
            <v>1377.3663993147441</v>
          </cell>
          <cell r="E160">
            <v>1798.3423010067945</v>
          </cell>
          <cell r="F160">
            <v>1976.6869577853108</v>
          </cell>
          <cell r="G160">
            <v>2222.3059768196335</v>
          </cell>
          <cell r="H160">
            <v>1956.552581884564</v>
          </cell>
          <cell r="I160">
            <v>2183.6677974647728</v>
          </cell>
          <cell r="J160">
            <v>2153.3653689534181</v>
          </cell>
          <cell r="K160">
            <v>2169.4932467497097</v>
          </cell>
          <cell r="L160">
            <v>2415.1442433604225</v>
          </cell>
          <cell r="M160">
            <v>2464.2083194304068</v>
          </cell>
          <cell r="N160">
            <v>2802.8696068705613</v>
          </cell>
          <cell r="O160">
            <v>3620.4705757799561</v>
          </cell>
          <cell r="P160">
            <v>4091.5227199488304</v>
          </cell>
          <cell r="Q160">
            <v>3.2873613464010472</v>
          </cell>
          <cell r="R160">
            <v>2.5825647414559509</v>
          </cell>
          <cell r="S160">
            <v>4.8129061825750217</v>
          </cell>
          <cell r="T160">
            <v>6.8263691577403645</v>
          </cell>
          <cell r="U160">
            <v>9.3518181424871454</v>
          </cell>
          <cell r="V160">
            <v>9.668143020606081</v>
          </cell>
          <cell r="W160">
            <v>14.079870295064449</v>
          </cell>
          <cell r="X160">
            <v>21.621937419716449</v>
          </cell>
          <cell r="Y160">
            <v>31.381833261767952</v>
          </cell>
          <cell r="Z160">
            <v>46.258464213275893</v>
          </cell>
          <cell r="AA160">
            <v>61.619454143434865</v>
          </cell>
          <cell r="AB160">
            <v>82.037208853595132</v>
          </cell>
          <cell r="AC160">
            <v>109.82068381911492</v>
          </cell>
          <cell r="AD160">
            <v>137.69239066900008</v>
          </cell>
        </row>
        <row r="161">
          <cell r="B161">
            <v>1159</v>
          </cell>
          <cell r="C161">
            <v>2928.4123761044543</v>
          </cell>
          <cell r="D161">
            <v>2953.4241241620493</v>
          </cell>
          <cell r="E161">
            <v>3363.722987243757</v>
          </cell>
          <cell r="F161">
            <v>3572.8351680192845</v>
          </cell>
          <cell r="G161">
            <v>3761.5154645366283</v>
          </cell>
          <cell r="H161">
            <v>3659.7523777381207</v>
          </cell>
          <cell r="I161">
            <v>4758.5146724050473</v>
          </cell>
          <cell r="J161">
            <v>4520.4805946253427</v>
          </cell>
          <cell r="K161">
            <v>5246.962727978992</v>
          </cell>
          <cell r="L161">
            <v>5697.6644148000287</v>
          </cell>
          <cell r="M161">
            <v>5720.654816563615</v>
          </cell>
          <cell r="N161">
            <v>6057.9237461638995</v>
          </cell>
          <cell r="O161">
            <v>5895.574635173587</v>
          </cell>
          <cell r="P161">
            <v>6122.197537126006</v>
          </cell>
          <cell r="Q161">
            <v>8.5208228899848439</v>
          </cell>
          <cell r="R161">
            <v>5.5376761139382049</v>
          </cell>
          <cell r="S161">
            <v>9.0023368480581745</v>
          </cell>
          <cell r="T161">
            <v>12.338570708223346</v>
          </cell>
          <cell r="U161">
            <v>15.829057263681493</v>
          </cell>
          <cell r="V161">
            <v>18.084364169704131</v>
          </cell>
          <cell r="W161">
            <v>30.681988103872751</v>
          </cell>
          <cell r="X161">
            <v>45.390136728880464</v>
          </cell>
          <cell r="Y161">
            <v>75.897590235340431</v>
          </cell>
          <cell r="Z161">
            <v>109.13021288722656</v>
          </cell>
          <cell r="AA161">
            <v>143.04944284139964</v>
          </cell>
          <cell r="AB161">
            <v>177.30940974385183</v>
          </cell>
          <cell r="AC161">
            <v>178.83201213475161</v>
          </cell>
          <cell r="AD161">
            <v>206.03087719021318</v>
          </cell>
        </row>
        <row r="162">
          <cell r="B162">
            <v>1160</v>
          </cell>
          <cell r="C162">
            <v>9433.0907786764928</v>
          </cell>
          <cell r="D162">
            <v>11974.419105696874</v>
          </cell>
          <cell r="E162">
            <v>9303.4065408800507</v>
          </cell>
          <cell r="F162">
            <v>9486.2419714953667</v>
          </cell>
          <cell r="G162">
            <v>8145.3269069333319</v>
          </cell>
          <cell r="H162">
            <v>9280.7780142415631</v>
          </cell>
          <cell r="I162">
            <v>6084.8207675236326</v>
          </cell>
          <cell r="J162">
            <v>5188.8965101039166</v>
          </cell>
          <cell r="K162">
            <v>5367.179271369494</v>
          </cell>
          <cell r="L162">
            <v>5027.24574948595</v>
          </cell>
          <cell r="M162">
            <v>5234.6837486777313</v>
          </cell>
          <cell r="N162">
            <v>3313.0000860364157</v>
          </cell>
          <cell r="O162">
            <v>3822.434751759642</v>
          </cell>
          <cell r="P162">
            <v>4938.6460079745284</v>
          </cell>
          <cell r="Q162">
            <v>27.447533170575763</v>
          </cell>
          <cell r="R162">
            <v>22.452059667764981</v>
          </cell>
          <cell r="S162">
            <v>24.898720802231349</v>
          </cell>
          <cell r="T162">
            <v>32.760164355832899</v>
          </cell>
          <cell r="U162">
            <v>34.276835295993216</v>
          </cell>
          <cell r="V162">
            <v>45.860198195009623</v>
          </cell>
          <cell r="W162">
            <v>39.233754912223255</v>
          </cell>
          <cell r="X162">
            <v>52.101699616995653</v>
          </cell>
          <cell r="Y162">
            <v>77.636528821869319</v>
          </cell>
          <cell r="Z162">
            <v>96.289349273137489</v>
          </cell>
          <cell r="AA162">
            <v>130.89735663322065</v>
          </cell>
          <cell r="AB162">
            <v>96.968221184432537</v>
          </cell>
          <cell r="AC162">
            <v>115.94691615516278</v>
          </cell>
          <cell r="AD162">
            <v>166.20070864825379</v>
          </cell>
        </row>
        <row r="163">
          <cell r="B163">
            <v>1161</v>
          </cell>
          <cell r="C163">
            <v>8704.8670328027965</v>
          </cell>
          <cell r="D163">
            <v>9146.7093532457347</v>
          </cell>
          <cell r="E163">
            <v>8312.7978460740396</v>
          </cell>
          <cell r="F163">
            <v>6293.0904483192089</v>
          </cell>
          <cell r="G163">
            <v>5918.9597508365732</v>
          </cell>
          <cell r="H163">
            <v>6659.1263700069276</v>
          </cell>
          <cell r="I163">
            <v>6062.6153059716653</v>
          </cell>
          <cell r="J163">
            <v>7350.5153059103004</v>
          </cell>
          <cell r="K163">
            <v>6646.2642344527276</v>
          </cell>
          <cell r="L163">
            <v>6607.8098032053658</v>
          </cell>
          <cell r="M163">
            <v>8722.3348485574534</v>
          </cell>
          <cell r="N163">
            <v>8959.2612780614254</v>
          </cell>
          <cell r="O163">
            <v>6101.1344515194323</v>
          </cell>
          <cell r="P163">
            <v>8712.9755450582852</v>
          </cell>
          <cell r="Q163">
            <v>25.328615215746797</v>
          </cell>
          <cell r="R163">
            <v>17.150098251118951</v>
          </cell>
          <cell r="S163">
            <v>22.247553274739374</v>
          </cell>
          <cell r="T163">
            <v>21.732808209251377</v>
          </cell>
          <cell r="U163">
            <v>24.90792706310452</v>
          </cell>
          <cell r="V163">
            <v>32.905523078507706</v>
          </cell>
          <cell r="W163">
            <v>39.090578363639843</v>
          </cell>
          <cell r="X163">
            <v>73.806509679453512</v>
          </cell>
          <cell r="Y163">
            <v>96.138559699010585</v>
          </cell>
          <cell r="Z163">
            <v>126.56268218762987</v>
          </cell>
          <cell r="AA163">
            <v>218.10879704707889</v>
          </cell>
          <cell r="AB163">
            <v>262.22867693901793</v>
          </cell>
          <cell r="AC163">
            <v>185.06731197335586</v>
          </cell>
          <cell r="AD163">
            <v>293.21856794054736</v>
          </cell>
        </row>
        <row r="164">
          <cell r="B164">
            <v>1162</v>
          </cell>
          <cell r="C164">
            <v>2586.6848156100004</v>
          </cell>
          <cell r="D164">
            <v>2508.2588942883472</v>
          </cell>
          <cell r="E164">
            <v>2834.7044657824326</v>
          </cell>
          <cell r="F164">
            <v>2977.8700320044409</v>
          </cell>
          <cell r="G164">
            <v>3707.0178809515055</v>
          </cell>
          <cell r="H164">
            <v>3741.9749275500026</v>
          </cell>
          <cell r="I164">
            <v>3844.0666971734136</v>
          </cell>
          <cell r="J164">
            <v>3885.207855326862</v>
          </cell>
          <cell r="K164">
            <v>4233.8599290975626</v>
          </cell>
          <cell r="L164">
            <v>3964.0393983725935</v>
          </cell>
          <cell r="M164">
            <v>4505.0884206507762</v>
          </cell>
          <cell r="N164">
            <v>4837.0268991720868</v>
          </cell>
          <cell r="O164">
            <v>4771.9254578767759</v>
          </cell>
          <cell r="P164">
            <v>4933.9512508445123</v>
          </cell>
          <cell r="Q164">
            <v>7.5264957100562873</v>
          </cell>
          <cell r="R164">
            <v>4.7029904214703695</v>
          </cell>
          <cell r="S164">
            <v>7.5865237899921594</v>
          </cell>
          <cell r="T164">
            <v>10.283894504474324</v>
          </cell>
          <cell r="U164">
            <v>15.599722736299071</v>
          </cell>
          <cell r="V164">
            <v>18.490660110053703</v>
          </cell>
          <cell r="W164">
            <v>24.785803300582664</v>
          </cell>
          <cell r="X164">
            <v>39.011364407377251</v>
          </cell>
          <cell r="Y164">
            <v>61.243005272165718</v>
          </cell>
          <cell r="Z164">
            <v>75.925226890172596</v>
          </cell>
          <cell r="AA164">
            <v>112.65325547337508</v>
          </cell>
          <cell r="AB164">
            <v>141.57497194487343</v>
          </cell>
          <cell r="AC164">
            <v>144.74806684624784</v>
          </cell>
          <cell r="AD164">
            <v>166.04271555446246</v>
          </cell>
        </row>
        <row r="165">
          <cell r="B165">
            <v>1163</v>
          </cell>
          <cell r="C165">
            <v>2703.8844670728226</v>
          </cell>
          <cell r="D165">
            <v>2594.8860499455591</v>
          </cell>
          <cell r="E165">
            <v>3050.1147583108145</v>
          </cell>
          <cell r="F165">
            <v>3190.6081260518354</v>
          </cell>
          <cell r="G165">
            <v>3760.3956118137512</v>
          </cell>
          <cell r="H165">
            <v>3783.6116684141707</v>
          </cell>
          <cell r="I165">
            <v>4117.2919132915677</v>
          </cell>
          <cell r="J165">
            <v>4156.8459394145011</v>
          </cell>
          <cell r="K165">
            <v>4429.8240083110932</v>
          </cell>
          <cell r="L165">
            <v>4381.765205511997</v>
          </cell>
          <cell r="M165">
            <v>5367.1851143014728</v>
          </cell>
          <cell r="N165">
            <v>4867.8739059735954</v>
          </cell>
          <cell r="O165">
            <v>5095.8874251350098</v>
          </cell>
          <cell r="P165">
            <v>5187.2298107482766</v>
          </cell>
          <cell r="Q165">
            <v>7.867512392348524</v>
          </cell>
          <cell r="R165">
            <v>4.8654165108277372</v>
          </cell>
          <cell r="S165">
            <v>8.1630266771898441</v>
          </cell>
          <cell r="T165">
            <v>11.018572678052545</v>
          </cell>
          <cell r="U165">
            <v>15.824344744739482</v>
          </cell>
          <cell r="V165">
            <v>18.696404626870603</v>
          </cell>
          <cell r="W165">
            <v>26.547506984975907</v>
          </cell>
          <cell r="X165">
            <v>41.738881873588383</v>
          </cell>
          <cell r="Y165">
            <v>64.07763592537853</v>
          </cell>
          <cell r="Z165">
            <v>83.926137955274612</v>
          </cell>
          <cell r="AA165">
            <v>134.21065679482459</v>
          </cell>
          <cell r="AB165">
            <v>142.47783318867886</v>
          </cell>
          <cell r="AC165">
            <v>154.57489019172425</v>
          </cell>
          <cell r="AD165">
            <v>174.56632224209363</v>
          </cell>
        </row>
        <row r="166">
          <cell r="B166">
            <v>1164</v>
          </cell>
          <cell r="C166">
            <v>2261.4062864339917</v>
          </cell>
          <cell r="D166">
            <v>1932.6503828235773</v>
          </cell>
          <cell r="E166">
            <v>754.9169828500934</v>
          </cell>
          <cell r="F166">
            <v>323.18229582155686</v>
          </cell>
          <cell r="G166">
            <v>847.52802759758424</v>
          </cell>
          <cell r="H166">
            <v>1664.0319402504988</v>
          </cell>
          <cell r="I166">
            <v>1275.2477510569163</v>
          </cell>
          <cell r="J166">
            <v>2062.3612514574961</v>
          </cell>
          <cell r="K166">
            <v>906.08704403099853</v>
          </cell>
          <cell r="L166">
            <v>1605.372251623369</v>
          </cell>
          <cell r="M166">
            <v>1527.5161964352585</v>
          </cell>
          <cell r="N166">
            <v>4257.2902597645416</v>
          </cell>
          <cell r="O166">
            <v>907.01977934377715</v>
          </cell>
          <cell r="P166">
            <v>802.29902349234771</v>
          </cell>
          <cell r="Q166">
            <v>6.5800303967555234</v>
          </cell>
          <cell r="R166">
            <v>3.623723316268419</v>
          </cell>
          <cell r="S166">
            <v>2.020385447228807</v>
          </cell>
          <cell r="T166">
            <v>1.1160905614492405</v>
          </cell>
          <cell r="U166">
            <v>3.5665331720415567</v>
          </cell>
          <cell r="V166">
            <v>8.2226764249301638</v>
          </cell>
          <cell r="W166">
            <v>8.2225524183669627</v>
          </cell>
          <cell r="X166">
            <v>20.70816525554828</v>
          </cell>
          <cell r="Y166">
            <v>13.106596473176049</v>
          </cell>
          <cell r="Z166">
            <v>30.748496722240407</v>
          </cell>
          <cell r="AA166">
            <v>38.196735834961004</v>
          </cell>
          <cell r="AB166">
            <v>124.6066564547142</v>
          </cell>
          <cell r="AC166">
            <v>27.512868926862495</v>
          </cell>
          <cell r="AD166">
            <v>26.999842879388236</v>
          </cell>
        </row>
        <row r="167">
          <cell r="B167">
            <v>1165</v>
          </cell>
          <cell r="C167">
            <v>2002.9110633469293</v>
          </cell>
          <cell r="D167">
            <v>1969.6033245432002</v>
          </cell>
          <cell r="E167">
            <v>2126.35890223555</v>
          </cell>
          <cell r="F167">
            <v>2286.9364779806774</v>
          </cell>
          <cell r="G167">
            <v>2514.990855218301</v>
          </cell>
          <cell r="H167">
            <v>2344.3105079289817</v>
          </cell>
          <cell r="I167">
            <v>2582.4769685321153</v>
          </cell>
          <cell r="J167">
            <v>2438.8939465252861</v>
          </cell>
          <cell r="K167">
            <v>2599.9802245049864</v>
          </cell>
          <cell r="L167">
            <v>2543.0893986886331</v>
          </cell>
          <cell r="M167">
            <v>2707.3826044236002</v>
          </cell>
          <cell r="N167">
            <v>2711.9096577710579</v>
          </cell>
          <cell r="O167">
            <v>2637.9891234417578</v>
          </cell>
          <cell r="P167">
            <v>2656.1834019059165</v>
          </cell>
          <cell r="Q167">
            <v>5.8278849571975879</v>
          </cell>
          <cell r="R167">
            <v>3.6930101555768662</v>
          </cell>
          <cell r="S167">
            <v>5.6907775017100288</v>
          </cell>
          <cell r="T167">
            <v>7.8977971587822076</v>
          </cell>
          <cell r="U167">
            <v>10.583482811704954</v>
          </cell>
          <cell r="V167">
            <v>11.584216792955226</v>
          </cell>
          <cell r="W167">
            <v>16.651315185917149</v>
          </cell>
          <cell r="X167">
            <v>24.488929303588034</v>
          </cell>
          <cell r="Y167">
            <v>37.608849906100957</v>
          </cell>
          <cell r="Z167">
            <v>48.709061690127619</v>
          </cell>
          <cell r="AA167">
            <v>67.700217114994103</v>
          </cell>
          <cell r="AB167">
            <v>79.374901508545349</v>
          </cell>
          <cell r="AC167">
            <v>80.018816167660802</v>
          </cell>
          <cell r="AD167">
            <v>89.388784493494668</v>
          </cell>
        </row>
        <row r="168">
          <cell r="B168">
            <v>1166</v>
          </cell>
          <cell r="C168">
            <v>12267.570434794636</v>
          </cell>
          <cell r="D168">
            <v>12357.893476531519</v>
          </cell>
          <cell r="E168">
            <v>23051.883365710819</v>
          </cell>
          <cell r="F168">
            <v>23846.608884677971</v>
          </cell>
          <cell r="G168">
            <v>21396.999506568991</v>
          </cell>
          <cell r="H168">
            <v>23030.384717445148</v>
          </cell>
          <cell r="I168">
            <v>24513.567961133609</v>
          </cell>
          <cell r="J168">
            <v>22837.880452656169</v>
          </cell>
          <cell r="K168">
            <v>24340.255665627195</v>
          </cell>
          <cell r="L168">
            <v>25155.848715517554</v>
          </cell>
          <cell r="M168">
            <v>23747.931949639064</v>
          </cell>
          <cell r="N168">
            <v>23647.216080203689</v>
          </cell>
          <cell r="O168">
            <v>28794.426806026553</v>
          </cell>
          <cell r="P168">
            <v>25202.23147393511</v>
          </cell>
          <cell r="Q168">
            <v>35.695039338807568</v>
          </cell>
          <cell r="R168">
            <v>23.171074876689975</v>
          </cell>
          <cell r="S168">
            <v>61.693789835625232</v>
          </cell>
          <cell r="T168">
            <v>82.352825148120061</v>
          </cell>
          <cell r="U168">
            <v>90.041988037438031</v>
          </cell>
          <cell r="V168">
            <v>113.80274434197503</v>
          </cell>
          <cell r="W168">
            <v>158.05877513178683</v>
          </cell>
          <cell r="X168">
            <v>229.31511255161232</v>
          </cell>
          <cell r="Y168">
            <v>352.0830710083506</v>
          </cell>
          <cell r="Z168">
            <v>481.82253741591165</v>
          </cell>
          <cell r="AA168">
            <v>593.83559102277536</v>
          </cell>
          <cell r="AB168">
            <v>692.13052209865123</v>
          </cell>
          <cell r="AC168">
            <v>873.42890263265099</v>
          </cell>
          <cell r="AD168">
            <v>848.13301534912227</v>
          </cell>
        </row>
        <row r="169">
          <cell r="B169">
            <v>1167</v>
          </cell>
          <cell r="C169">
            <v>1721.5074160604161</v>
          </cell>
          <cell r="D169">
            <v>1750.2086190061621</v>
          </cell>
          <cell r="E169">
            <v>2018.0350224038968</v>
          </cell>
          <cell r="F169">
            <v>2220.4651213255393</v>
          </cell>
          <cell r="G169">
            <v>2453.6101987520146</v>
          </cell>
          <cell r="H169">
            <v>2347.0275831183853</v>
          </cell>
          <cell r="I169">
            <v>2565.764516485488</v>
          </cell>
          <cell r="J169">
            <v>2528.1082637623686</v>
          </cell>
          <cell r="K169">
            <v>2793.3624462938033</v>
          </cell>
          <cell r="L169">
            <v>2689.3997706624873</v>
          </cell>
          <cell r="M169">
            <v>2843.6842131183193</v>
          </cell>
          <cell r="N169">
            <v>2799.1849175516058</v>
          </cell>
          <cell r="O169">
            <v>2842.5558264399842</v>
          </cell>
          <cell r="P169">
            <v>2785.9158320061833</v>
          </cell>
          <cell r="Q169">
            <v>5.0090827083442964</v>
          </cell>
          <cell r="R169">
            <v>3.281644645815661</v>
          </cell>
          <cell r="S169">
            <v>5.4008701405416897</v>
          </cell>
          <cell r="T169">
            <v>7.6682423387047844</v>
          </cell>
          <cell r="U169">
            <v>10.325183215372737</v>
          </cell>
          <cell r="V169">
            <v>11.597642995640561</v>
          </cell>
          <cell r="W169">
            <v>16.543556506963242</v>
          </cell>
          <cell r="X169">
            <v>25.384730086889594</v>
          </cell>
          <cell r="Y169">
            <v>40.406133856654321</v>
          </cell>
          <cell r="Z169">
            <v>51.511417336002637</v>
          </cell>
          <cell r="AA169">
            <v>71.108545323455829</v>
          </cell>
          <cell r="AB169">
            <v>81.929361657821659</v>
          </cell>
          <cell r="AC169">
            <v>86.223991638544788</v>
          </cell>
          <cell r="AD169">
            <v>93.754681903940451</v>
          </cell>
        </row>
        <row r="170">
          <cell r="B170">
            <v>1168</v>
          </cell>
          <cell r="C170">
            <v>1412.3426749705366</v>
          </cell>
          <cell r="D170">
            <v>920.22509645078117</v>
          </cell>
          <cell r="E170">
            <v>603.17806333172416</v>
          </cell>
          <cell r="F170">
            <v>250.18753051692511</v>
          </cell>
          <cell r="G170">
            <v>560.74616070769628</v>
          </cell>
          <cell r="H170">
            <v>334.551334428085</v>
          </cell>
          <cell r="I170">
            <v>669.55141777713436</v>
          </cell>
          <cell r="J170">
            <v>1111.8682825934388</v>
          </cell>
          <cell r="K170">
            <v>963.98720884818749</v>
          </cell>
          <cell r="L170">
            <v>763.69912963960041</v>
          </cell>
          <cell r="M170">
            <v>570.89657090859794</v>
          </cell>
          <cell r="N170">
            <v>388.791874636329</v>
          </cell>
          <cell r="O170">
            <v>755.36301509298266</v>
          </cell>
          <cell r="P170">
            <v>791.2450448326216</v>
          </cell>
          <cell r="Q170">
            <v>4.1095038019884793</v>
          </cell>
          <cell r="R170">
            <v>1.7254238882834998</v>
          </cell>
          <cell r="S170">
            <v>1.614286350589444</v>
          </cell>
          <cell r="T170">
            <v>0.86400754314961037</v>
          </cell>
          <cell r="U170">
            <v>2.3597093171395729</v>
          </cell>
          <cell r="V170">
            <v>1.6531577934235013</v>
          </cell>
          <cell r="W170">
            <v>4.317138865684373</v>
          </cell>
          <cell r="X170">
            <v>11.164267231104983</v>
          </cell>
          <cell r="Y170">
            <v>13.944125384982579</v>
          </cell>
          <cell r="Z170">
            <v>14.627510946919172</v>
          </cell>
          <cell r="AA170">
            <v>14.275714757702755</v>
          </cell>
          <cell r="AB170">
            <v>11.379551921337114</v>
          </cell>
          <cell r="AC170">
            <v>22.912624509124463</v>
          </cell>
          <cell r="AD170">
            <v>26.627842318169108</v>
          </cell>
        </row>
        <row r="171">
          <cell r="B171">
            <v>1169</v>
          </cell>
          <cell r="C171">
            <v>2850.0645496947263</v>
          </cell>
          <cell r="D171">
            <v>2916.8210657873874</v>
          </cell>
          <cell r="E171">
            <v>3333.150551458787</v>
          </cell>
          <cell r="F171">
            <v>3647.9384550494442</v>
          </cell>
          <cell r="G171">
            <v>3966.0604333508786</v>
          </cell>
          <cell r="H171">
            <v>3966.1933803887691</v>
          </cell>
          <cell r="I171">
            <v>4367.1126828466076</v>
          </cell>
          <cell r="J171">
            <v>4275.4400598790717</v>
          </cell>
          <cell r="K171">
            <v>4914.1575055317599</v>
          </cell>
          <cell r="L171">
            <v>4841.8591787085161</v>
          </cell>
          <cell r="M171">
            <v>5183.6203907161416</v>
          </cell>
          <cell r="N171">
            <v>5090.178988366969</v>
          </cell>
          <cell r="O171">
            <v>5141.2808264559062</v>
          </cell>
          <cell r="P171">
            <v>5132.4483728392861</v>
          </cell>
          <cell r="Q171">
            <v>8.2928536469574556</v>
          </cell>
          <cell r="R171">
            <v>5.4690453065982814</v>
          </cell>
          <cell r="S171">
            <v>8.9205157925653005</v>
          </cell>
          <cell r="T171">
            <v>12.597935379097699</v>
          </cell>
          <cell r="U171">
            <v>16.689815129728856</v>
          </cell>
          <cell r="V171">
            <v>19.598617079866496</v>
          </cell>
          <cell r="W171">
            <v>28.158303295857944</v>
          </cell>
          <cell r="X171">
            <v>42.929685203112307</v>
          </cell>
          <cell r="Y171">
            <v>71.083545289530335</v>
          </cell>
          <cell r="Z171">
            <v>92.738547670497979</v>
          </cell>
          <cell r="AA171">
            <v>129.62047747510982</v>
          </cell>
          <cell r="AB171">
            <v>148.98448209907286</v>
          </cell>
          <cell r="AC171">
            <v>155.95182014311942</v>
          </cell>
          <cell r="AD171">
            <v>172.72275747018185</v>
          </cell>
        </row>
        <row r="172">
          <cell r="B172">
            <v>1170</v>
          </cell>
          <cell r="C172">
            <v>2767.0598776994098</v>
          </cell>
          <cell r="D172">
            <v>2797.9466665727859</v>
          </cell>
          <cell r="E172">
            <v>3079.8748243070804</v>
          </cell>
          <cell r="F172">
            <v>3417.474059543742</v>
          </cell>
          <cell r="G172">
            <v>4961.529542596526</v>
          </cell>
          <cell r="H172">
            <v>4613.2849943904639</v>
          </cell>
          <cell r="I172">
            <v>5018.6650894303975</v>
          </cell>
          <cell r="J172">
            <v>5111.8833644280021</v>
          </cell>
          <cell r="K172">
            <v>4706.9053624500493</v>
          </cell>
          <cell r="L172">
            <v>4801.680961125825</v>
          </cell>
          <cell r="M172">
            <v>4457.3210121082848</v>
          </cell>
          <cell r="N172">
            <v>4766.9017773403857</v>
          </cell>
          <cell r="O172">
            <v>4174.9272322568568</v>
          </cell>
          <cell r="P172">
            <v>4438.8354266863362</v>
          </cell>
          <cell r="Q172">
            <v>8.0513343463000009</v>
          </cell>
          <cell r="R172">
            <v>5.2461555713570807</v>
          </cell>
          <cell r="S172">
            <v>8.2426735862054858</v>
          </cell>
          <cell r="T172">
            <v>11.802040492838081</v>
          </cell>
          <cell r="U172">
            <v>20.8789079788836</v>
          </cell>
          <cell r="V172">
            <v>22.796166856717988</v>
          </cell>
          <cell r="W172">
            <v>32.359387996464676</v>
          </cell>
          <cell r="X172">
            <v>51.328410773259186</v>
          </cell>
          <cell r="Y172">
            <v>68.085632202186844</v>
          </cell>
          <cell r="Z172">
            <v>91.968994197527721</v>
          </cell>
          <cell r="AA172">
            <v>111.45879410538689</v>
          </cell>
          <cell r="AB172">
            <v>139.52247929537978</v>
          </cell>
          <cell r="AC172">
            <v>126.63916304380395</v>
          </cell>
          <cell r="AD172">
            <v>149.38053715471889</v>
          </cell>
        </row>
        <row r="173">
          <cell r="B173">
            <v>1171</v>
          </cell>
          <cell r="C173">
            <v>6468.9969021061715</v>
          </cell>
          <cell r="D173">
            <v>6159.5199967491244</v>
          </cell>
          <cell r="E173">
            <v>4235.7095231291178</v>
          </cell>
          <cell r="F173">
            <v>3911.4671790161715</v>
          </cell>
          <cell r="G173">
            <v>6749.0031769887755</v>
          </cell>
          <cell r="H173">
            <v>7732.5788943692824</v>
          </cell>
          <cell r="I173">
            <v>4380.6188289437714</v>
          </cell>
          <cell r="J173">
            <v>5019.2896373551521</v>
          </cell>
          <cell r="K173">
            <v>6261.8152354405975</v>
          </cell>
          <cell r="L173">
            <v>4525.0896786801086</v>
          </cell>
          <cell r="M173">
            <v>4649.3700349383171</v>
          </cell>
          <cell r="N173">
            <v>8286.6715557768639</v>
          </cell>
          <cell r="O173">
            <v>2545.9043839180299</v>
          </cell>
          <cell r="P173">
            <v>3415.2702466228898</v>
          </cell>
          <cell r="Q173">
            <v>18.822887557944526</v>
          </cell>
          <cell r="R173">
            <v>11.549112259316953</v>
          </cell>
          <cell r="S173">
            <v>11.336035714695118</v>
          </cell>
          <cell r="T173">
            <v>13.508015928969231</v>
          </cell>
          <cell r="U173">
            <v>28.400882242413914</v>
          </cell>
          <cell r="V173">
            <v>38.209900087056809</v>
          </cell>
          <cell r="W173">
            <v>28.245388330245973</v>
          </cell>
          <cell r="X173">
            <v>50.398677342466364</v>
          </cell>
          <cell r="Y173">
            <v>90.577484824623525</v>
          </cell>
          <cell r="Z173">
            <v>86.671303189674376</v>
          </cell>
          <cell r="AA173">
            <v>116.26112995591352</v>
          </cell>
          <cell r="AB173">
            <v>242.54264395889427</v>
          </cell>
          <cell r="AC173">
            <v>77.225585604912141</v>
          </cell>
          <cell r="AD173">
            <v>114.93440394340332</v>
          </cell>
        </row>
        <row r="174">
          <cell r="B174">
            <v>1172</v>
          </cell>
          <cell r="C174">
            <v>1856.9213094009629</v>
          </cell>
          <cell r="D174">
            <v>1836.6618567825669</v>
          </cell>
          <cell r="E174">
            <v>3189.7943240212289</v>
          </cell>
          <cell r="F174">
            <v>3533.7563673960599</v>
          </cell>
          <cell r="G174">
            <v>3007.811326213201</v>
          </cell>
          <cell r="H174">
            <v>2527.5758155063413</v>
          </cell>
          <cell r="I174">
            <v>3555.8212359871209</v>
          </cell>
          <cell r="J174">
            <v>3567.9084215395192</v>
          </cell>
          <cell r="K174">
            <v>3451.784420330147</v>
          </cell>
          <cell r="L174">
            <v>3623.5658702830319</v>
          </cell>
          <cell r="M174">
            <v>3220.5660146068312</v>
          </cell>
          <cell r="N174">
            <v>3241.0198094170878</v>
          </cell>
          <cell r="O174">
            <v>3332.5178454891729</v>
          </cell>
          <cell r="P174">
            <v>3208.1288901615162</v>
          </cell>
          <cell r="Q174">
            <v>5.4030975033278485</v>
          </cell>
          <cell r="R174">
            <v>3.4437446388001938</v>
          </cell>
          <cell r="S174">
            <v>8.5368513072453585</v>
          </cell>
          <cell r="T174">
            <v>12.203614427844615</v>
          </cell>
          <cell r="U174">
            <v>12.657349988282872</v>
          </cell>
          <cell r="V174">
            <v>12.489807177174105</v>
          </cell>
          <cell r="W174">
            <v>22.927251962620051</v>
          </cell>
          <cell r="X174">
            <v>35.825361418949981</v>
          </cell>
          <cell r="Y174">
            <v>49.93024214141105</v>
          </cell>
          <cell r="Z174">
            <v>69.403967318204096</v>
          </cell>
          <cell r="AA174">
            <v>80.532769201445333</v>
          </cell>
          <cell r="AB174">
            <v>94.861429997327534</v>
          </cell>
          <cell r="AC174">
            <v>101.08613810573002</v>
          </cell>
          <cell r="AD174">
            <v>107.9634568095835</v>
          </cell>
        </row>
        <row r="175">
          <cell r="B175">
            <v>1173</v>
          </cell>
          <cell r="C175">
            <v>1242.7833688867711</v>
          </cell>
          <cell r="D175">
            <v>1632.7886157855676</v>
          </cell>
          <cell r="E175">
            <v>1834.6399501596104</v>
          </cell>
          <cell r="F175">
            <v>2210.8922667963957</v>
          </cell>
          <cell r="G175">
            <v>1872.764537303925</v>
          </cell>
          <cell r="H175">
            <v>1498.420358557468</v>
          </cell>
          <cell r="I175">
            <v>1837.2055707662678</v>
          </cell>
          <cell r="J175">
            <v>2105.896728855098</v>
          </cell>
          <cell r="K175">
            <v>2294.8674493610633</v>
          </cell>
          <cell r="L175">
            <v>1750.7685500275534</v>
          </cell>
          <cell r="M175">
            <v>1687.1367420385377</v>
          </cell>
          <cell r="N175">
            <v>1532.0617881290839</v>
          </cell>
          <cell r="O175">
            <v>1824.9316579371725</v>
          </cell>
          <cell r="P175">
            <v>1720.6511327598316</v>
          </cell>
          <cell r="Q175">
            <v>3.616135850030008</v>
          </cell>
          <cell r="R175">
            <v>3.061481905959353</v>
          </cell>
          <cell r="S175">
            <v>4.9100496351439347</v>
          </cell>
          <cell r="T175">
            <v>7.6351830631063375</v>
          </cell>
          <cell r="U175">
            <v>7.8808919920332139</v>
          </cell>
          <cell r="V175">
            <v>7.4043204694082512</v>
          </cell>
          <cell r="W175">
            <v>11.845948441329343</v>
          </cell>
          <cell r="X175">
            <v>21.145304898174707</v>
          </cell>
          <cell r="Y175">
            <v>33.195377658631671</v>
          </cell>
          <cell r="Z175">
            <v>33.533344660396871</v>
          </cell>
          <cell r="AA175">
            <v>42.188172278299042</v>
          </cell>
          <cell r="AB175">
            <v>44.84192649606991</v>
          </cell>
          <cell r="AC175">
            <v>55.356130757846586</v>
          </cell>
          <cell r="AD175">
            <v>57.905230935632495</v>
          </cell>
        </row>
        <row r="176">
          <cell r="B176">
            <v>1174</v>
          </cell>
          <cell r="C176">
            <v>2380.149979760306</v>
          </cell>
          <cell r="D176">
            <v>2415.3371875250737</v>
          </cell>
          <cell r="E176">
            <v>2255.8180779518498</v>
          </cell>
          <cell r="F176">
            <v>2251.7729451580317</v>
          </cell>
          <cell r="G176">
            <v>1781.9213965311067</v>
          </cell>
          <cell r="H176">
            <v>2318.1663100061055</v>
          </cell>
          <cell r="I176">
            <v>2013.3573775260197</v>
          </cell>
          <cell r="J176">
            <v>1845.8696247323164</v>
          </cell>
          <cell r="K176">
            <v>2041.6000566546181</v>
          </cell>
          <cell r="L176">
            <v>1853.1585835490102</v>
          </cell>
          <cell r="M176">
            <v>2056.6574072897565</v>
          </cell>
          <cell r="N176">
            <v>2161.3767396452486</v>
          </cell>
          <cell r="O176">
            <v>1841.0024763548365</v>
          </cell>
          <cell r="P176">
            <v>2447.1936457761435</v>
          </cell>
          <cell r="Q176">
            <v>6.9255397889409727</v>
          </cell>
          <cell r="R176">
            <v>4.5287620362548386</v>
          </cell>
          <cell r="S176">
            <v>6.0372492867796552</v>
          </cell>
          <cell r="T176">
            <v>7.7763620195497207</v>
          </cell>
          <cell r="U176">
            <v>7.4986095606933336</v>
          </cell>
          <cell r="V176">
            <v>11.455027397782452</v>
          </cell>
          <cell r="W176">
            <v>12.981741438001299</v>
          </cell>
          <cell r="X176">
            <v>18.534373258874954</v>
          </cell>
          <cell r="Y176">
            <v>29.531851579228615</v>
          </cell>
          <cell r="Z176">
            <v>35.494472122853615</v>
          </cell>
          <cell r="AA176">
            <v>51.428325193926796</v>
          </cell>
          <cell r="AB176">
            <v>63.261349927566648</v>
          </cell>
          <cell r="AC176">
            <v>55.843611109148846</v>
          </cell>
          <cell r="AD176">
            <v>82.355632995511641</v>
          </cell>
        </row>
        <row r="177">
          <cell r="B177">
            <v>1175</v>
          </cell>
          <cell r="C177">
            <v>8684.932380309514</v>
          </cell>
          <cell r="D177">
            <v>9473.0745647158965</v>
          </cell>
          <cell r="E177">
            <v>9960.69490579591</v>
          </cell>
          <cell r="F177">
            <v>9455.1578812248863</v>
          </cell>
          <cell r="G177">
            <v>10778.415660052819</v>
          </cell>
          <cell r="H177">
            <v>10193.92765136352</v>
          </cell>
          <cell r="I177">
            <v>10855.871401719503</v>
          </cell>
          <cell r="J177">
            <v>10856.706080573584</v>
          </cell>
          <cell r="K177">
            <v>10622.698887159906</v>
          </cell>
          <cell r="L177">
            <v>12589.743468040917</v>
          </cell>
          <cell r="M177">
            <v>14404.263780167228</v>
          </cell>
          <cell r="N177">
            <v>13270.699431582179</v>
          </cell>
          <cell r="O177">
            <v>20835.35730016181</v>
          </cell>
          <cell r="P177">
            <v>17899.058282075883</v>
          </cell>
          <cell r="Q177">
            <v>25.270611211715568</v>
          </cell>
          <cell r="R177">
            <v>17.762033672514438</v>
          </cell>
          <cell r="S177">
            <v>26.657822633660839</v>
          </cell>
          <cell r="T177">
            <v>32.652817325346831</v>
          </cell>
          <cell r="U177">
            <v>45.357292905814155</v>
          </cell>
          <cell r="V177">
            <v>50.37245172330784</v>
          </cell>
          <cell r="W177">
            <v>69.99657248852931</v>
          </cell>
          <cell r="X177">
            <v>109.01216432792697</v>
          </cell>
          <cell r="Y177">
            <v>153.65789488686028</v>
          </cell>
          <cell r="Z177">
            <v>241.13764603159689</v>
          </cell>
          <cell r="AA177">
            <v>360.18986888134367</v>
          </cell>
          <cell r="AB177">
            <v>388.42018845019714</v>
          </cell>
          <cell r="AC177">
            <v>632.00435921963594</v>
          </cell>
          <cell r="AD177">
            <v>602.35865575582488</v>
          </cell>
        </row>
        <row r="178">
          <cell r="B178">
            <v>1176</v>
          </cell>
          <cell r="C178">
            <v>3569.2605997779779</v>
          </cell>
          <cell r="D178">
            <v>4085.8119904249484</v>
          </cell>
          <cell r="E178">
            <v>3970.7301408454559</v>
          </cell>
          <cell r="F178">
            <v>3680.5772258367342</v>
          </cell>
          <cell r="G178">
            <v>4498.7520975735624</v>
          </cell>
          <cell r="H178">
            <v>4165.7215337707439</v>
          </cell>
          <cell r="I178">
            <v>3843.664523941402</v>
          </cell>
          <cell r="J178">
            <v>3605.7354487262132</v>
          </cell>
          <cell r="K178">
            <v>3507.676907290911</v>
          </cell>
          <cell r="L178">
            <v>3930.9792802657389</v>
          </cell>
          <cell r="M178">
            <v>3358.2155585493915</v>
          </cell>
          <cell r="N178">
            <v>3589.995226301251</v>
          </cell>
          <cell r="O178">
            <v>3760.6032093267104</v>
          </cell>
          <cell r="P178">
            <v>3324.4794483722535</v>
          </cell>
          <cell r="Q178">
            <v>10.385503649375512</v>
          </cell>
          <cell r="R178">
            <v>7.660905618097777</v>
          </cell>
          <cell r="S178">
            <v>10.626870998648588</v>
          </cell>
          <cell r="T178">
            <v>12.710651404956717</v>
          </cell>
          <cell r="U178">
            <v>18.931466649272831</v>
          </cell>
          <cell r="V178">
            <v>20.584568973720668</v>
          </cell>
          <cell r="W178">
            <v>24.783210164873367</v>
          </cell>
          <cell r="X178">
            <v>36.205182524275045</v>
          </cell>
          <cell r="Y178">
            <v>50.738729888038527</v>
          </cell>
          <cell r="Z178">
            <v>75.292009932412441</v>
          </cell>
          <cell r="AA178">
            <v>83.974803583828162</v>
          </cell>
          <cell r="AB178">
            <v>105.07559375632637</v>
          </cell>
          <cell r="AC178">
            <v>114.07136375680855</v>
          </cell>
          <cell r="AD178">
            <v>111.87901285369354</v>
          </cell>
        </row>
        <row r="179">
          <cell r="B179">
            <v>1177</v>
          </cell>
          <cell r="C179">
            <v>2127.9872381769646</v>
          </cell>
          <cell r="D179">
            <v>1962.6693024578112</v>
          </cell>
          <cell r="E179">
            <v>2392.550683236338</v>
          </cell>
          <cell r="F179">
            <v>2409.9628137633404</v>
          </cell>
          <cell r="G179">
            <v>3534.2398715101854</v>
          </cell>
          <cell r="H179">
            <v>3476.449915602017</v>
          </cell>
          <cell r="I179">
            <v>3750.4861003349542</v>
          </cell>
          <cell r="J179">
            <v>3192.1057998984552</v>
          </cell>
          <cell r="K179">
            <v>3491.6188861752621</v>
          </cell>
          <cell r="L179">
            <v>3685.0537980709137</v>
          </cell>
          <cell r="M179">
            <v>4037.9700267002931</v>
          </cell>
          <cell r="N179">
            <v>4228.3979076798532</v>
          </cell>
          <cell r="O179">
            <v>3788.8661151692877</v>
          </cell>
          <cell r="P179">
            <v>4270.1041618877371</v>
          </cell>
          <cell r="Q179">
            <v>6.1918200170887232</v>
          </cell>
          <cell r="R179">
            <v>3.680008850359088</v>
          </cell>
          <cell r="S179">
            <v>6.4031869622516062</v>
          </cell>
          <cell r="T179">
            <v>8.3226611873876912</v>
          </cell>
          <cell r="U179">
            <v>14.872645304041736</v>
          </cell>
          <cell r="V179">
            <v>17.178590189301261</v>
          </cell>
          <cell r="W179">
            <v>24.182413596732133</v>
          </cell>
          <cell r="X179">
            <v>32.051928036747093</v>
          </cell>
          <cell r="Y179">
            <v>50.50644977289172</v>
          </cell>
          <cell r="Z179">
            <v>70.581676316307906</v>
          </cell>
          <cell r="AA179">
            <v>100.97259510524518</v>
          </cell>
          <cell r="AB179">
            <v>123.76100601259839</v>
          </cell>
          <cell r="AC179">
            <v>114.92866989461038</v>
          </cell>
          <cell r="AD179">
            <v>143.70220837080498</v>
          </cell>
        </row>
        <row r="180">
          <cell r="B180">
            <v>1178</v>
          </cell>
          <cell r="C180">
            <v>4969.2407694485792</v>
          </cell>
          <cell r="D180">
            <v>5123.2215867493451</v>
          </cell>
          <cell r="E180">
            <v>4533.5861448305677</v>
          </cell>
          <cell r="F180">
            <v>4413.2374051964298</v>
          </cell>
          <cell r="G180">
            <v>3248.8072842341676</v>
          </cell>
          <cell r="H180">
            <v>3739.3295023470273</v>
          </cell>
          <cell r="I180">
            <v>3469.7215837325784</v>
          </cell>
          <cell r="J180">
            <v>2959.5665067921727</v>
          </cell>
          <cell r="K180">
            <v>2651.7255465738449</v>
          </cell>
          <cell r="L180">
            <v>2917.5713648410615</v>
          </cell>
          <cell r="M180">
            <v>2250.0936371149437</v>
          </cell>
          <cell r="N180">
            <v>1956.3180627028121</v>
          </cell>
          <cell r="O180">
            <v>2842.4274992500741</v>
          </cell>
          <cell r="P180">
            <v>3197.7988187115038</v>
          </cell>
          <cell r="Q180">
            <v>14.459036179354349</v>
          </cell>
          <cell r="R180">
            <v>9.6060506769930427</v>
          </cell>
          <cell r="S180">
            <v>12.133243361664688</v>
          </cell>
          <cell r="T180">
            <v>15.240849133933059</v>
          </cell>
          <cell r="U180">
            <v>13.671499433046513</v>
          </cell>
          <cell r="V180">
            <v>18.477587959859793</v>
          </cell>
          <cell r="W180">
            <v>22.372097951739114</v>
          </cell>
          <cell r="X180">
            <v>29.717001453613261</v>
          </cell>
          <cell r="Y180">
            <v>38.357348695702747</v>
          </cell>
          <cell r="Z180">
            <v>55.881701865720693</v>
          </cell>
          <cell r="AA180">
            <v>56.26534923909648</v>
          </cell>
          <cell r="AB180">
            <v>57.259486171103504</v>
          </cell>
          <cell r="AC180">
            <v>86.220099056226104</v>
          </cell>
          <cell r="AD180">
            <v>107.61581796431966</v>
          </cell>
        </row>
        <row r="181">
          <cell r="B181">
            <v>1179</v>
          </cell>
          <cell r="C181">
            <v>1195.3900449124187</v>
          </cell>
          <cell r="D181">
            <v>1075.7613355585374</v>
          </cell>
          <cell r="E181">
            <v>1881.7162768664793</v>
          </cell>
          <cell r="F181">
            <v>1672.5245868246025</v>
          </cell>
          <cell r="G181">
            <v>1126.8387561644367</v>
          </cell>
          <cell r="H181">
            <v>1091.4268924278313</v>
          </cell>
          <cell r="I181">
            <v>1244.0846367960621</v>
          </cell>
          <cell r="J181">
            <v>1163.192901330747</v>
          </cell>
          <cell r="K181">
            <v>1075.7550125751306</v>
          </cell>
          <cell r="L181">
            <v>1141.9247603413185</v>
          </cell>
          <cell r="M181">
            <v>1729.0552355698101</v>
          </cell>
          <cell r="N181">
            <v>1207.7389913795955</v>
          </cell>
          <cell r="O181">
            <v>967.51466758417712</v>
          </cell>
          <cell r="P181">
            <v>1101.4149421302902</v>
          </cell>
          <cell r="Q181">
            <v>3.4782351489373808</v>
          </cell>
          <cell r="R181">
            <v>2.0170546463288499</v>
          </cell>
          <cell r="S181">
            <v>5.0360400785281367</v>
          </cell>
          <cell r="T181">
            <v>5.7759627593505645</v>
          </cell>
          <cell r="U181">
            <v>4.7419172847823905</v>
          </cell>
          <cell r="V181">
            <v>5.3931958641071107</v>
          </cell>
          <cell r="W181">
            <v>8.0216186466217714</v>
          </cell>
          <cell r="X181">
            <v>11.679617626550527</v>
          </cell>
          <cell r="Y181">
            <v>15.560852510475026</v>
          </cell>
          <cell r="Z181">
            <v>21.871855399826487</v>
          </cell>
          <cell r="AA181">
            <v>43.23637695707766</v>
          </cell>
          <cell r="AB181">
            <v>35.349320437015173</v>
          </cell>
          <cell r="AC181">
            <v>29.347876242918485</v>
          </cell>
          <cell r="AD181">
            <v>37.066018419268296</v>
          </cell>
        </row>
        <row r="182">
          <cell r="B182">
            <v>1180</v>
          </cell>
          <cell r="C182">
            <v>2791.2616003633757</v>
          </cell>
          <cell r="D182">
            <v>2720.8330688898627</v>
          </cell>
          <cell r="E182">
            <v>3012.8938799473749</v>
          </cell>
          <cell r="F182">
            <v>2925.0476997208084</v>
          </cell>
          <cell r="G182">
            <v>4471.9121152608177</v>
          </cell>
          <cell r="H182">
            <v>3906.3106350258222</v>
          </cell>
          <cell r="I182">
            <v>3846.7094482025022</v>
          </cell>
          <cell r="J182">
            <v>3828.0347550281936</v>
          </cell>
          <cell r="K182">
            <v>4668.464967992275</v>
          </cell>
          <cell r="L182">
            <v>5082.0470047662602</v>
          </cell>
          <cell r="M182">
            <v>4822.5206621003172</v>
          </cell>
          <cell r="N182">
            <v>5126.3052082020185</v>
          </cell>
          <cell r="O182">
            <v>6237.5107691144622</v>
          </cell>
          <cell r="P182">
            <v>5155.7214153050354</v>
          </cell>
          <cell r="Q182">
            <v>8.121754275588275</v>
          </cell>
          <cell r="R182">
            <v>5.1015674221457905</v>
          </cell>
          <cell r="S182">
            <v>8.0634123849074566</v>
          </cell>
          <cell r="T182">
            <v>10.101475766635886</v>
          </cell>
          <cell r="U182">
            <v>18.818519721102486</v>
          </cell>
          <cell r="V182">
            <v>19.302711438486877</v>
          </cell>
          <cell r="W182">
            <v>24.802843251327431</v>
          </cell>
          <cell r="X182">
            <v>38.437289420116826</v>
          </cell>
          <cell r="Y182">
            <v>67.52958988622305</v>
          </cell>
          <cell r="Z182">
            <v>97.338985092279955</v>
          </cell>
          <cell r="AA182">
            <v>120.59089665874731</v>
          </cell>
          <cell r="AB182">
            <v>150.04186066368186</v>
          </cell>
          <cell r="AC182">
            <v>189.20405059380232</v>
          </cell>
          <cell r="AD182">
            <v>173.50596731028031</v>
          </cell>
        </row>
        <row r="183">
          <cell r="B183">
            <v>1181</v>
          </cell>
          <cell r="C183">
            <v>7237.250318136752</v>
          </cell>
          <cell r="D183">
            <v>7356.2621932131933</v>
          </cell>
          <cell r="E183">
            <v>7041.0358385601703</v>
          </cell>
          <cell r="F183">
            <v>8618.5986230002327</v>
          </cell>
          <cell r="G183">
            <v>7693.7811672625676</v>
          </cell>
          <cell r="H183">
            <v>8172.7549980066105</v>
          </cell>
          <cell r="I183">
            <v>4510.3228015682735</v>
          </cell>
          <cell r="J183">
            <v>4255.8537762074548</v>
          </cell>
          <cell r="K183">
            <v>4459.5971700606424</v>
          </cell>
          <cell r="L183">
            <v>4491.9794233840767</v>
          </cell>
          <cell r="M183">
            <v>4235.6414465426642</v>
          </cell>
          <cell r="N183">
            <v>5521.5537035209973</v>
          </cell>
          <cell r="O183">
            <v>4704.2539669626494</v>
          </cell>
          <cell r="P183">
            <v>6017.3245062208607</v>
          </cell>
          <cell r="Q183">
            <v>21.058280136543889</v>
          </cell>
          <cell r="R183">
            <v>13.793006260752083</v>
          </cell>
          <cell r="S183">
            <v>18.843934717081702</v>
          </cell>
          <cell r="T183">
            <v>29.763810395607596</v>
          </cell>
          <cell r="U183">
            <v>32.376658774639886</v>
          </cell>
          <cell r="V183">
            <v>40.384993955538341</v>
          </cell>
          <cell r="W183">
            <v>29.081694618880089</v>
          </cell>
          <cell r="X183">
            <v>42.733019367421669</v>
          </cell>
          <cell r="Y183">
            <v>64.508306266989308</v>
          </cell>
          <cell r="Z183">
            <v>86.037125929283164</v>
          </cell>
          <cell r="AA183">
            <v>105.91552338545654</v>
          </cell>
          <cell r="AB183">
            <v>161.61039145800419</v>
          </cell>
          <cell r="AC183">
            <v>142.69536975848121</v>
          </cell>
          <cell r="AD183">
            <v>202.50157542888402</v>
          </cell>
        </row>
        <row r="184">
          <cell r="B184">
            <v>1182</v>
          </cell>
          <cell r="C184">
            <v>1733.239086283832</v>
          </cell>
          <cell r="D184">
            <v>1634.4579435975595</v>
          </cell>
          <cell r="E184">
            <v>1791.3908646579785</v>
          </cell>
          <cell r="F184">
            <v>2029.857153299886</v>
          </cell>
          <cell r="G184">
            <v>2150.224189383905</v>
          </cell>
          <cell r="H184">
            <v>1965.6402308195782</v>
          </cell>
          <cell r="I184">
            <v>2146.2341761752955</v>
          </cell>
          <cell r="J184">
            <v>2220.7718570403113</v>
          </cell>
          <cell r="K184">
            <v>2372.6531907833678</v>
          </cell>
          <cell r="L184">
            <v>2179.8820483914292</v>
          </cell>
          <cell r="M184">
            <v>2234.5909881487441</v>
          </cell>
          <cell r="N184">
            <v>2078.9693286607339</v>
          </cell>
          <cell r="O184">
            <v>2091.3003862168671</v>
          </cell>
          <cell r="P184">
            <v>2121.6618962954421</v>
          </cell>
          <cell r="Q184">
            <v>5.0432184349219886</v>
          </cell>
          <cell r="R184">
            <v>3.0646118989309588</v>
          </cell>
          <cell r="S184">
            <v>4.7943020431059855</v>
          </cell>
          <cell r="T184">
            <v>7.0099892202607252</v>
          </cell>
          <cell r="U184">
            <v>9.0484864795587825</v>
          </cell>
          <cell r="V184">
            <v>9.7130488874037635</v>
          </cell>
          <cell r="W184">
            <v>13.838505499081142</v>
          </cell>
          <cell r="X184">
            <v>22.298765833561529</v>
          </cell>
          <cell r="Y184">
            <v>34.320552475891361</v>
          </cell>
          <cell r="Z184">
            <v>41.75236986440688</v>
          </cell>
          <cell r="AA184">
            <v>55.877693390545787</v>
          </cell>
          <cell r="AB184">
            <v>60.849366876536024</v>
          </cell>
          <cell r="AC184">
            <v>63.435963275585557</v>
          </cell>
          <cell r="AD184">
            <v>71.400483069026464</v>
          </cell>
        </row>
        <row r="185">
          <cell r="B185">
            <v>1183</v>
          </cell>
          <cell r="C185">
            <v>10173.3856872052</v>
          </cell>
          <cell r="D185">
            <v>10565.624259071645</v>
          </cell>
          <cell r="E185">
            <v>11955.122605002502</v>
          </cell>
          <cell r="F185">
            <v>12916.040684677586</v>
          </cell>
          <cell r="G185">
            <v>14272.205370609105</v>
          </cell>
          <cell r="H185">
            <v>14393.613881736912</v>
          </cell>
          <cell r="I185">
            <v>15643.116542341197</v>
          </cell>
          <cell r="J185">
            <v>15688.308312599149</v>
          </cell>
          <cell r="K185">
            <v>17488.389323327039</v>
          </cell>
          <cell r="L185">
            <v>19487.602203315888</v>
          </cell>
          <cell r="M185">
            <v>18740.08849096741</v>
          </cell>
          <cell r="N185">
            <v>19076.123618152549</v>
          </cell>
          <cell r="O185">
            <v>18939.725166689914</v>
          </cell>
          <cell r="P185">
            <v>20906.481488838675</v>
          </cell>
          <cell r="Q185">
            <v>29.601574675591465</v>
          </cell>
          <cell r="R185">
            <v>19.810566525018611</v>
          </cell>
          <cell r="S185">
            <v>31.995512459917109</v>
          </cell>
          <cell r="T185">
            <v>44.604767296481029</v>
          </cell>
          <cell r="U185">
            <v>60.059717478318028</v>
          </cell>
          <cell r="V185">
            <v>71.124854440647923</v>
          </cell>
          <cell r="W185">
            <v>100.86380912996648</v>
          </cell>
          <cell r="X185">
            <v>157.52627280390431</v>
          </cell>
          <cell r="Y185">
            <v>252.97046606794447</v>
          </cell>
          <cell r="Z185">
            <v>373.25578031328973</v>
          </cell>
          <cell r="AA185">
            <v>468.61055305583722</v>
          </cell>
          <cell r="AB185">
            <v>558.33918693301882</v>
          </cell>
          <cell r="AC185">
            <v>574.5036523888607</v>
          </cell>
          <cell r="AD185">
            <v>703.56774572949098</v>
          </cell>
        </row>
        <row r="186">
          <cell r="B186">
            <v>1184</v>
          </cell>
          <cell r="C186">
            <v>8454.6281437135131</v>
          </cell>
          <cell r="D186">
            <v>8046.8313783967242</v>
          </cell>
          <cell r="E186">
            <v>8653.122818187956</v>
          </cell>
          <cell r="F186">
            <v>12831.725497712243</v>
          </cell>
          <cell r="G186">
            <v>8761.3155020019894</v>
          </cell>
          <cell r="H186">
            <v>7652.9817896965205</v>
          </cell>
          <cell r="I186">
            <v>7320.0853869185148</v>
          </cell>
          <cell r="J186">
            <v>6843.039078379772</v>
          </cell>
          <cell r="K186">
            <v>6481.6209405592499</v>
          </cell>
          <cell r="L186">
            <v>6560.9843220108469</v>
          </cell>
          <cell r="M186">
            <v>6106.4172890771715</v>
          </cell>
          <cell r="N186">
            <v>7097.3488258320785</v>
          </cell>
          <cell r="O186">
            <v>9244.5212647966982</v>
          </cell>
          <cell r="P186">
            <v>9145.38692795727</v>
          </cell>
          <cell r="Q186">
            <v>24.600493291554962</v>
          </cell>
          <cell r="R186">
            <v>15.087824858097157</v>
          </cell>
          <cell r="S186">
            <v>23.158365505233387</v>
          </cell>
          <cell r="T186">
            <v>44.313589884922564</v>
          </cell>
          <cell r="U186">
            <v>36.869013591428626</v>
          </cell>
          <cell r="V186">
            <v>37.816577567065472</v>
          </cell>
          <cell r="W186">
            <v>47.198503781696232</v>
          </cell>
          <cell r="X186">
            <v>68.710941880389385</v>
          </cell>
          <cell r="Y186">
            <v>93.756985843284525</v>
          </cell>
          <cell r="Z186">
            <v>125.66581035396572</v>
          </cell>
          <cell r="AA186">
            <v>152.69573483622651</v>
          </cell>
          <cell r="AB186">
            <v>207.73234919825259</v>
          </cell>
          <cell r="AC186">
            <v>280.41648885976923</v>
          </cell>
          <cell r="AD186">
            <v>307.77054800741956</v>
          </cell>
        </row>
        <row r="187">
          <cell r="B187">
            <v>1185</v>
          </cell>
          <cell r="C187">
            <v>1287.253272319824</v>
          </cell>
          <cell r="D187">
            <v>1443.4078392827701</v>
          </cell>
          <cell r="E187">
            <v>1482.4266688669427</v>
          </cell>
          <cell r="F187">
            <v>1471.1161222162223</v>
          </cell>
          <cell r="G187">
            <v>2136.2528641470849</v>
          </cell>
          <cell r="H187">
            <v>2091.6970021157349</v>
          </cell>
          <cell r="I187">
            <v>2337.9617387158719</v>
          </cell>
          <cell r="J187">
            <v>2477.7335417668751</v>
          </cell>
          <cell r="K187">
            <v>2335.4749987545106</v>
          </cell>
          <cell r="L187">
            <v>2531.8727132161666</v>
          </cell>
          <cell r="M187">
            <v>2350.2572646366334</v>
          </cell>
          <cell r="N187">
            <v>2417.830762743285</v>
          </cell>
          <cell r="O187">
            <v>2706.2609846026107</v>
          </cell>
          <cell r="P187">
            <v>2698.9694866400564</v>
          </cell>
          <cell r="Q187">
            <v>3.7455302530108598</v>
          </cell>
          <cell r="R187">
            <v>2.706392572903892</v>
          </cell>
          <cell r="S187">
            <v>3.9674207050623358</v>
          </cell>
          <cell r="T187">
            <v>5.0804107775380665</v>
          </cell>
          <cell r="U187">
            <v>8.9896929136920036</v>
          </cell>
          <cell r="V187">
            <v>10.335948013597029</v>
          </cell>
          <cell r="W187">
            <v>15.074727975638371</v>
          </cell>
          <cell r="X187">
            <v>24.878917602753866</v>
          </cell>
          <cell r="Y187">
            <v>33.78276798406521</v>
          </cell>
          <cell r="Z187">
            <v>48.494222909816202</v>
          </cell>
          <cell r="AA187">
            <v>58.770018996213224</v>
          </cell>
          <cell r="AB187">
            <v>70.767504406771394</v>
          </cell>
          <cell r="AC187">
            <v>82.089724443630786</v>
          </cell>
          <cell r="AD187">
            <v>90.828668540987806</v>
          </cell>
        </row>
        <row r="188">
          <cell r="B188">
            <v>1186</v>
          </cell>
          <cell r="C188">
            <v>5219.5186356635204</v>
          </cell>
          <cell r="D188">
            <v>5020.4175358412995</v>
          </cell>
          <cell r="E188">
            <v>5447.7139357901569</v>
          </cell>
          <cell r="F188">
            <v>5651.8382093456694</v>
          </cell>
          <cell r="G188">
            <v>6291.9443607839994</v>
          </cell>
          <cell r="H188">
            <v>6281.9534490928645</v>
          </cell>
          <cell r="I188">
            <v>6644.4743869945614</v>
          </cell>
          <cell r="J188">
            <v>6459.8259532272032</v>
          </cell>
          <cell r="K188">
            <v>7063.7414851001295</v>
          </cell>
          <cell r="L188">
            <v>6923.9994197917513</v>
          </cell>
          <cell r="M188">
            <v>7272.7523102471632</v>
          </cell>
          <cell r="N188">
            <v>7099.6982945274585</v>
          </cell>
          <cell r="O188">
            <v>7263.2763250190874</v>
          </cell>
          <cell r="P188">
            <v>7217.5422630709236</v>
          </cell>
          <cell r="Q188">
            <v>15.187271515573531</v>
          </cell>
          <cell r="R188">
            <v>9.4132928768274144</v>
          </cell>
          <cell r="S188">
            <v>14.579724932114283</v>
          </cell>
          <cell r="T188">
            <v>19.518282287875635</v>
          </cell>
          <cell r="U188">
            <v>26.477505815336777</v>
          </cell>
          <cell r="V188">
            <v>31.041754234950989</v>
          </cell>
          <cell r="W188">
            <v>42.842293894875503</v>
          </cell>
          <cell r="X188">
            <v>64.86309964705309</v>
          </cell>
          <cell r="Y188">
            <v>102.17738996042118</v>
          </cell>
          <cell r="Z188">
            <v>132.61881987119926</v>
          </cell>
          <cell r="AA188">
            <v>181.86085321772711</v>
          </cell>
          <cell r="AB188">
            <v>207.80111581286258</v>
          </cell>
          <cell r="AC188">
            <v>220.31886631448316</v>
          </cell>
          <cell r="AD188">
            <v>242.89261406550602</v>
          </cell>
        </row>
        <row r="189">
          <cell r="B189">
            <v>1187</v>
          </cell>
          <cell r="C189">
            <v>3196.5186623649188</v>
          </cell>
          <cell r="D189">
            <v>3271.271498205334</v>
          </cell>
          <cell r="E189">
            <v>3614.072144487518</v>
          </cell>
          <cell r="F189">
            <v>3823.8134932814792</v>
          </cell>
          <cell r="G189">
            <v>4080.1524191697326</v>
          </cell>
          <cell r="H189">
            <v>4275.0510523569901</v>
          </cell>
          <cell r="I189">
            <v>4742.0077137429726</v>
          </cell>
          <cell r="J189">
            <v>4815.889415387519</v>
          </cell>
          <cell r="K189">
            <v>5127.8520442990084</v>
          </cell>
          <cell r="L189">
            <v>5010.9870689689196</v>
          </cell>
          <cell r="M189">
            <v>5269.2647543895009</v>
          </cell>
          <cell r="N189">
            <v>5079.4196973911276</v>
          </cell>
          <cell r="O189">
            <v>5276.6427157516919</v>
          </cell>
          <cell r="P189">
            <v>5514.1784233159688</v>
          </cell>
          <cell r="Q189">
            <v>9.3009337102908116</v>
          </cell>
          <cell r="R189">
            <v>6.1336405731967867</v>
          </cell>
          <cell r="S189">
            <v>9.6723466710081123</v>
          </cell>
          <cell r="T189">
            <v>13.20530921331812</v>
          </cell>
          <cell r="U189">
            <v>17.16993241061747</v>
          </cell>
          <cell r="V189">
            <v>21.124811761904631</v>
          </cell>
          <cell r="W189">
            <v>30.575554406770181</v>
          </cell>
          <cell r="X189">
            <v>48.356336115125998</v>
          </cell>
          <cell r="Y189">
            <v>74.174647967352087</v>
          </cell>
          <cell r="Z189">
            <v>95.977938642936124</v>
          </cell>
          <cell r="AA189">
            <v>131.76208169679921</v>
          </cell>
          <cell r="AB189">
            <v>148.66956834113779</v>
          </cell>
          <cell r="AC189">
            <v>160.05778784382588</v>
          </cell>
          <cell r="AD189">
            <v>185.56915399245025</v>
          </cell>
        </row>
        <row r="190">
          <cell r="B190">
            <v>1188</v>
          </cell>
          <cell r="C190">
            <v>3702.0571175909363</v>
          </cell>
          <cell r="D190">
            <v>3572.7630450219999</v>
          </cell>
          <cell r="E190">
            <v>3853.5430553531605</v>
          </cell>
          <cell r="F190">
            <v>4016.0208867765518</v>
          </cell>
          <cell r="G190">
            <v>4509.6818911750552</v>
          </cell>
          <cell r="H190">
            <v>4529.0471539397277</v>
          </cell>
          <cell r="I190">
            <v>5177.1226662648478</v>
          </cell>
          <cell r="J190">
            <v>5024.9361891704766</v>
          </cell>
          <cell r="K190">
            <v>5642.1807175260492</v>
          </cell>
          <cell r="L190">
            <v>5339.4758471944278</v>
          </cell>
          <cell r="M190">
            <v>5828.8141929390031</v>
          </cell>
          <cell r="N190">
            <v>5690.1456353470148</v>
          </cell>
          <cell r="O190">
            <v>5858.8612829102813</v>
          </cell>
          <cell r="P190">
            <v>5944.6662547948154</v>
          </cell>
          <cell r="Q190">
            <v>10.771902647660092</v>
          </cell>
          <cell r="R190">
            <v>6.6989378238362027</v>
          </cell>
          <cell r="S190">
            <v>10.313243026950396</v>
          </cell>
          <cell r="T190">
            <v>13.869085851129549</v>
          </cell>
          <cell r="U190">
            <v>18.977460964710144</v>
          </cell>
          <cell r="V190">
            <v>22.379912524089605</v>
          </cell>
          <cell r="W190">
            <v>33.381091999101677</v>
          </cell>
          <cell r="X190">
            <v>50.455374358099846</v>
          </cell>
          <cell r="Y190">
            <v>81.614439120949271</v>
          </cell>
          <cell r="Z190">
            <v>102.26964831360347</v>
          </cell>
          <cell r="AA190">
            <v>145.75405254513049</v>
          </cell>
          <cell r="AB190">
            <v>166.54490981317105</v>
          </cell>
          <cell r="AC190">
            <v>177.71837638866361</v>
          </cell>
          <cell r="AD190">
            <v>200.05640060634104</v>
          </cell>
        </row>
        <row r="191">
          <cell r="B191">
            <v>1189</v>
          </cell>
          <cell r="C191">
            <v>1879.1754484733169</v>
          </cell>
          <cell r="D191">
            <v>1153.6849670504441</v>
          </cell>
          <cell r="E191">
            <v>564.28199175441637</v>
          </cell>
          <cell r="F191">
            <v>569.37219860548623</v>
          </cell>
          <cell r="G191">
            <v>408.2316844094845</v>
          </cell>
          <cell r="H191">
            <v>433.64485776040829</v>
          </cell>
          <cell r="I191">
            <v>220.50018607952074</v>
          </cell>
          <cell r="J191">
            <v>693.2511513317678</v>
          </cell>
          <cell r="K191">
            <v>254.34661153892736</v>
          </cell>
          <cell r="L191">
            <v>527.91884838047145</v>
          </cell>
          <cell r="M191">
            <v>875.99562894355006</v>
          </cell>
          <cell r="N191">
            <v>735.17371772156969</v>
          </cell>
          <cell r="O191">
            <v>794.18497064822111</v>
          </cell>
          <cell r="P191">
            <v>1044.283386297438</v>
          </cell>
          <cell r="Q191">
            <v>5.4678505344077388</v>
          </cell>
          <cell r="R191">
            <v>2.1631616105449987</v>
          </cell>
          <cell r="S191">
            <v>1.5101887362100792</v>
          </cell>
          <cell r="T191">
            <v>1.9662925383946681</v>
          </cell>
          <cell r="U191">
            <v>1.7179040656058848</v>
          </cell>
          <cell r="V191">
            <v>2.1428202562998457</v>
          </cell>
          <cell r="W191">
            <v>1.4217428235383007</v>
          </cell>
          <cell r="X191">
            <v>6.9609334423015499</v>
          </cell>
          <cell r="Y191">
            <v>3.6791370362496152</v>
          </cell>
          <cell r="Z191">
            <v>10.111493432517706</v>
          </cell>
          <cell r="AA191">
            <v>21.90495505672726</v>
          </cell>
          <cell r="AB191">
            <v>21.517804351853897</v>
          </cell>
          <cell r="AC191">
            <v>24.09022107206658</v>
          </cell>
          <cell r="AD191">
            <v>35.143364912565225</v>
          </cell>
        </row>
        <row r="192">
          <cell r="B192">
            <v>1190</v>
          </cell>
          <cell r="C192">
            <v>10989.858724149039</v>
          </cell>
          <cell r="D192">
            <v>10824.786389742652</v>
          </cell>
          <cell r="E192">
            <v>11884.983840640554</v>
          </cell>
          <cell r="F192">
            <v>12032.489998481262</v>
          </cell>
          <cell r="G192">
            <v>11671.983464649828</v>
          </cell>
          <cell r="H192">
            <v>11268.335876885796</v>
          </cell>
          <cell r="I192">
            <v>13123.55477180573</v>
          </cell>
          <cell r="J192">
            <v>14424.15583463632</v>
          </cell>
          <cell r="K192">
            <v>15218.39362317085</v>
          </cell>
          <cell r="L192">
            <v>15677.892798766939</v>
          </cell>
          <cell r="M192">
            <v>17092.417689906677</v>
          </cell>
          <cell r="N192">
            <v>14949.004666852292</v>
          </cell>
          <cell r="O192">
            <v>16299.697629825867</v>
          </cell>
          <cell r="P192">
            <v>18308.519409845747</v>
          </cell>
          <cell r="Q192">
            <v>31.977272237524716</v>
          </cell>
          <cell r="R192">
            <v>20.29649603609462</v>
          </cell>
          <cell r="S192">
            <v>31.807799980236911</v>
          </cell>
          <cell r="T192">
            <v>41.55347830517379</v>
          </cell>
          <cell r="U192">
            <v>49.117568805594523</v>
          </cell>
          <cell r="V192">
            <v>55.68155125022146</v>
          </cell>
          <cell r="W192">
            <v>84.618159049524422</v>
          </cell>
          <cell r="X192">
            <v>144.83292026764781</v>
          </cell>
          <cell r="Y192">
            <v>220.13485956215933</v>
          </cell>
          <cell r="Z192">
            <v>300.28651289259909</v>
          </cell>
          <cell r="AA192">
            <v>427.40925746370692</v>
          </cell>
          <cell r="AB192">
            <v>437.54251535703526</v>
          </cell>
          <cell r="AC192">
            <v>494.42300449207625</v>
          </cell>
          <cell r="AD192">
            <v>616.13828877454671</v>
          </cell>
        </row>
        <row r="193">
          <cell r="B193">
            <v>1191</v>
          </cell>
          <cell r="C193">
            <v>23063.427927712073</v>
          </cell>
          <cell r="D193">
            <v>19832.247400142507</v>
          </cell>
          <cell r="E193">
            <v>10713.476851589388</v>
          </cell>
          <cell r="F193">
            <v>6822.0903625045512</v>
          </cell>
          <cell r="G193">
            <v>8066.3638670969785</v>
          </cell>
          <cell r="H193">
            <v>6941.8338558510277</v>
          </cell>
          <cell r="I193">
            <v>9643.2545074888694</v>
          </cell>
          <cell r="J193">
            <v>12745.821340986959</v>
          </cell>
          <cell r="K193">
            <v>7992.2835628876164</v>
          </cell>
          <cell r="L193">
            <v>7575.6797923250297</v>
          </cell>
          <cell r="M193">
            <v>12163.815389291794</v>
          </cell>
          <cell r="N193">
            <v>11819.479893211133</v>
          </cell>
          <cell r="O193">
            <v>10561.491400049237</v>
          </cell>
          <cell r="P193">
            <v>16914.306645049153</v>
          </cell>
          <cell r="Q193">
            <v>67.107824776162957</v>
          </cell>
          <cell r="R193">
            <v>37.185503367093233</v>
          </cell>
          <cell r="S193">
            <v>28.672494078030429</v>
          </cell>
          <cell r="T193">
            <v>23.559677499008856</v>
          </cell>
          <cell r="U193">
            <v>33.944546224987619</v>
          </cell>
          <cell r="V193">
            <v>34.302498775171095</v>
          </cell>
          <cell r="W193">
            <v>62.177851798416341</v>
          </cell>
          <cell r="X193">
            <v>127.98076692932456</v>
          </cell>
          <cell r="Y193">
            <v>115.60879967110752</v>
          </cell>
          <cell r="Z193">
            <v>145.10077960267284</v>
          </cell>
          <cell r="AA193">
            <v>304.16570655963204</v>
          </cell>
          <cell r="AB193">
            <v>345.94443429098436</v>
          </cell>
          <cell r="AC193">
            <v>320.36448948441966</v>
          </cell>
          <cell r="AD193">
            <v>569.21871828063547</v>
          </cell>
        </row>
        <row r="194">
          <cell r="B194">
            <v>1192</v>
          </cell>
          <cell r="C194">
            <v>20482.059141162772</v>
          </cell>
          <cell r="D194">
            <v>22104.876479845581</v>
          </cell>
          <cell r="E194">
            <v>21160.164665797063</v>
          </cell>
          <cell r="F194">
            <v>20758.251014084817</v>
          </cell>
          <cell r="G194">
            <v>10412.032237614052</v>
          </cell>
          <cell r="H194">
            <v>16435.676688391828</v>
          </cell>
          <cell r="I194">
            <v>15706.789047364435</v>
          </cell>
          <cell r="J194">
            <v>17414.053381283102</v>
          </cell>
          <cell r="K194">
            <v>15389.263786246322</v>
          </cell>
          <cell r="L194">
            <v>17532.408615316526</v>
          </cell>
          <cell r="M194">
            <v>19550.399290574529</v>
          </cell>
          <cell r="N194">
            <v>19915.815173044251</v>
          </cell>
          <cell r="O194">
            <v>20852.666714444509</v>
          </cell>
          <cell r="P194">
            <v>18291.85626713097</v>
          </cell>
          <cell r="Q194">
            <v>59.596797154711219</v>
          </cell>
          <cell r="R194">
            <v>41.446687417008086</v>
          </cell>
          <cell r="S194">
            <v>56.630980257376144</v>
          </cell>
          <cell r="T194">
            <v>71.687367558668242</v>
          </cell>
          <cell r="U194">
            <v>43.815493003906468</v>
          </cell>
          <cell r="V194">
            <v>81.215539175930346</v>
          </cell>
          <cell r="W194">
            <v>101.27435720560777</v>
          </cell>
          <cell r="X194">
            <v>174.85447563257898</v>
          </cell>
          <cell r="Y194">
            <v>222.60650540621947</v>
          </cell>
          <cell r="Z194">
            <v>335.80698077713816</v>
          </cell>
          <cell r="AA194">
            <v>488.87300763997808</v>
          </cell>
          <cell r="AB194">
            <v>582.91612454452718</v>
          </cell>
          <cell r="AC194">
            <v>632.52941022426251</v>
          </cell>
          <cell r="AD194">
            <v>615.57752249912824</v>
          </cell>
        </row>
        <row r="195">
          <cell r="B195">
            <v>1193</v>
          </cell>
          <cell r="C195">
            <v>912.86112726066551</v>
          </cell>
          <cell r="D195">
            <v>998.27118604287512</v>
          </cell>
          <cell r="E195">
            <v>1612.199576567979</v>
          </cell>
          <cell r="F195">
            <v>1206.9275823936237</v>
          </cell>
          <cell r="G195">
            <v>1325.2784003756592</v>
          </cell>
          <cell r="H195">
            <v>1139.9826049663006</v>
          </cell>
          <cell r="I195">
            <v>1509.1736989194007</v>
          </cell>
          <cell r="J195">
            <v>1820.804902128579</v>
          </cell>
          <cell r="K195">
            <v>1105.6592773495715</v>
          </cell>
          <cell r="L195">
            <v>984.89670135468441</v>
          </cell>
          <cell r="M195">
            <v>1201.5939333124661</v>
          </cell>
          <cell r="N195">
            <v>1802.3953064686941</v>
          </cell>
          <cell r="O195">
            <v>1324.0490107144044</v>
          </cell>
          <cell r="P195">
            <v>1256.145821045232</v>
          </cell>
          <cell r="Q195">
            <v>2.6561586926794898</v>
          </cell>
          <cell r="R195">
            <v>1.8717604616813492</v>
          </cell>
          <cell r="S195">
            <v>4.3147321315106737</v>
          </cell>
          <cell r="T195">
            <v>4.1680515934141207</v>
          </cell>
          <cell r="U195">
            <v>5.5769829707321801</v>
          </cell>
          <cell r="V195">
            <v>5.6331299081168993</v>
          </cell>
          <cell r="W195">
            <v>9.7308619736837976</v>
          </cell>
          <cell r="X195">
            <v>18.282698428679293</v>
          </cell>
          <cell r="Y195">
            <v>15.993419264196532</v>
          </cell>
          <cell r="Z195">
            <v>18.864218540420342</v>
          </cell>
          <cell r="AA195">
            <v>30.046795024980472</v>
          </cell>
          <cell r="AB195">
            <v>52.75432001226887</v>
          </cell>
          <cell r="AC195">
            <v>40.162726011204576</v>
          </cell>
          <cell r="AD195">
            <v>42.273190928475415</v>
          </cell>
        </row>
        <row r="196">
          <cell r="B196">
            <v>1194</v>
          </cell>
          <cell r="C196">
            <v>10851.577048072917</v>
          </cell>
          <cell r="D196">
            <v>11895.819062626137</v>
          </cell>
          <cell r="E196">
            <v>10271.419840511648</v>
          </cell>
          <cell r="F196">
            <v>10649.019602499546</v>
          </cell>
          <cell r="G196">
            <v>9152.6219876179948</v>
          </cell>
          <cell r="H196">
            <v>12832.066895864898</v>
          </cell>
          <cell r="I196">
            <v>13842.306593883912</v>
          </cell>
          <cell r="J196">
            <v>14267.686735538098</v>
          </cell>
          <cell r="K196">
            <v>16684.187625984268</v>
          </cell>
          <cell r="L196">
            <v>12023.462729356004</v>
          </cell>
          <cell r="M196">
            <v>12639.326487899241</v>
          </cell>
          <cell r="N196">
            <v>13455.642788757994</v>
          </cell>
          <cell r="O196">
            <v>17409.699539160229</v>
          </cell>
          <cell r="P196">
            <v>17682.512619695968</v>
          </cell>
          <cell r="Q196">
            <v>31.57491303415928</v>
          </cell>
          <cell r="R196">
            <v>22.304684430491594</v>
          </cell>
          <cell r="S196">
            <v>27.48941623991497</v>
          </cell>
          <cell r="T196">
            <v>36.775746755633129</v>
          </cell>
          <cell r="U196">
            <v>38.515693719920058</v>
          </cell>
          <cell r="V196">
            <v>63.408598955060512</v>
          </cell>
          <cell r="W196">
            <v>89.252532666679571</v>
          </cell>
          <cell r="X196">
            <v>143.26181435241455</v>
          </cell>
          <cell r="Y196">
            <v>241.33764646242059</v>
          </cell>
          <cell r="Z196">
            <v>230.29138814984188</v>
          </cell>
          <cell r="AA196">
            <v>316.05623306435086</v>
          </cell>
          <cell r="AB196">
            <v>393.83329678086176</v>
          </cell>
          <cell r="AC196">
            <v>528.09298362106324</v>
          </cell>
          <cell r="AD196">
            <v>595.07122464937731</v>
          </cell>
        </row>
        <row r="197">
          <cell r="B197">
            <v>1195</v>
          </cell>
          <cell r="C197">
            <v>6387.2029405577168</v>
          </cell>
          <cell r="D197">
            <v>6295.20877141035</v>
          </cell>
          <cell r="E197">
            <v>6455.4349908416079</v>
          </cell>
          <cell r="F197">
            <v>5036.9632395934614</v>
          </cell>
          <cell r="G197">
            <v>2679.4962872829797</v>
          </cell>
          <cell r="H197">
            <v>2377.5854099019848</v>
          </cell>
          <cell r="I197">
            <v>4004.5566931593571</v>
          </cell>
          <cell r="J197">
            <v>5118.6726211417244</v>
          </cell>
          <cell r="K197">
            <v>5318.5951876721801</v>
          </cell>
          <cell r="L197">
            <v>3846.9780782490388</v>
          </cell>
          <cell r="M197">
            <v>4342.039336156944</v>
          </cell>
          <cell r="N197">
            <v>3710.5618735364919</v>
          </cell>
          <cell r="O197">
            <v>4900.0229957021884</v>
          </cell>
          <cell r="P197">
            <v>5118.9226792438021</v>
          </cell>
          <cell r="Q197">
            <v>18.584891070321518</v>
          </cell>
          <cell r="R197">
            <v>11.803528982002929</v>
          </cell>
          <cell r="S197">
            <v>17.276690294855772</v>
          </cell>
          <cell r="T197">
            <v>17.394848674449182</v>
          </cell>
          <cell r="U197">
            <v>11.27574791838563</v>
          </cell>
          <cell r="V197">
            <v>11.748641973372193</v>
          </cell>
          <cell r="W197">
            <v>25.820611951312866</v>
          </cell>
          <cell r="X197">
            <v>51.396581686522183</v>
          </cell>
          <cell r="Y197">
            <v>76.933757510619969</v>
          </cell>
          <cell r="Z197">
            <v>73.683092946172721</v>
          </cell>
          <cell r="AA197">
            <v>108.57608573659772</v>
          </cell>
          <cell r="AB197">
            <v>108.60445974273181</v>
          </cell>
          <cell r="AC197">
            <v>148.63368306797369</v>
          </cell>
          <cell r="AD197">
            <v>172.26757605873863</v>
          </cell>
        </row>
        <row r="198">
          <cell r="B198">
            <v>1196</v>
          </cell>
          <cell r="C198">
            <v>4266.2765431500029</v>
          </cell>
          <cell r="D198">
            <v>4400.1248660451693</v>
          </cell>
          <cell r="E198">
            <v>4947.2281276452459</v>
          </cell>
          <cell r="F198">
            <v>5137.0470787828363</v>
          </cell>
          <cell r="G198">
            <v>5330.3144829244393</v>
          </cell>
          <cell r="H198">
            <v>5156.9110077454352</v>
          </cell>
          <cell r="I198">
            <v>5981.5662151679226</v>
          </cell>
          <cell r="J198">
            <v>6052.913465626074</v>
          </cell>
          <cell r="K198">
            <v>6383.4158505296973</v>
          </cell>
          <cell r="L198">
            <v>7315.408295265669</v>
          </cell>
          <cell r="M198">
            <v>6798.4577609084972</v>
          </cell>
          <cell r="N198">
            <v>7873.6680941968179</v>
          </cell>
          <cell r="O198">
            <v>8398.6313642642181</v>
          </cell>
          <cell r="P198">
            <v>8524.5234348292743</v>
          </cell>
          <cell r="Q198">
            <v>12.41361603321584</v>
          </cell>
          <cell r="R198">
            <v>8.2502428857748882</v>
          </cell>
          <cell r="S198">
            <v>13.240274017256116</v>
          </cell>
          <cell r="T198">
            <v>17.740482175160931</v>
          </cell>
          <cell r="U198">
            <v>22.430813851255987</v>
          </cell>
          <cell r="V198">
            <v>25.482449911669317</v>
          </cell>
          <cell r="W198">
            <v>38.567989402363558</v>
          </cell>
          <cell r="X198">
            <v>60.777292162144505</v>
          </cell>
          <cell r="Y198">
            <v>92.336444080648732</v>
          </cell>
          <cell r="Z198">
            <v>140.11566959710888</v>
          </cell>
          <cell r="AA198">
            <v>170.00074747788017</v>
          </cell>
          <cell r="AB198">
            <v>230.4544429409635</v>
          </cell>
          <cell r="AC198">
            <v>254.75788858454194</v>
          </cell>
          <cell r="AD198">
            <v>286.87657173030152</v>
          </cell>
        </row>
        <row r="199">
          <cell r="B199">
            <v>1197</v>
          </cell>
          <cell r="C199">
            <v>5056.5681932459038</v>
          </cell>
          <cell r="D199">
            <v>4242.8037503191517</v>
          </cell>
          <cell r="E199">
            <v>4902.8216644840659</v>
          </cell>
          <cell r="F199">
            <v>2454.0414215143715</v>
          </cell>
          <cell r="G199">
            <v>3161.1283054392125</v>
          </cell>
          <cell r="H199">
            <v>2886.1713969430994</v>
          </cell>
          <cell r="I199">
            <v>4011.5114794116876</v>
          </cell>
          <cell r="J199">
            <v>5264.5860996948795</v>
          </cell>
          <cell r="K199">
            <v>5132.87483090565</v>
          </cell>
          <cell r="L199">
            <v>3666.3914719976424</v>
          </cell>
          <cell r="M199">
            <v>3809.1835016954992</v>
          </cell>
          <cell r="N199">
            <v>4790.8962458365177</v>
          </cell>
          <cell r="O199">
            <v>4889.8397893645169</v>
          </cell>
          <cell r="P199">
            <v>4969.6189645309505</v>
          </cell>
          <cell r="Q199">
            <v>14.713133422518412</v>
          </cell>
          <cell r="R199">
            <v>7.9552654805160854</v>
          </cell>
          <cell r="S199">
            <v>13.121428933661587</v>
          </cell>
          <cell r="T199">
            <v>8.4748840000503964</v>
          </cell>
          <cell r="U199">
            <v>13.30253230018443</v>
          </cell>
          <cell r="V199">
            <v>14.261777631731771</v>
          </cell>
          <cell r="W199">
            <v>25.865455076478881</v>
          </cell>
          <cell r="X199">
            <v>52.861698636695309</v>
          </cell>
          <cell r="Y199">
            <v>74.247302838269604</v>
          </cell>
          <cell r="Z199">
            <v>70.224227461991987</v>
          </cell>
          <cell r="AA199">
            <v>95.25160931236087</v>
          </cell>
          <cell r="AB199">
            <v>140.22477355071121</v>
          </cell>
          <cell r="AC199">
            <v>148.32479319853093</v>
          </cell>
          <cell r="AD199">
            <v>167.24304440592846</v>
          </cell>
        </row>
        <row r="200">
          <cell r="B200">
            <v>1198</v>
          </cell>
          <cell r="C200">
            <v>3888.4246300173163</v>
          </cell>
          <cell r="D200">
            <v>2185.4273998997414</v>
          </cell>
          <cell r="E200">
            <v>1903.286397551477</v>
          </cell>
          <cell r="F200">
            <v>2137.235862286524</v>
          </cell>
          <cell r="G200">
            <v>1863.4340451588344</v>
          </cell>
          <cell r="H200">
            <v>1691.6853841513698</v>
          </cell>
          <cell r="I200">
            <v>1434.9303206666323</v>
          </cell>
          <cell r="J200">
            <v>1388.18423230438</v>
          </cell>
          <cell r="K200">
            <v>1540.0073706471417</v>
          </cell>
          <cell r="L200">
            <v>1726.6716288350008</v>
          </cell>
          <cell r="M200">
            <v>1635.457605218535</v>
          </cell>
          <cell r="N200">
            <v>1656.2741643157983</v>
          </cell>
          <cell r="O200">
            <v>2339.0238787103935</v>
          </cell>
          <cell r="P200">
            <v>2115.2330297017165</v>
          </cell>
          <cell r="Q200">
            <v>11.314177560438839</v>
          </cell>
          <cell r="R200">
            <v>4.0976807266394655</v>
          </cell>
          <cell r="S200">
            <v>5.0937682246911855</v>
          </cell>
          <cell r="T200">
            <v>7.3808151137272509</v>
          </cell>
          <cell r="U200">
            <v>7.8416277923096134</v>
          </cell>
          <cell r="V200">
            <v>8.3593236344768673</v>
          </cell>
          <cell r="W200">
            <v>9.2521549389965543</v>
          </cell>
          <cell r="X200">
            <v>13.938755136807305</v>
          </cell>
          <cell r="Y200">
            <v>22.276287146754978</v>
          </cell>
          <cell r="Z200">
            <v>33.071804290830862</v>
          </cell>
          <cell r="AA200">
            <v>40.895895088768043</v>
          </cell>
          <cell r="AB200">
            <v>48.477499346998265</v>
          </cell>
          <cell r="AC200">
            <v>70.950224964575455</v>
          </cell>
          <cell r="AD200">
            <v>71.184131829849377</v>
          </cell>
        </row>
        <row r="201">
          <cell r="B201">
            <v>1199</v>
          </cell>
          <cell r="C201">
            <v>8870.8063783439138</v>
          </cell>
          <cell r="D201">
            <v>8962.8931016334991</v>
          </cell>
          <cell r="E201">
            <v>9803.9088659536628</v>
          </cell>
          <cell r="F201">
            <v>10227.193671693251</v>
          </cell>
          <cell r="G201">
            <v>11313.332776053096</v>
          </cell>
          <cell r="H201">
            <v>10823.06923252868</v>
          </cell>
          <cell r="I201">
            <v>14737.624043023889</v>
          </cell>
          <cell r="J201">
            <v>12819.85136977796</v>
          </cell>
          <cell r="K201">
            <v>13295.341234782112</v>
          </cell>
          <cell r="L201">
            <v>13190.914383420666</v>
          </cell>
          <cell r="M201">
            <v>11999.378101522994</v>
          </cell>
          <cell r="N201">
            <v>14186.980108890592</v>
          </cell>
          <cell r="O201">
            <v>12847.736933240651</v>
          </cell>
          <cell r="P201">
            <v>10937.594953712456</v>
          </cell>
          <cell r="Q201">
            <v>25.811450142061631</v>
          </cell>
          <cell r="R201">
            <v>16.805442413313894</v>
          </cell>
          <cell r="S201">
            <v>26.238215921370447</v>
          </cell>
          <cell r="T201">
            <v>35.318996351807186</v>
          </cell>
          <cell r="U201">
            <v>47.608309481532203</v>
          </cell>
          <cell r="V201">
            <v>53.481302895125673</v>
          </cell>
          <cell r="W201">
            <v>95.025367514285207</v>
          </cell>
          <cell r="X201">
            <v>128.72410230230719</v>
          </cell>
          <cell r="Y201">
            <v>192.31780620351276</v>
          </cell>
          <cell r="Z201">
            <v>252.65217289748003</v>
          </cell>
          <cell r="AA201">
            <v>300.05382371545653</v>
          </cell>
          <cell r="AB201">
            <v>415.23881358659492</v>
          </cell>
          <cell r="AC201">
            <v>389.71377504777172</v>
          </cell>
          <cell r="AD201">
            <v>368.08388964896034</v>
          </cell>
        </row>
        <row r="202">
          <cell r="B202">
            <v>1200</v>
          </cell>
          <cell r="C202">
            <v>3367.7953256294099</v>
          </cell>
          <cell r="D202">
            <v>1925.1041747829611</v>
          </cell>
          <cell r="E202">
            <v>2105.1952619023587</v>
          </cell>
          <cell r="F202">
            <v>2230.1309259956142</v>
          </cell>
          <cell r="G202">
            <v>1327.5590243780127</v>
          </cell>
          <cell r="H202">
            <v>1256.3657784508321</v>
          </cell>
          <cell r="I202">
            <v>1391.8251475673367</v>
          </cell>
          <cell r="J202">
            <v>2646.0234147451924</v>
          </cell>
          <cell r="K202">
            <v>2113.3225216540905</v>
          </cell>
          <cell r="L202">
            <v>2046.8409308501948</v>
          </cell>
          <cell r="M202">
            <v>2401.6806101589182</v>
          </cell>
          <cell r="N202">
            <v>2808.0312858192879</v>
          </cell>
          <cell r="O202">
            <v>2843.709645035201</v>
          </cell>
          <cell r="P202">
            <v>3324.996868481081</v>
          </cell>
          <cell r="Q202">
            <v>9.7992986689875465</v>
          </cell>
          <cell r="R202">
            <v>3.6095741611655487</v>
          </cell>
          <cell r="S202">
            <v>5.6341372195188217</v>
          </cell>
          <cell r="T202">
            <v>7.7016226120073759</v>
          </cell>
          <cell r="U202">
            <v>5.5865802004313601</v>
          </cell>
          <cell r="V202">
            <v>6.2082277495235676</v>
          </cell>
          <cell r="W202">
            <v>8.9742210669171971</v>
          </cell>
          <cell r="X202">
            <v>26.568715885187338</v>
          </cell>
          <cell r="Y202">
            <v>30.569320785970106</v>
          </cell>
          <cell r="Z202">
            <v>39.20416687752757</v>
          </cell>
          <cell r="AA202">
            <v>60.055899924512701</v>
          </cell>
          <cell r="AB202">
            <v>82.188286068501554</v>
          </cell>
          <cell r="AC202">
            <v>86.25899072070213</v>
          </cell>
          <cell r="AD202">
            <v>111.89642564023805</v>
          </cell>
        </row>
        <row r="203">
          <cell r="B203">
            <v>1201</v>
          </cell>
          <cell r="C203">
            <v>2715.2369992463969</v>
          </cell>
          <cell r="D203">
            <v>1760.2357818373002</v>
          </cell>
          <cell r="E203">
            <v>2472.7906233136941</v>
          </cell>
          <cell r="F203">
            <v>2057.4532891893818</v>
          </cell>
          <cell r="G203">
            <v>2173.4464661620627</v>
          </cell>
          <cell r="H203">
            <v>2250.6462844136145</v>
          </cell>
          <cell r="I203">
            <v>173.00744870874232</v>
          </cell>
          <cell r="J203">
            <v>251.94960874994865</v>
          </cell>
          <cell r="K203">
            <v>396.85185434906975</v>
          </cell>
          <cell r="L203">
            <v>461.80372849745476</v>
          </cell>
          <cell r="M203">
            <v>1956.6589175154306</v>
          </cell>
          <cell r="N203">
            <v>1704.2682236766434</v>
          </cell>
          <cell r="O203">
            <v>2003.3869100979389</v>
          </cell>
          <cell r="P203">
            <v>1848.3410054010033</v>
          </cell>
          <cell r="Q203">
            <v>7.9005449381720574</v>
          </cell>
          <cell r="R203">
            <v>3.3004455960910697</v>
          </cell>
          <cell r="S203">
            <v>6.6179332335657763</v>
          </cell>
          <cell r="T203">
            <v>7.1052908107158625</v>
          </cell>
          <cell r="U203">
            <v>9.146209525597035</v>
          </cell>
          <cell r="V203">
            <v>11.1213827667987</v>
          </cell>
          <cell r="W203">
            <v>1.11551878025</v>
          </cell>
          <cell r="X203">
            <v>2.5298255242031238</v>
          </cell>
          <cell r="Y203">
            <v>5.7404828254082672</v>
          </cell>
          <cell r="Z203">
            <v>8.8451575126351099</v>
          </cell>
          <cell r="AA203">
            <v>48.927784835193613</v>
          </cell>
          <cell r="AB203">
            <v>49.882237784300564</v>
          </cell>
          <cell r="AC203">
            <v>60.769260740041219</v>
          </cell>
          <cell r="AD203">
            <v>62.202389971914954</v>
          </cell>
        </row>
        <row r="204">
          <cell r="B204">
            <v>1202</v>
          </cell>
          <cell r="C204">
            <v>4781.0448657005036</v>
          </cell>
          <cell r="D204">
            <v>4804.3061940309735</v>
          </cell>
          <cell r="E204">
            <v>4196.5719386923474</v>
          </cell>
          <cell r="F204">
            <v>4731.2600326020847</v>
          </cell>
          <cell r="G204">
            <v>5216.8482761272735</v>
          </cell>
          <cell r="H204">
            <v>5113.2337045433587</v>
          </cell>
          <cell r="I204">
            <v>4962.9149957429281</v>
          </cell>
          <cell r="J204">
            <v>4278.3956048096161</v>
          </cell>
          <cell r="K204">
            <v>4464.3997930166115</v>
          </cell>
          <cell r="L204">
            <v>4406.385206880137</v>
          </cell>
          <cell r="M204">
            <v>4243.61348638459</v>
          </cell>
          <cell r="N204">
            <v>3682.9530815979037</v>
          </cell>
          <cell r="O204">
            <v>4631.6469037326915</v>
          </cell>
          <cell r="P204">
            <v>3087.398085840925</v>
          </cell>
          <cell r="Q204">
            <v>13.911441182985993</v>
          </cell>
          <cell r="R204">
            <v>9.0080836805919375</v>
          </cell>
          <cell r="S204">
            <v>11.231291739089736</v>
          </cell>
          <cell r="T204">
            <v>16.339121091784111</v>
          </cell>
          <cell r="U204">
            <v>21.953329948340183</v>
          </cell>
          <cell r="V204">
            <v>25.26662212455955</v>
          </cell>
          <cell r="W204">
            <v>31.999922106566689</v>
          </cell>
          <cell r="X204">
            <v>42.959361823926756</v>
          </cell>
          <cell r="Y204">
            <v>64.577776459187035</v>
          </cell>
          <cell r="Z204">
            <v>84.397697140755923</v>
          </cell>
          <cell r="AA204">
            <v>106.11487046970905</v>
          </cell>
          <cell r="AB204">
            <v>107.79637783092632</v>
          </cell>
          <cell r="AC204">
            <v>140.49296066079262</v>
          </cell>
          <cell r="AD204">
            <v>103.90049193999057</v>
          </cell>
        </row>
        <row r="205">
          <cell r="B205">
            <v>1203</v>
          </cell>
          <cell r="C205">
            <v>4055.6105744550814</v>
          </cell>
          <cell r="D205">
            <v>3718.3452788419845</v>
          </cell>
          <cell r="E205">
            <v>3114.4605843265672</v>
          </cell>
          <cell r="F205">
            <v>3068.3549016668053</v>
          </cell>
          <cell r="G205">
            <v>3430.180500793902</v>
          </cell>
          <cell r="H205">
            <v>3217.4713432445983</v>
          </cell>
          <cell r="I205">
            <v>3416.0961638916633</v>
          </cell>
          <cell r="J205">
            <v>3533.4449156091541</v>
          </cell>
          <cell r="K205">
            <v>1938.4362197562575</v>
          </cell>
          <cell r="L205">
            <v>3773.9005496337072</v>
          </cell>
          <cell r="M205">
            <v>1681.5706577981496</v>
          </cell>
          <cell r="N205">
            <v>1321.0537617015559</v>
          </cell>
          <cell r="O205">
            <v>3532.8131890136169</v>
          </cell>
          <cell r="P205">
            <v>3011.1035277259002</v>
          </cell>
          <cell r="Q205">
            <v>11.800639724672711</v>
          </cell>
          <cell r="R205">
            <v>6.9719048021456338</v>
          </cell>
          <cell r="S205">
            <v>8.3352355073334348</v>
          </cell>
          <cell r="T205">
            <v>10.596378543017977</v>
          </cell>
          <cell r="U205">
            <v>14.434746868312818</v>
          </cell>
          <cell r="V205">
            <v>15.898868959211862</v>
          </cell>
          <cell r="W205">
            <v>22.026331550478332</v>
          </cell>
          <cell r="X205">
            <v>35.479313423921376</v>
          </cell>
          <cell r="Y205">
            <v>28.039581283831804</v>
          </cell>
          <cell r="Z205">
            <v>72.283402533668252</v>
          </cell>
          <cell r="AA205">
            <v>42.048987993470242</v>
          </cell>
          <cell r="AB205">
            <v>38.665931190620277</v>
          </cell>
          <cell r="AC205">
            <v>107.16174930908865</v>
          </cell>
          <cell r="AD205">
            <v>101.33294415376585</v>
          </cell>
        </row>
        <row r="206">
          <cell r="B206">
            <v>1204</v>
          </cell>
          <cell r="C206">
            <v>2048.7508574016233</v>
          </cell>
          <cell r="D206">
            <v>2132.4369434904734</v>
          </cell>
          <cell r="E206">
            <v>2359.9907957039809</v>
          </cell>
          <cell r="F206">
            <v>2581.3641258606767</v>
          </cell>
          <cell r="G206">
            <v>2771.8266320066014</v>
          </cell>
          <cell r="H206">
            <v>2649.4116010209314</v>
          </cell>
          <cell r="I206">
            <v>2684.3574167187835</v>
          </cell>
          <cell r="J206">
            <v>2685.035805360862</v>
          </cell>
          <cell r="K206">
            <v>3197.9547425211408</v>
          </cell>
          <cell r="L206">
            <v>3108.1563542945878</v>
          </cell>
          <cell r="M206">
            <v>3234.3734097351748</v>
          </cell>
          <cell r="N206">
            <v>3256.5212645383899</v>
          </cell>
          <cell r="O206">
            <v>3331.4080016863431</v>
          </cell>
          <cell r="P206">
            <v>3374.5919452883509</v>
          </cell>
          <cell r="Q206">
            <v>5.9612653409306411</v>
          </cell>
          <cell r="R206">
            <v>3.9983235153525358</v>
          </cell>
          <cell r="S206">
            <v>6.3160468866827353</v>
          </cell>
          <cell r="T206">
            <v>8.9145852782960553</v>
          </cell>
          <cell r="U206">
            <v>11.664288741249347</v>
          </cell>
          <cell r="V206">
            <v>13.091848650676624</v>
          </cell>
          <cell r="W206">
            <v>17.308220736173798</v>
          </cell>
          <cell r="X206">
            <v>26.960439222363288</v>
          </cell>
          <cell r="Y206">
            <v>46.258582578596318</v>
          </cell>
          <cell r="Z206">
            <v>59.532071378208585</v>
          </cell>
          <cell r="AA206">
            <v>80.878033903395504</v>
          </cell>
          <cell r="AB206">
            <v>95.315142188648764</v>
          </cell>
          <cell r="AC206">
            <v>101.05247292248713</v>
          </cell>
          <cell r="AD206">
            <v>113.56545332465264</v>
          </cell>
        </row>
        <row r="207">
          <cell r="B207">
            <v>1205</v>
          </cell>
          <cell r="C207">
            <v>5916.7422779140215</v>
          </cell>
          <cell r="D207">
            <v>5971.3605184912549</v>
          </cell>
          <cell r="E207">
            <v>6995.801808397181</v>
          </cell>
          <cell r="F207">
            <v>7592.1061911986453</v>
          </cell>
          <cell r="G207">
            <v>7951.491745923895</v>
          </cell>
          <cell r="H207">
            <v>7788.9531274963474</v>
          </cell>
          <cell r="I207">
            <v>9000.8124088313616</v>
          </cell>
          <cell r="J207">
            <v>8881.1825751124343</v>
          </cell>
          <cell r="K207">
            <v>9489.4499580034644</v>
          </cell>
          <cell r="L207">
            <v>9508.958892875331</v>
          </cell>
          <cell r="M207">
            <v>10206.136076877858</v>
          </cell>
          <cell r="N207">
            <v>10327.536062424637</v>
          </cell>
          <cell r="O207">
            <v>10676.870808132702</v>
          </cell>
          <cell r="P207">
            <v>10964.111799311613</v>
          </cell>
          <cell r="Q207">
            <v>17.215988242358311</v>
          </cell>
          <cell r="R207">
            <v>11.196312862902694</v>
          </cell>
          <cell r="S207">
            <v>18.722874814685841</v>
          </cell>
          <cell r="T207">
            <v>26.21888070934347</v>
          </cell>
          <cell r="U207">
            <v>33.46114601004971</v>
          </cell>
          <cell r="V207">
            <v>38.488468704939024</v>
          </cell>
          <cell r="W207">
            <v>58.035508612475475</v>
          </cell>
          <cell r="X207">
            <v>89.175936708542494</v>
          </cell>
          <cell r="Y207">
            <v>137.2653898665543</v>
          </cell>
          <cell r="Z207">
            <v>182.12984001301379</v>
          </cell>
          <cell r="AA207">
            <v>255.21240595283706</v>
          </cell>
          <cell r="AB207">
            <v>302.27672055073657</v>
          </cell>
          <cell r="AC207">
            <v>323.86432334003416</v>
          </cell>
          <cell r="AD207">
            <v>368.97626349445977</v>
          </cell>
        </row>
        <row r="208">
          <cell r="B208">
            <v>1206</v>
          </cell>
          <cell r="C208">
            <v>3428.0675334476923</v>
          </cell>
          <cell r="D208">
            <v>3496.2353745562118</v>
          </cell>
          <cell r="E208">
            <v>3935.9323743955188</v>
          </cell>
          <cell r="F208">
            <v>4205.0678656855707</v>
          </cell>
          <cell r="G208">
            <v>4687.0090526477707</v>
          </cell>
          <cell r="H208">
            <v>4831.165195300594</v>
          </cell>
          <cell r="I208">
            <v>5352.3282455276558</v>
          </cell>
          <cell r="J208">
            <v>5302.8150067741153</v>
          </cell>
          <cell r="K208">
            <v>5847.1128313807703</v>
          </cell>
          <cell r="L208">
            <v>5823.9435793994435</v>
          </cell>
          <cell r="M208">
            <v>6027.0843080590084</v>
          </cell>
          <cell r="N208">
            <v>5922.5605195554399</v>
          </cell>
          <cell r="O208">
            <v>6139.7810673309195</v>
          </cell>
          <cell r="P208">
            <v>5981.5715307469436</v>
          </cell>
          <cell r="Q208">
            <v>9.9746731525126844</v>
          </cell>
          <cell r="R208">
            <v>6.5554482893237944</v>
          </cell>
          <cell r="S208">
            <v>10.533741684394602</v>
          </cell>
          <cell r="T208">
            <v>14.521948187831766</v>
          </cell>
          <cell r="U208">
            <v>19.723681954580108</v>
          </cell>
          <cell r="V208">
            <v>23.872803878008028</v>
          </cell>
          <cell r="W208">
            <v>34.510783902721812</v>
          </cell>
          <cell r="X208">
            <v>53.245555017228227</v>
          </cell>
          <cell r="Y208">
            <v>84.578792864204985</v>
          </cell>
          <cell r="Z208">
            <v>111.54890081137994</v>
          </cell>
          <cell r="AA208">
            <v>150.71195166847846</v>
          </cell>
          <cell r="AB208">
            <v>173.34746257900548</v>
          </cell>
          <cell r="AC208">
            <v>186.23958990984971</v>
          </cell>
          <cell r="AD208">
            <v>201.2983772546367</v>
          </cell>
        </row>
        <row r="209">
          <cell r="B209">
            <v>1207</v>
          </cell>
          <cell r="C209">
            <v>2751.1435008961371</v>
          </cell>
          <cell r="D209">
            <v>2899.393265919241</v>
          </cell>
          <cell r="E209">
            <v>3191.5114000038943</v>
          </cell>
          <cell r="F209">
            <v>3448.9497907871901</v>
          </cell>
          <cell r="G209">
            <v>3619.982179634746</v>
          </cell>
          <cell r="H209">
            <v>3650.443757586218</v>
          </cell>
          <cell r="I209">
            <v>3987.8437817164236</v>
          </cell>
          <cell r="J209">
            <v>3882.0527344502607</v>
          </cell>
          <cell r="K209">
            <v>4289.3457588370075</v>
          </cell>
          <cell r="L209">
            <v>4229.7873502765096</v>
          </cell>
          <cell r="M209">
            <v>4465.1085658246311</v>
          </cell>
          <cell r="N209">
            <v>4341.1323405001249</v>
          </cell>
          <cell r="O209">
            <v>4347.9887713610833</v>
          </cell>
          <cell r="P209">
            <v>4462.0315323642371</v>
          </cell>
          <cell r="Q209">
            <v>8.005022348407353</v>
          </cell>
          <cell r="R209">
            <v>5.4363681471416418</v>
          </cell>
          <cell r="S209">
            <v>8.541446720258941</v>
          </cell>
          <cell r="T209">
            <v>11.910740031797115</v>
          </cell>
          <cell r="U209">
            <v>15.233462617706854</v>
          </cell>
          <cell r="V209">
            <v>18.038366391884935</v>
          </cell>
          <cell r="W209">
            <v>25.712850310259867</v>
          </cell>
          <cell r="X209">
            <v>38.979683844882345</v>
          </cell>
          <cell r="Y209">
            <v>62.04561070082184</v>
          </cell>
          <cell r="Z209">
            <v>81.015230171216416</v>
          </cell>
          <cell r="AA209">
            <v>111.65352796994297</v>
          </cell>
          <cell r="AB209">
            <v>127.06063086407129</v>
          </cell>
          <cell r="AC209">
            <v>131.88868411279381</v>
          </cell>
          <cell r="AD209">
            <v>150.16115783401474</v>
          </cell>
        </row>
        <row r="210">
          <cell r="B210">
            <v>1208</v>
          </cell>
          <cell r="C210">
            <v>1025.8564043842364</v>
          </cell>
          <cell r="D210">
            <v>1026.8530299366262</v>
          </cell>
          <cell r="E210">
            <v>1165.7748706474824</v>
          </cell>
          <cell r="F210">
            <v>1150.2140940540571</v>
          </cell>
          <cell r="G210">
            <v>1327.5393615884593</v>
          </cell>
          <cell r="H210">
            <v>1653.0516928456846</v>
          </cell>
          <cell r="I210">
            <v>1716.0225478535092</v>
          </cell>
          <cell r="J210">
            <v>1580.8129173783675</v>
          </cell>
          <cell r="K210">
            <v>1606.4955443071306</v>
          </cell>
          <cell r="L210">
            <v>1979.0702807978278</v>
          </cell>
          <cell r="M210">
            <v>1907.1012911450841</v>
          </cell>
          <cell r="N210">
            <v>1768.9230487182745</v>
          </cell>
          <cell r="O210">
            <v>1978.9033443989892</v>
          </cell>
          <cell r="P210">
            <v>2170.0236967580795</v>
          </cell>
          <cell r="Q210">
            <v>2.9849418762335405</v>
          </cell>
          <cell r="R210">
            <v>1.9253514758969734</v>
          </cell>
          <cell r="S210">
            <v>3.1199650251727364</v>
          </cell>
          <cell r="T210">
            <v>3.9721949828849321</v>
          </cell>
          <cell r="U210">
            <v>5.5864974562755183</v>
          </cell>
          <cell r="V210">
            <v>8.1684184390757135</v>
          </cell>
          <cell r="W210">
            <v>11.064583598858155</v>
          </cell>
          <cell r="X210">
            <v>15.87293938345762</v>
          </cell>
          <cell r="Y210">
            <v>23.238042055558317</v>
          </cell>
          <cell r="Z210">
            <v>37.906121761267379</v>
          </cell>
          <cell r="AA210">
            <v>47.688557671846112</v>
          </cell>
          <cell r="AB210">
            <v>51.774620281271254</v>
          </cell>
          <cell r="AC210">
            <v>60.026594318340052</v>
          </cell>
          <cell r="AD210">
            <v>73.028007191107122</v>
          </cell>
        </row>
        <row r="211">
          <cell r="B211">
            <v>1209</v>
          </cell>
          <cell r="C211">
            <v>1402.0351427915602</v>
          </cell>
          <cell r="D211">
            <v>1479.2652655708755</v>
          </cell>
          <cell r="E211">
            <v>1571.1817623009758</v>
          </cell>
          <cell r="F211">
            <v>1601.8722657267895</v>
          </cell>
          <cell r="G211">
            <v>1599.3018274329274</v>
          </cell>
          <cell r="H211">
            <v>1519.9023211954725</v>
          </cell>
          <cell r="I211">
            <v>1614.7649373390716</v>
          </cell>
          <cell r="J211">
            <v>1723.7688052814992</v>
          </cell>
          <cell r="K211">
            <v>1673.7417905569966</v>
          </cell>
          <cell r="L211">
            <v>1749.7594052388272</v>
          </cell>
          <cell r="M211">
            <v>1956.3468899282145</v>
          </cell>
          <cell r="N211">
            <v>1555.9079082226999</v>
          </cell>
          <cell r="O211">
            <v>1756.6968650790352</v>
          </cell>
          <cell r="P211">
            <v>2078.6233287084888</v>
          </cell>
          <cell r="Q211">
            <v>4.079511900285512</v>
          </cell>
          <cell r="R211">
            <v>2.7736253185967512</v>
          </cell>
          <cell r="S211">
            <v>4.2049560940061044</v>
          </cell>
          <cell r="T211">
            <v>5.5319692308025479</v>
          </cell>
          <cell r="U211">
            <v>6.7301172750767408</v>
          </cell>
          <cell r="V211">
            <v>7.5104718139059772</v>
          </cell>
          <cell r="W211">
            <v>10.411693986213479</v>
          </cell>
          <cell r="X211">
            <v>17.308359171751043</v>
          </cell>
          <cell r="Y211">
            <v>24.210762524015511</v>
          </cell>
          <cell r="Z211">
            <v>33.514016006125544</v>
          </cell>
          <cell r="AA211">
            <v>48.919982341609632</v>
          </cell>
          <cell r="AB211">
            <v>45.53987874103791</v>
          </cell>
          <cell r="AC211">
            <v>53.286346884427893</v>
          </cell>
          <cell r="AD211">
            <v>69.952102192849637</v>
          </cell>
        </row>
        <row r="212">
          <cell r="B212">
            <v>1210</v>
          </cell>
          <cell r="C212">
            <v>3246.6184784030061</v>
          </cell>
          <cell r="D212">
            <v>3378.7105911114345</v>
          </cell>
          <cell r="E212">
            <v>3665.0623241815265</v>
          </cell>
          <cell r="F212">
            <v>3631.7072373976143</v>
          </cell>
          <cell r="G212">
            <v>3935.6730196975864</v>
          </cell>
          <cell r="H212">
            <v>3827.1781363183522</v>
          </cell>
          <cell r="I212">
            <v>4131.8331234437946</v>
          </cell>
          <cell r="J212">
            <v>4147.7299577005515</v>
          </cell>
          <cell r="K212">
            <v>4728.6495451102637</v>
          </cell>
          <cell r="L212">
            <v>4776.8427548623686</v>
          </cell>
          <cell r="M212">
            <v>5294.1836141972772</v>
          </cell>
          <cell r="N212">
            <v>4026.1539719479451</v>
          </cell>
          <cell r="O212">
            <v>4032.8036538324804</v>
          </cell>
          <cell r="P212">
            <v>4260.1614362724504</v>
          </cell>
          <cell r="Q212">
            <v>9.4467095111188488</v>
          </cell>
          <cell r="R212">
            <v>6.3350890863384954</v>
          </cell>
          <cell r="S212">
            <v>9.8088117649796605</v>
          </cell>
          <cell r="T212">
            <v>12.541881848145502</v>
          </cell>
          <cell r="U212">
            <v>16.561940044447933</v>
          </cell>
          <cell r="V212">
            <v>18.911684730508075</v>
          </cell>
          <cell r="W212">
            <v>26.641265913469677</v>
          </cell>
          <cell r="X212">
            <v>41.647348319190186</v>
          </cell>
          <cell r="Y212">
            <v>68.400162941417548</v>
          </cell>
          <cell r="Z212">
            <v>91.49325562467898</v>
          </cell>
          <cell r="AA212">
            <v>132.38519725367988</v>
          </cell>
          <cell r="AB212">
            <v>117.8415269350339</v>
          </cell>
          <cell r="AC212">
            <v>122.32809125280561</v>
          </cell>
          <cell r="AD212">
            <v>143.36760491056756</v>
          </cell>
        </row>
        <row r="213">
          <cell r="B213">
            <v>1211</v>
          </cell>
          <cell r="C213">
            <v>3668.4898184868057</v>
          </cell>
          <cell r="D213">
            <v>3712.9726402400124</v>
          </cell>
          <cell r="E213">
            <v>4256.9867495883</v>
          </cell>
          <cell r="F213">
            <v>4592.4428498843554</v>
          </cell>
          <cell r="G213">
            <v>6356.2224194614937</v>
          </cell>
          <cell r="H213">
            <v>6918.3105293358476</v>
          </cell>
          <cell r="I213">
            <v>6421.4199788147162</v>
          </cell>
          <cell r="J213">
            <v>6729.3850874049922</v>
          </cell>
          <cell r="K213">
            <v>7029.9307425978213</v>
          </cell>
          <cell r="L213">
            <v>8150.1148457167919</v>
          </cell>
          <cell r="M213">
            <v>7140.6485665523614</v>
          </cell>
          <cell r="N213">
            <v>7153.1752563477048</v>
          </cell>
          <cell r="O213">
            <v>8514.7118333906637</v>
          </cell>
          <cell r="P213">
            <v>9177.5070747218706</v>
          </cell>
          <cell r="Q213">
            <v>10.67423163216537</v>
          </cell>
          <cell r="R213">
            <v>6.9618310940684349</v>
          </cell>
          <cell r="S213">
            <v>11.39297998760474</v>
          </cell>
          <cell r="T213">
            <v>15.859724325929779</v>
          </cell>
          <cell r="U213">
            <v>26.747998142484413</v>
          </cell>
          <cell r="V213">
            <v>34.186260199640394</v>
          </cell>
          <cell r="W213">
            <v>41.404081938111403</v>
          </cell>
          <cell r="X213">
            <v>67.569742381322456</v>
          </cell>
          <cell r="Y213">
            <v>101.68831580208789</v>
          </cell>
          <cell r="Z213">
            <v>156.10322114761394</v>
          </cell>
          <cell r="AA213">
            <v>178.5574959030908</v>
          </cell>
          <cell r="AB213">
            <v>209.36633335810603</v>
          </cell>
          <cell r="AC213">
            <v>258.27898790869909</v>
          </cell>
          <cell r="AD213">
            <v>308.85149026275479</v>
          </cell>
        </row>
        <row r="214">
          <cell r="B214">
            <v>1212</v>
          </cell>
          <cell r="C214">
            <v>1963.7322383335629</v>
          </cell>
          <cell r="D214">
            <v>1833.3879356882528</v>
          </cell>
          <cell r="E214">
            <v>2005.0860835084998</v>
          </cell>
          <cell r="F214">
            <v>2261.2972475865063</v>
          </cell>
          <cell r="G214">
            <v>2320.2265332060701</v>
          </cell>
          <cell r="H214">
            <v>2304.0499890341812</v>
          </cell>
          <cell r="I214">
            <v>2563.8940260431714</v>
          </cell>
          <cell r="J214">
            <v>2475.0812048344833</v>
          </cell>
          <cell r="K214">
            <v>2627.960994736653</v>
          </cell>
          <cell r="L214">
            <v>2584.8180146814448</v>
          </cell>
          <cell r="M214">
            <v>2559.7216393971007</v>
          </cell>
          <cell r="N214">
            <v>2398.4581278210449</v>
          </cell>
          <cell r="O214">
            <v>2406.9259014823197</v>
          </cell>
          <cell r="P214">
            <v>2438.1260884096532</v>
          </cell>
          <cell r="Q214">
            <v>5.7138860437588024</v>
          </cell>
          <cell r="R214">
            <v>3.4376060302290155</v>
          </cell>
          <cell r="S214">
            <v>5.3662148760614228</v>
          </cell>
          <cell r="T214">
            <v>7.809253623397594</v>
          </cell>
          <cell r="U214">
            <v>9.7638834680044031</v>
          </cell>
          <cell r="V214">
            <v>11.385272763358119</v>
          </cell>
          <cell r="W214">
            <v>16.531495944066929</v>
          </cell>
          <cell r="X214">
            <v>24.852285492850449</v>
          </cell>
          <cell r="Y214">
            <v>38.013593210677527</v>
          </cell>
          <cell r="Z214">
            <v>49.508310718370829</v>
          </cell>
          <cell r="AA214">
            <v>64.007839327174239</v>
          </cell>
          <cell r="AB214">
            <v>70.200486628539934</v>
          </cell>
          <cell r="AC214">
            <v>73.00991483566564</v>
          </cell>
          <cell r="AD214">
            <v>82.050481652899506</v>
          </cell>
        </row>
        <row r="215">
          <cell r="B215">
            <v>1213</v>
          </cell>
          <cell r="C215">
            <v>2938.0399402783851</v>
          </cell>
          <cell r="D215">
            <v>2964.0136269658938</v>
          </cell>
          <cell r="E215">
            <v>3145.6093936865464</v>
          </cell>
          <cell r="F215">
            <v>5256.15408147981</v>
          </cell>
          <cell r="G215">
            <v>3396.5563172803695</v>
          </cell>
          <cell r="H215">
            <v>3041.7141890977791</v>
          </cell>
          <cell r="I215">
            <v>4306.745716842559</v>
          </cell>
          <cell r="J215">
            <v>3842.5211417711371</v>
          </cell>
          <cell r="K215">
            <v>3551.9621291921462</v>
          </cell>
          <cell r="L215">
            <v>3298.7922619060955</v>
          </cell>
          <cell r="M215">
            <v>4173.6346561143546</v>
          </cell>
          <cell r="N215">
            <v>4757.5938250437875</v>
          </cell>
          <cell r="O215">
            <v>5204.3733089349025</v>
          </cell>
          <cell r="P215">
            <v>5052.6342585944612</v>
          </cell>
          <cell r="Q215">
            <v>8.5488362838146941</v>
          </cell>
          <cell r="R215">
            <v>5.5575314527822224</v>
          </cell>
          <cell r="S215">
            <v>8.4185991122848183</v>
          </cell>
          <cell r="T215">
            <v>18.15181102340329</v>
          </cell>
          <cell r="U215">
            <v>14.29325093899971</v>
          </cell>
          <cell r="V215">
            <v>15.030379495182519</v>
          </cell>
          <cell r="W215">
            <v>27.769068700545251</v>
          </cell>
          <cell r="X215">
            <v>38.582747200811966</v>
          </cell>
          <cell r="Y215">
            <v>51.379317938610733</v>
          </cell>
          <cell r="Z215">
            <v>63.183416151613201</v>
          </cell>
          <cell r="AA215">
            <v>104.36499514916606</v>
          </cell>
          <cell r="AB215">
            <v>139.25004477873884</v>
          </cell>
          <cell r="AC215">
            <v>157.86562096670332</v>
          </cell>
          <cell r="AD215">
            <v>170.03676573758901</v>
          </cell>
        </row>
        <row r="216">
          <cell r="B216">
            <v>1214</v>
          </cell>
          <cell r="C216">
            <v>59.44791699858483</v>
          </cell>
          <cell r="D216">
            <v>28.363172096402355</v>
          </cell>
          <cell r="E216">
            <v>30.807835484646368</v>
          </cell>
          <cell r="F216">
            <v>37.772742911130237</v>
          </cell>
          <cell r="G216">
            <v>58.768501570826764</v>
          </cell>
          <cell r="H216">
            <v>12.368267245266765</v>
          </cell>
          <cell r="I216">
            <v>408.44869984204774</v>
          </cell>
          <cell r="J216">
            <v>774.82765420593853</v>
          </cell>
          <cell r="K216">
            <v>284.92387485092092</v>
          </cell>
          <cell r="L216">
            <v>249.24205693005521</v>
          </cell>
          <cell r="M216">
            <v>389.71780191758171</v>
          </cell>
          <cell r="N216">
            <v>1102.9657200016245</v>
          </cell>
          <cell r="O216">
            <v>136.854386443073</v>
          </cell>
          <cell r="P216">
            <v>211.33989899199321</v>
          </cell>
          <cell r="Q216">
            <v>0.17297603850359927</v>
          </cell>
          <cell r="R216">
            <v>5.3181004160155622E-2</v>
          </cell>
          <cell r="S216">
            <v>8.2451056060237976E-2</v>
          </cell>
          <cell r="T216">
            <v>0.13044588886279324</v>
          </cell>
          <cell r="U216">
            <v>0.24730723173564512</v>
          </cell>
          <cell r="V216">
            <v>6.1116771279991981E-2</v>
          </cell>
          <cell r="W216">
            <v>2.6335987198421456</v>
          </cell>
          <cell r="X216">
            <v>7.7800429466593277</v>
          </cell>
          <cell r="Y216">
            <v>4.1214387490093873</v>
          </cell>
          <cell r="Z216">
            <v>4.773857628851208</v>
          </cell>
          <cell r="AA216">
            <v>9.7451980966006371</v>
          </cell>
          <cell r="AB216">
            <v>32.282710871861063</v>
          </cell>
          <cell r="AC216">
            <v>4.1512400082372993</v>
          </cell>
          <cell r="AD216">
            <v>7.1122410720272082</v>
          </cell>
        </row>
        <row r="217">
          <cell r="B217">
            <v>1215</v>
          </cell>
          <cell r="C217">
            <v>8051.9087917283168</v>
          </cell>
          <cell r="D217">
            <v>8283.0718125807543</v>
          </cell>
          <cell r="E217">
            <v>8718.6426999823288</v>
          </cell>
          <cell r="F217">
            <v>7535.8327568982841</v>
          </cell>
          <cell r="G217">
            <v>6034.575547639799</v>
          </cell>
          <cell r="H217">
            <v>5647.5689424202719</v>
          </cell>
          <cell r="I217">
            <v>6305.6350196457706</v>
          </cell>
          <cell r="J217">
            <v>6710.3213932061772</v>
          </cell>
          <cell r="K217">
            <v>5339.6145157153069</v>
          </cell>
          <cell r="L217">
            <v>5660.2610718374654</v>
          </cell>
          <cell r="M217">
            <v>4564.6799488891065</v>
          </cell>
          <cell r="N217">
            <v>2956.7596845195239</v>
          </cell>
          <cell r="O217">
            <v>2621.9712142327294</v>
          </cell>
          <cell r="P217">
            <v>3821.0689621806314</v>
          </cell>
          <cell r="Q217">
            <v>23.428697850231185</v>
          </cell>
          <cell r="R217">
            <v>15.530776142616258</v>
          </cell>
          <cell r="S217">
            <v>23.333716462608518</v>
          </cell>
          <cell r="T217">
            <v>26.024543798890782</v>
          </cell>
          <cell r="U217">
            <v>25.394456783755256</v>
          </cell>
          <cell r="V217">
            <v>27.906995579673954</v>
          </cell>
          <cell r="W217">
            <v>40.65752277324632</v>
          </cell>
          <cell r="X217">
            <v>67.378323865496839</v>
          </cell>
          <cell r="Y217">
            <v>77.237803189910295</v>
          </cell>
          <cell r="Z217">
            <v>108.41380797408432</v>
          </cell>
          <cell r="AA217">
            <v>114.14338819172734</v>
          </cell>
          <cell r="AB217">
            <v>86.541418542707149</v>
          </cell>
          <cell r="AC217">
            <v>79.532940725265021</v>
          </cell>
          <cell r="AD217">
            <v>128.59078546687044</v>
          </cell>
        </row>
        <row r="218">
          <cell r="B218">
            <v>1216</v>
          </cell>
          <cell r="C218">
            <v>6655.2829673187625</v>
          </cell>
          <cell r="D218">
            <v>6867.031204133913</v>
          </cell>
          <cell r="E218">
            <v>7406.1546139178472</v>
          </cell>
          <cell r="F218">
            <v>7685.6566941478568</v>
          </cell>
          <cell r="G218">
            <v>7703.7105479781267</v>
          </cell>
          <cell r="H218">
            <v>7425.7723644494645</v>
          </cell>
          <cell r="I218">
            <v>8568.4034000376978</v>
          </cell>
          <cell r="J218">
            <v>10099.658486295335</v>
          </cell>
          <cell r="K218">
            <v>10768.030373733143</v>
          </cell>
          <cell r="L218">
            <v>11169.429683894268</v>
          </cell>
          <cell r="M218">
            <v>10386.646648264683</v>
          </cell>
          <cell r="N218">
            <v>9740.6073946839406</v>
          </cell>
          <cell r="O218">
            <v>10909.233367075392</v>
          </cell>
          <cell r="P218">
            <v>9614.2047068443499</v>
          </cell>
          <cell r="Q218">
            <v>19.364925483170136</v>
          </cell>
          <cell r="R218">
            <v>12.875697182025924</v>
          </cell>
          <cell r="S218">
            <v>19.821102640179205</v>
          </cell>
          <cell r="T218">
            <v>26.541951727497548</v>
          </cell>
          <cell r="U218">
            <v>32.41844319302691</v>
          </cell>
          <cell r="V218">
            <v>36.693840954077338</v>
          </cell>
          <cell r="W218">
            <v>55.247418425268151</v>
          </cell>
          <cell r="X218">
            <v>101.41065092791032</v>
          </cell>
          <cell r="Y218">
            <v>155.76012243984255</v>
          </cell>
          <cell r="Z218">
            <v>213.93366658556874</v>
          </cell>
          <cell r="AA218">
            <v>259.72621381082968</v>
          </cell>
          <cell r="AB218">
            <v>285.09790153626017</v>
          </cell>
          <cell r="AC218">
            <v>330.91263780162819</v>
          </cell>
          <cell r="AD218">
            <v>323.54771586924193</v>
          </cell>
        </row>
        <row r="219">
          <cell r="B219">
            <v>1217</v>
          </cell>
          <cell r="C219">
            <v>19292.372712563691</v>
          </cell>
          <cell r="D219">
            <v>20276.95475097925</v>
          </cell>
          <cell r="E219">
            <v>18250.721228522354</v>
          </cell>
          <cell r="F219">
            <v>16366.561577731311</v>
          </cell>
          <cell r="G219">
            <v>17361.306334399989</v>
          </cell>
          <cell r="H219">
            <v>20349.141394290877</v>
          </cell>
          <cell r="I219">
            <v>14207.059118680731</v>
          </cell>
          <cell r="J219">
            <v>14897.215908170589</v>
          </cell>
          <cell r="K219">
            <v>14291.223410828408</v>
          </cell>
          <cell r="L219">
            <v>15741.421896742786</v>
          </cell>
          <cell r="M219">
            <v>15344.0469025944</v>
          </cell>
          <cell r="N219">
            <v>15505.075920242334</v>
          </cell>
          <cell r="O219">
            <v>15901.003625039493</v>
          </cell>
          <cell r="P219">
            <v>14724.569668871707</v>
          </cell>
          <cell r="Q219">
            <v>56.135157859839644</v>
          </cell>
          <cell r="R219">
            <v>38.019330535454991</v>
          </cell>
          <cell r="S219">
            <v>48.844432446499255</v>
          </cell>
          <cell r="T219">
            <v>56.520933035173051</v>
          </cell>
          <cell r="U219">
            <v>73.059147232134848</v>
          </cell>
          <cell r="V219">
            <v>100.55360186488821</v>
          </cell>
          <cell r="W219">
            <v>91.604386847475283</v>
          </cell>
          <cell r="X219">
            <v>149.5829155323602</v>
          </cell>
          <cell r="Y219">
            <v>206.72329395687331</v>
          </cell>
          <cell r="Z219">
            <v>301.50331744300917</v>
          </cell>
          <cell r="AA219">
            <v>383.68988004539989</v>
          </cell>
          <cell r="AB219">
            <v>453.81816850908206</v>
          </cell>
          <cell r="AC219">
            <v>482.32931464602967</v>
          </cell>
          <cell r="AD219">
            <v>495.52729828286238</v>
          </cell>
        </row>
        <row r="220">
          <cell r="B220">
            <v>1218</v>
          </cell>
          <cell r="C220">
            <v>4070.7807680336764</v>
          </cell>
          <cell r="D220">
            <v>3943.8552224512678</v>
          </cell>
          <cell r="E220">
            <v>3789.3368624981126</v>
          </cell>
          <cell r="F220">
            <v>3811.6191476629083</v>
          </cell>
          <cell r="G220">
            <v>3190.9928693769489</v>
          </cell>
          <cell r="H220">
            <v>3517.4740824703481</v>
          </cell>
          <cell r="I220">
            <v>3201.8073260211922</v>
          </cell>
          <cell r="J220">
            <v>3268.2279823355502</v>
          </cell>
          <cell r="K220">
            <v>3804.1210650538533</v>
          </cell>
          <cell r="L220">
            <v>4487.1310093336551</v>
          </cell>
          <cell r="M220">
            <v>4369.6878323582559</v>
          </cell>
          <cell r="N220">
            <v>4694.5315628214412</v>
          </cell>
          <cell r="O220">
            <v>4777.7498912561059</v>
          </cell>
          <cell r="P220">
            <v>4579.2909227382397</v>
          </cell>
          <cell r="Q220">
            <v>11.844780547783818</v>
          </cell>
          <cell r="R220">
            <v>7.39473639546953</v>
          </cell>
          <cell r="S220">
            <v>10.141407897243074</v>
          </cell>
          <cell r="T220">
            <v>13.16319677639351</v>
          </cell>
          <cell r="U220">
            <v>13.428207150436185</v>
          </cell>
          <cell r="V220">
            <v>17.38130772230117</v>
          </cell>
          <cell r="W220">
            <v>20.644638306478843</v>
          </cell>
          <cell r="X220">
            <v>32.816270720361011</v>
          </cell>
          <cell r="Y220">
            <v>55.026810131791038</v>
          </cell>
          <cell r="Z220">
            <v>85.94426183288013</v>
          </cell>
          <cell r="AA220">
            <v>109.2674579839755</v>
          </cell>
          <cell r="AB220">
            <v>137.40427501334079</v>
          </cell>
          <cell r="AC220">
            <v>144.92474091200495</v>
          </cell>
          <cell r="AD220">
            <v>154.10729889056202</v>
          </cell>
        </row>
        <row r="221">
          <cell r="B221">
            <v>1219</v>
          </cell>
          <cell r="C221">
            <v>23002.935463346195</v>
          </cell>
          <cell r="D221">
            <v>22552.052291718279</v>
          </cell>
          <cell r="E221">
            <v>17880.536548515764</v>
          </cell>
          <cell r="F221">
            <v>14735.00834394007</v>
          </cell>
          <cell r="G221">
            <v>18097.471068614199</v>
          </cell>
          <cell r="H221">
            <v>24850.198439593718</v>
          </cell>
          <cell r="I221">
            <v>13670.24571524034</v>
          </cell>
          <cell r="J221">
            <v>18392.321833049602</v>
          </cell>
          <cell r="K221">
            <v>20026.452258743964</v>
          </cell>
          <cell r="L221">
            <v>22603.963112356763</v>
          </cell>
          <cell r="M221">
            <v>25366.222280791008</v>
          </cell>
          <cell r="N221">
            <v>18892.516227284239</v>
          </cell>
          <cell r="O221">
            <v>8461.4268278614072</v>
          </cell>
          <cell r="P221">
            <v>12840.05549637072</v>
          </cell>
          <cell r="Q221">
            <v>66.931809410551764</v>
          </cell>
          <cell r="R221">
            <v>42.285142954727689</v>
          </cell>
          <cell r="S221">
            <v>47.853706635233621</v>
          </cell>
          <cell r="T221">
            <v>50.886462371774385</v>
          </cell>
          <cell r="U221">
            <v>76.15704589644757</v>
          </cell>
          <cell r="V221">
            <v>122.79520357843825</v>
          </cell>
          <cell r="W221">
            <v>88.143117188295477</v>
          </cell>
          <cell r="X221">
            <v>184.67726722602714</v>
          </cell>
          <cell r="Y221">
            <v>289.6836791495964</v>
          </cell>
          <cell r="Z221">
            <v>432.94499762725775</v>
          </cell>
          <cell r="AA221">
            <v>634.30220501190081</v>
          </cell>
          <cell r="AB221">
            <v>552.96518100894571</v>
          </cell>
          <cell r="AC221">
            <v>256.66267985645993</v>
          </cell>
          <cell r="AD221">
            <v>432.1075693892347</v>
          </cell>
        </row>
        <row r="222">
          <cell r="B222">
            <v>1220</v>
          </cell>
          <cell r="C222">
            <v>3924.4366442720948</v>
          </cell>
          <cell r="D222">
            <v>4059.4388583656109</v>
          </cell>
          <cell r="E222">
            <v>4229.6266503798979</v>
          </cell>
          <cell r="F222">
            <v>4497.2215444500034</v>
          </cell>
          <cell r="G222">
            <v>3812.5414812877625</v>
          </cell>
          <cell r="H222">
            <v>4221.8002626762718</v>
          </cell>
          <cell r="I222">
            <v>3074.444331089318</v>
          </cell>
          <cell r="J222">
            <v>2510.0733945526522</v>
          </cell>
          <cell r="K222">
            <v>2382.5711361532458</v>
          </cell>
          <cell r="L222">
            <v>2699.8623905846816</v>
          </cell>
          <cell r="M222">
            <v>2274.1944342515326</v>
          </cell>
          <cell r="N222">
            <v>2484.1171481669157</v>
          </cell>
          <cell r="O222">
            <v>2001.7365581060237</v>
          </cell>
          <cell r="P222">
            <v>2324.6328999410707</v>
          </cell>
          <cell r="Q222">
            <v>11.418961981472041</v>
          </cell>
          <cell r="R222">
            <v>7.6114559429698714</v>
          </cell>
          <cell r="S222">
            <v>11.319756113283223</v>
          </cell>
          <cell r="T222">
            <v>15.530883292190627</v>
          </cell>
          <cell r="U222">
            <v>16.043782883901905</v>
          </cell>
          <cell r="V222">
            <v>20.861677381893479</v>
          </cell>
          <cell r="W222">
            <v>19.82342619211158</v>
          </cell>
          <cell r="X222">
            <v>25.203642000748971</v>
          </cell>
          <cell r="Y222">
            <v>34.464016074297653</v>
          </cell>
          <cell r="Z222">
            <v>51.711813122125335</v>
          </cell>
          <cell r="AA222">
            <v>56.868008499788196</v>
          </cell>
          <cell r="AB222">
            <v>72.707641055232855</v>
          </cell>
          <cell r="AC222">
            <v>60.71920018009444</v>
          </cell>
          <cell r="AD222">
            <v>78.231084935708125</v>
          </cell>
        </row>
        <row r="223">
          <cell r="B223">
            <v>1221</v>
          </cell>
          <cell r="C223">
            <v>6069.2915118282717</v>
          </cell>
          <cell r="D223">
            <v>6226.706968131657</v>
          </cell>
          <cell r="E223">
            <v>6846.5082440171336</v>
          </cell>
          <cell r="F223">
            <v>7230.2454265302522</v>
          </cell>
          <cell r="G223">
            <v>7938.7247468580845</v>
          </cell>
          <cell r="H223">
            <v>7911.0047108602239</v>
          </cell>
          <cell r="I223">
            <v>9060.5131567925309</v>
          </cell>
          <cell r="J223">
            <v>9186.47214639706</v>
          </cell>
          <cell r="K223">
            <v>9999.2230797576212</v>
          </cell>
          <cell r="L223">
            <v>9934.6520292466848</v>
          </cell>
          <cell r="M223">
            <v>10560.198926152623</v>
          </cell>
          <cell r="N223">
            <v>10577.247303668912</v>
          </cell>
          <cell r="O223">
            <v>10765.367277059073</v>
          </cell>
          <cell r="P223">
            <v>10972.282197952198</v>
          </cell>
          <cell r="Q223">
            <v>17.659861863024855</v>
          </cell>
          <cell r="R223">
            <v>11.675087964448181</v>
          </cell>
          <cell r="S223">
            <v>18.323320225650637</v>
          </cell>
          <cell r="T223">
            <v>24.969216389153747</v>
          </cell>
          <cell r="U223">
            <v>33.40742044087331</v>
          </cell>
          <cell r="V223">
            <v>39.091576525694229</v>
          </cell>
          <cell r="W223">
            <v>58.420447561883215</v>
          </cell>
          <cell r="X223">
            <v>92.241348691282965</v>
          </cell>
          <cell r="Y223">
            <v>144.63928472987647</v>
          </cell>
          <cell r="Z223">
            <v>190.28335331508978</v>
          </cell>
          <cell r="AA223">
            <v>264.06602410384772</v>
          </cell>
          <cell r="AB223">
            <v>309.58552050376727</v>
          </cell>
          <cell r="AC223">
            <v>326.54870994935698</v>
          </cell>
          <cell r="AD223">
            <v>369.25122267189647</v>
          </cell>
        </row>
        <row r="224">
          <cell r="B224">
            <v>1222</v>
          </cell>
          <cell r="C224">
            <v>4208.1862790932746</v>
          </cell>
          <cell r="D224">
            <v>4371.8599518976307</v>
          </cell>
          <cell r="E224">
            <v>4952.7587956963962</v>
          </cell>
          <cell r="F224">
            <v>8632.2024750720811</v>
          </cell>
          <cell r="G224">
            <v>6182.940467237795</v>
          </cell>
          <cell r="H224">
            <v>5766.3122532645884</v>
          </cell>
          <cell r="I224">
            <v>1883.2593393206162</v>
          </cell>
          <cell r="J224">
            <v>2281.1781616282697</v>
          </cell>
          <cell r="K224">
            <v>2028.9940901127704</v>
          </cell>
          <cell r="L224">
            <v>1470.0781998740829</v>
          </cell>
          <cell r="M224">
            <v>1728.2636310600915</v>
          </cell>
          <cell r="N224">
            <v>1334.6580364032741</v>
          </cell>
          <cell r="O224">
            <v>2534.2875141040518</v>
          </cell>
          <cell r="P224">
            <v>3173.3269954885559</v>
          </cell>
          <cell r="Q224">
            <v>12.244590367398144</v>
          </cell>
          <cell r="R224">
            <v>8.1972461154645142</v>
          </cell>
          <cell r="S224">
            <v>13.255075752410905</v>
          </cell>
          <cell r="T224">
            <v>29.810790478034896</v>
          </cell>
          <cell r="U224">
            <v>26.018800038589511</v>
          </cell>
          <cell r="V224">
            <v>28.493755844955121</v>
          </cell>
          <cell r="W224">
            <v>12.142894290234093</v>
          </cell>
          <cell r="X224">
            <v>22.905305418709574</v>
          </cell>
          <cell r="Y224">
            <v>29.349505614007306</v>
          </cell>
          <cell r="Z224">
            <v>28.157142160988453</v>
          </cell>
          <cell r="AA224">
            <v>43.216582267886103</v>
          </cell>
          <cell r="AB224">
            <v>39.064114795833582</v>
          </cell>
          <cell r="AC224">
            <v>76.873208045115533</v>
          </cell>
          <cell r="AD224">
            <v>106.79226544506614</v>
          </cell>
        </row>
        <row r="225">
          <cell r="B225">
            <v>1223</v>
          </cell>
          <cell r="C225">
            <v>6674.5598898184635</v>
          </cell>
          <cell r="D225">
            <v>6785.2605635455366</v>
          </cell>
          <cell r="E225">
            <v>7233.1598752612481</v>
          </cell>
          <cell r="F225">
            <v>11635.648181564906</v>
          </cell>
          <cell r="G225">
            <v>10206.850371454502</v>
          </cell>
          <cell r="H225">
            <v>10136.927533985105</v>
          </cell>
          <cell r="I225">
            <v>10450.811888059303</v>
          </cell>
          <cell r="J225">
            <v>10201.017674399647</v>
          </cell>
          <cell r="K225">
            <v>9985.4550820122913</v>
          </cell>
          <cell r="L225">
            <v>10913.540087020918</v>
          </cell>
          <cell r="M225">
            <v>10625.943529423974</v>
          </cell>
          <cell r="N225">
            <v>10387.483774808157</v>
          </cell>
          <cell r="O225">
            <v>11833.989293908671</v>
          </cell>
          <cell r="P225">
            <v>11067.017526284917</v>
          </cell>
          <cell r="Q225">
            <v>19.421015685432707</v>
          </cell>
          <cell r="R225">
            <v>12.722377068093371</v>
          </cell>
          <cell r="S225">
            <v>19.35811656307521</v>
          </cell>
          <cell r="T225">
            <v>40.183009031407437</v>
          </cell>
          <cell r="U225">
            <v>42.95205497220649</v>
          </cell>
          <cell r="V225">
            <v>50.090790350080127</v>
          </cell>
          <cell r="W225">
            <v>67.384826589845048</v>
          </cell>
          <cell r="X225">
            <v>102.42839833562026</v>
          </cell>
          <cell r="Y225">
            <v>144.44012992253167</v>
          </cell>
          <cell r="Z225">
            <v>209.03248530330899</v>
          </cell>
          <cell r="AA225">
            <v>265.71001927037389</v>
          </cell>
          <cell r="AB225">
            <v>304.03133053653357</v>
          </cell>
          <cell r="AC225">
            <v>358.96350194343432</v>
          </cell>
          <cell r="AD225">
            <v>372.43935939550431</v>
          </cell>
        </row>
        <row r="226">
          <cell r="B226">
            <v>1224</v>
          </cell>
          <cell r="C226">
            <v>4266.4618562922424</v>
          </cell>
          <cell r="D226">
            <v>4164.1074176819602</v>
          </cell>
          <cell r="E226">
            <v>4543.8078681857796</v>
          </cell>
          <cell r="F226">
            <v>4878.7586551495779</v>
          </cell>
          <cell r="G226">
            <v>5071.0919466367404</v>
          </cell>
          <cell r="H226">
            <v>4827.6481745929586</v>
          </cell>
          <cell r="I226">
            <v>5217.7256718021163</v>
          </cell>
          <cell r="J226">
            <v>5219.044291227081</v>
          </cell>
          <cell r="K226">
            <v>5528.0913535791369</v>
          </cell>
          <cell r="L226">
            <v>5353.6858737126176</v>
          </cell>
          <cell r="M226">
            <v>5659.9295452908163</v>
          </cell>
          <cell r="N226">
            <v>5482.207920198689</v>
          </cell>
          <cell r="O226">
            <v>5933.9177625445927</v>
          </cell>
          <cell r="P226">
            <v>5935.4661830120922</v>
          </cell>
          <cell r="Q226">
            <v>12.414155240219982</v>
          </cell>
          <cell r="R226">
            <v>7.8077097001138522</v>
          </cell>
          <cell r="S226">
            <v>12.160599775126867</v>
          </cell>
          <cell r="T226">
            <v>16.848498686350485</v>
          </cell>
          <cell r="U226">
            <v>21.339964056905817</v>
          </cell>
          <cell r="V226">
            <v>23.855424810600031</v>
          </cell>
          <cell r="W226">
            <v>33.642892375614181</v>
          </cell>
          <cell r="X226">
            <v>52.404413427752779</v>
          </cell>
          <cell r="Y226">
            <v>79.964130505475524</v>
          </cell>
          <cell r="Z226">
            <v>102.54182005033036</v>
          </cell>
          <cell r="AA226">
            <v>141.53095999275527</v>
          </cell>
          <cell r="AB226">
            <v>160.45877946863149</v>
          </cell>
          <cell r="AC226">
            <v>179.99508427675903</v>
          </cell>
          <cell r="AD226">
            <v>199.74678974388314</v>
          </cell>
        </row>
        <row r="227">
          <cell r="B227">
            <v>1225</v>
          </cell>
          <cell r="C227">
            <v>1879.4473287189198</v>
          </cell>
          <cell r="D227">
            <v>1984.0637013836536</v>
          </cell>
          <cell r="E227">
            <v>1821.7234940492983</v>
          </cell>
          <cell r="F227">
            <v>1652.8936124532504</v>
          </cell>
          <cell r="G227">
            <v>1483.9640410106942</v>
          </cell>
          <cell r="H227">
            <v>1352.4231194052788</v>
          </cell>
          <cell r="I227">
            <v>1732.7551699729538</v>
          </cell>
          <cell r="J227">
            <v>1379.4413930302483</v>
          </cell>
          <cell r="K227">
            <v>1253.0306514387896</v>
          </cell>
          <cell r="L227">
            <v>1405.5065838344599</v>
          </cell>
          <cell r="M227">
            <v>1477.8377846384926</v>
          </cell>
          <cell r="N227">
            <v>1877.3965046283092</v>
          </cell>
          <cell r="O227">
            <v>1711.7117100828523</v>
          </cell>
          <cell r="P227">
            <v>2573.7145437639197</v>
          </cell>
          <cell r="Q227">
            <v>5.4686416263451179</v>
          </cell>
          <cell r="R227">
            <v>3.7201233909475708</v>
          </cell>
          <cell r="S227">
            <v>4.8754813043898402</v>
          </cell>
          <cell r="T227">
            <v>5.7081683736704303</v>
          </cell>
          <cell r="U227">
            <v>6.244757466468668</v>
          </cell>
          <cell r="V227">
            <v>6.6828871678930897</v>
          </cell>
          <cell r="W227">
            <v>11.172472330565254</v>
          </cell>
          <cell r="X227">
            <v>13.850968304910877</v>
          </cell>
          <cell r="Y227">
            <v>18.125153896767635</v>
          </cell>
          <cell r="Z227">
            <v>26.920369741298007</v>
          </cell>
          <cell r="AA227">
            <v>36.954488337664571</v>
          </cell>
          <cell r="AB227">
            <v>54.949530571692641</v>
          </cell>
          <cell r="AC227">
            <v>51.921800375905192</v>
          </cell>
          <cell r="AD227">
            <v>86.613452420193568</v>
          </cell>
        </row>
        <row r="228">
          <cell r="B228">
            <v>1226</v>
          </cell>
          <cell r="C228">
            <v>2514.6872613812411</v>
          </cell>
          <cell r="D228">
            <v>2530.3774342071661</v>
          </cell>
          <cell r="E228">
            <v>2810.7585672148743</v>
          </cell>
          <cell r="F228">
            <v>3155.6401545592953</v>
          </cell>
          <cell r="G228">
            <v>3264.3548929701219</v>
          </cell>
          <cell r="H228">
            <v>3327.8741347903019</v>
          </cell>
          <cell r="I228">
            <v>3593.4581592732716</v>
          </cell>
          <cell r="J228">
            <v>3594.3662951220417</v>
          </cell>
          <cell r="K228">
            <v>3853.7078740768852</v>
          </cell>
          <cell r="L228">
            <v>4132.3249240316109</v>
          </cell>
          <cell r="M228">
            <v>4105.7302088834285</v>
          </cell>
          <cell r="N228">
            <v>3925.0313511901959</v>
          </cell>
          <cell r="O228">
            <v>4181.3653972829543</v>
          </cell>
          <cell r="P228">
            <v>4202.0843148391468</v>
          </cell>
          <cell r="Q228">
            <v>7.3170039003981753</v>
          </cell>
          <cell r="R228">
            <v>4.7444627278626603</v>
          </cell>
          <cell r="S228">
            <v>7.5224373459383269</v>
          </cell>
          <cell r="T228">
            <v>10.897812898075616</v>
          </cell>
          <cell r="U228">
            <v>13.736926251390072</v>
          </cell>
          <cell r="V228">
            <v>16.444415237099221</v>
          </cell>
          <cell r="W228">
            <v>23.169927610806798</v>
          </cell>
          <cell r="X228">
            <v>36.09102487537406</v>
          </cell>
          <cell r="Y228">
            <v>55.74408591731158</v>
          </cell>
          <cell r="Z228">
            <v>79.148483632584998</v>
          </cell>
          <cell r="AA228">
            <v>102.66699139709347</v>
          </cell>
          <cell r="AB228">
            <v>114.88176828675748</v>
          </cell>
          <cell r="AC228">
            <v>126.83445359261725</v>
          </cell>
          <cell r="AD228">
            <v>141.41313019768481</v>
          </cell>
        </row>
        <row r="229">
          <cell r="B229">
            <v>1227</v>
          </cell>
          <cell r="C229">
            <v>5374.2953474090527</v>
          </cell>
          <cell r="D229">
            <v>5350.1240211084969</v>
          </cell>
          <cell r="E229">
            <v>5860.6961300250177</v>
          </cell>
          <cell r="F229">
            <v>5890.3795300410702</v>
          </cell>
          <cell r="G229">
            <v>6346.0619849533759</v>
          </cell>
          <cell r="H229">
            <v>5981.4978984457493</v>
          </cell>
          <cell r="I229">
            <v>6643.5793724008299</v>
          </cell>
          <cell r="J229">
            <v>6662.175647994588</v>
          </cell>
          <cell r="K229">
            <v>7284.8462875394844</v>
          </cell>
          <cell r="L229">
            <v>7263.4463303011926</v>
          </cell>
          <cell r="M229">
            <v>7622.516321980238</v>
          </cell>
          <cell r="N229">
            <v>7517.3323290504422</v>
          </cell>
          <cell r="O229">
            <v>7860.3710119305288</v>
          </cell>
          <cell r="P229">
            <v>7929.9983904738601</v>
          </cell>
          <cell r="Q229">
            <v>15.637626444762942</v>
          </cell>
          <cell r="R229">
            <v>10.031493193245806</v>
          </cell>
          <cell r="S229">
            <v>15.684989794545421</v>
          </cell>
          <cell r="T229">
            <v>20.342070348007407</v>
          </cell>
          <cell r="U229">
            <v>26.705241412871256</v>
          </cell>
          <cell r="V229">
            <v>29.557077941614011</v>
          </cell>
          <cell r="W229">
            <v>42.836523012781385</v>
          </cell>
          <cell r="X229">
            <v>66.894892532849113</v>
          </cell>
          <cell r="Y229">
            <v>105.37568248975882</v>
          </cell>
          <cell r="Z229">
            <v>139.12041612379406</v>
          </cell>
          <cell r="AA229">
            <v>190.60697557762222</v>
          </cell>
          <cell r="AB229">
            <v>220.02484910054309</v>
          </cell>
          <cell r="AC229">
            <v>238.43069610258974</v>
          </cell>
          <cell r="AD229">
            <v>266.86896569385897</v>
          </cell>
        </row>
        <row r="230">
          <cell r="B230">
            <v>1228</v>
          </cell>
          <cell r="C230">
            <v>723.38705051271688</v>
          </cell>
          <cell r="D230">
            <v>584.68057625739334</v>
          </cell>
          <cell r="E230">
            <v>275.95012124923005</v>
          </cell>
          <cell r="F230">
            <v>192.43929069795595</v>
          </cell>
          <cell r="G230">
            <v>332.52592689068564</v>
          </cell>
          <cell r="H230">
            <v>322.95829947471748</v>
          </cell>
          <cell r="I230">
            <v>126.4158144815604</v>
          </cell>
          <cell r="J230">
            <v>358.26258093637352</v>
          </cell>
          <cell r="K230">
            <v>497.7185556426374</v>
          </cell>
          <cell r="L230">
            <v>869.16771860150959</v>
          </cell>
          <cell r="M230">
            <v>1011.5473687839003</v>
          </cell>
          <cell r="N230">
            <v>1090.726614563441</v>
          </cell>
          <cell r="O230">
            <v>573.21407418711522</v>
          </cell>
          <cell r="P230">
            <v>350.54411020277274</v>
          </cell>
          <cell r="Q230">
            <v>2.1048445869932078</v>
          </cell>
          <cell r="R230">
            <v>1.0962772447532636</v>
          </cell>
          <cell r="S230">
            <v>0.738525721103931</v>
          </cell>
          <cell r="T230">
            <v>0.66457748081152479</v>
          </cell>
          <cell r="U230">
            <v>1.3993221583258428</v>
          </cell>
          <cell r="V230">
            <v>1.5958717684989459</v>
          </cell>
          <cell r="W230">
            <v>0.8151048768552509</v>
          </cell>
          <cell r="X230">
            <v>3.5973138681046275</v>
          </cell>
          <cell r="Y230">
            <v>7.1995249341595171</v>
          </cell>
          <cell r="Z230">
            <v>16.647603519663736</v>
          </cell>
          <cell r="AA230">
            <v>25.29453220866462</v>
          </cell>
          <cell r="AB230">
            <v>31.924484414750022</v>
          </cell>
          <cell r="AC230">
            <v>17.387452897171634</v>
          </cell>
          <cell r="AD230">
            <v>11.796893203946539</v>
          </cell>
        </row>
        <row r="231">
          <cell r="B231">
            <v>1229</v>
          </cell>
          <cell r="C231">
            <v>6235.0637283163724</v>
          </cell>
          <cell r="D231">
            <v>6485.4589922384494</v>
          </cell>
          <cell r="E231">
            <v>7431.0999362831317</v>
          </cell>
          <cell r="F231">
            <v>8264.7558578738062</v>
          </cell>
          <cell r="G231">
            <v>10401.943402957475</v>
          </cell>
          <cell r="H231">
            <v>10688.568380074577</v>
          </cell>
          <cell r="I231">
            <v>11692.519370757787</v>
          </cell>
          <cell r="J231">
            <v>12678.67170404916</v>
          </cell>
          <cell r="K231">
            <v>13746.41997868165</v>
          </cell>
          <cell r="L231">
            <v>14129.447951361584</v>
          </cell>
          <cell r="M231">
            <v>15486.325762973302</v>
          </cell>
          <cell r="N231">
            <v>15200.855772684303</v>
          </cell>
          <cell r="O231">
            <v>15366.924899078213</v>
          </cell>
          <cell r="P231">
            <v>15784.161419217207</v>
          </cell>
          <cell r="Q231">
            <v>18.142210492712842</v>
          </cell>
          <cell r="R231">
            <v>12.160248524899652</v>
          </cell>
          <cell r="S231">
            <v>19.887863843633617</v>
          </cell>
          <cell r="T231">
            <v>28.541835753120495</v>
          </cell>
          <cell r="U231">
            <v>43.773037577893092</v>
          </cell>
          <cell r="V231">
            <v>52.81667803916234</v>
          </cell>
          <cell r="W231">
            <v>75.391117803693362</v>
          </cell>
          <cell r="X231">
            <v>127.30651755736064</v>
          </cell>
          <cell r="Y231">
            <v>198.84268382191081</v>
          </cell>
          <cell r="Z231">
            <v>270.62837518225348</v>
          </cell>
          <cell r="AA231">
            <v>387.24767410183938</v>
          </cell>
          <cell r="AB231">
            <v>444.91394702067856</v>
          </cell>
          <cell r="AC231">
            <v>466.12896453389703</v>
          </cell>
          <cell r="AD231">
            <v>531.1858369796845</v>
          </cell>
        </row>
        <row r="232">
          <cell r="B232">
            <v>1230</v>
          </cell>
          <cell r="C232">
            <v>4890.2064465268322</v>
          </cell>
          <cell r="D232">
            <v>4993.3891392336673</v>
          </cell>
          <cell r="E232">
            <v>5690.7184894332713</v>
          </cell>
          <cell r="F232">
            <v>6045.5893592659513</v>
          </cell>
          <cell r="G232">
            <v>6711.424673533139</v>
          </cell>
          <cell r="H232">
            <v>6673.0265824105581</v>
          </cell>
          <cell r="I232">
            <v>7444.2717878337135</v>
          </cell>
          <cell r="J232">
            <v>7371.4112854180557</v>
          </cell>
          <cell r="K232">
            <v>8099.6441768738987</v>
          </cell>
          <cell r="L232">
            <v>7895.8132437493323</v>
          </cell>
          <cell r="M232">
            <v>8377.2754238914349</v>
          </cell>
          <cell r="N232">
            <v>8179.9632476710967</v>
          </cell>
          <cell r="O232">
            <v>8688.9540037885163</v>
          </cell>
          <cell r="P232">
            <v>8949.7992864909538</v>
          </cell>
          <cell r="Q232">
            <v>14.229069432409398</v>
          </cell>
          <cell r="R232">
            <v>9.3626145793666335</v>
          </cell>
          <cell r="S232">
            <v>15.230078381492671</v>
          </cell>
          <cell r="T232">
            <v>20.878078129626999</v>
          </cell>
          <cell r="U232">
            <v>28.242745903831569</v>
          </cell>
          <cell r="V232">
            <v>32.97420983028703</v>
          </cell>
          <cell r="W232">
            <v>47.999233828330105</v>
          </cell>
          <cell r="X232">
            <v>74.01632616844995</v>
          </cell>
          <cell r="Y232">
            <v>117.16177656653976</v>
          </cell>
          <cell r="Z232">
            <v>151.23245552509249</v>
          </cell>
          <cell r="AA232">
            <v>209.48031656216497</v>
          </cell>
          <cell r="AB232">
            <v>239.41939779109973</v>
          </cell>
          <cell r="AC232">
            <v>263.56432137646152</v>
          </cell>
          <cell r="AD232">
            <v>301.18841910770635</v>
          </cell>
        </row>
        <row r="233">
          <cell r="B233">
            <v>1231</v>
          </cell>
          <cell r="C233">
            <v>4538.133537005534</v>
          </cell>
          <cell r="D233">
            <v>3924.386833060064</v>
          </cell>
          <cell r="E233">
            <v>3671.9752045342243</v>
          </cell>
          <cell r="F233">
            <v>3611.1531892926382</v>
          </cell>
          <cell r="G233">
            <v>3282.3694338478917</v>
          </cell>
          <cell r="H233">
            <v>3032.8427152727622</v>
          </cell>
          <cell r="I233">
            <v>2839.6793968929837</v>
          </cell>
          <cell r="J233">
            <v>3047.5637069524837</v>
          </cell>
          <cell r="K233">
            <v>2968.8253621758749</v>
          </cell>
          <cell r="L233">
            <v>3083.6732618576057</v>
          </cell>
          <cell r="M233">
            <v>2914.4070425865953</v>
          </cell>
          <cell r="N233">
            <v>3206.9247683412987</v>
          </cell>
          <cell r="O233">
            <v>3310.8100067228474</v>
          </cell>
          <cell r="P233">
            <v>3137.3422783982123</v>
          </cell>
          <cell r="Q233">
            <v>13.204640314819292</v>
          </cell>
          <cell r="R233">
            <v>7.3582331265937473</v>
          </cell>
          <cell r="S233">
            <v>9.8273127169787706</v>
          </cell>
          <cell r="T233">
            <v>12.470899683014141</v>
          </cell>
          <cell r="U233">
            <v>13.812734313811074</v>
          </cell>
          <cell r="V233">
            <v>14.986541839840177</v>
          </cell>
          <cell r="W233">
            <v>18.309707014152664</v>
          </cell>
          <cell r="X233">
            <v>30.600581166749095</v>
          </cell>
          <cell r="Y233">
            <v>42.944214110227051</v>
          </cell>
          <cell r="Z233">
            <v>59.063134477880581</v>
          </cell>
          <cell r="AA233">
            <v>72.877024925181075</v>
          </cell>
          <cell r="AB233">
            <v>93.863502017106796</v>
          </cell>
          <cell r="AC233">
            <v>100.42766853729842</v>
          </cell>
          <cell r="AD233">
            <v>105.58126844887231</v>
          </cell>
        </row>
        <row r="234">
          <cell r="B234">
            <v>1232</v>
          </cell>
          <cell r="C234">
            <v>3252.1024731067796</v>
          </cell>
          <cell r="D234">
            <v>3273.4901428425078</v>
          </cell>
          <cell r="E234">
            <v>3607.4974293207133</v>
          </cell>
          <cell r="F234">
            <v>3955.5725100339137</v>
          </cell>
          <cell r="G234">
            <v>4067.0578166184528</v>
          </cell>
          <cell r="H234">
            <v>4205.376622994655</v>
          </cell>
          <cell r="I234">
            <v>4608.1006166089282</v>
          </cell>
          <cell r="J234">
            <v>4791.6094602807216</v>
          </cell>
          <cell r="K234">
            <v>5564.6314085200811</v>
          </cell>
          <cell r="L234">
            <v>5450.7133381236017</v>
          </cell>
          <cell r="M234">
            <v>5623.0072804115553</v>
          </cell>
          <cell r="N234">
            <v>5608.1411941409788</v>
          </cell>
          <cell r="O234">
            <v>5860.5517431134458</v>
          </cell>
          <cell r="P234">
            <v>6020.3459096327215</v>
          </cell>
          <cell r="Q234">
            <v>9.462666330582449</v>
          </cell>
          <cell r="R234">
            <v>6.1378005363094577</v>
          </cell>
          <cell r="S234">
            <v>9.6547507510004049</v>
          </cell>
          <cell r="T234">
            <v>13.660331028821345</v>
          </cell>
          <cell r="U234">
            <v>17.114828233701665</v>
          </cell>
          <cell r="V234">
            <v>20.780521322592577</v>
          </cell>
          <cell r="W234">
            <v>29.712147179066012</v>
          </cell>
          <cell r="X234">
            <v>48.112541133818269</v>
          </cell>
          <cell r="Y234">
            <v>80.49268431095544</v>
          </cell>
          <cell r="Z234">
            <v>104.40023554766537</v>
          </cell>
          <cell r="AA234">
            <v>140.60768991462919</v>
          </cell>
          <cell r="AB234">
            <v>164.14472128722198</v>
          </cell>
          <cell r="AC234">
            <v>177.76965356150475</v>
          </cell>
          <cell r="AD234">
            <v>202.60325499598662</v>
          </cell>
        </row>
        <row r="235">
          <cell r="B235">
            <v>1233</v>
          </cell>
          <cell r="C235">
            <v>1206.9482314239281</v>
          </cell>
          <cell r="D235">
            <v>1192.8639928567432</v>
          </cell>
          <cell r="E235">
            <v>1479.6285748144676</v>
          </cell>
          <cell r="F235">
            <v>1113.9489011954929</v>
          </cell>
          <cell r="G235">
            <v>1142.5150212707908</v>
          </cell>
          <cell r="H235">
            <v>1123.6198750521537</v>
          </cell>
          <cell r="I235">
            <v>604.51355304335311</v>
          </cell>
          <cell r="J235">
            <v>364.08338304474881</v>
          </cell>
          <cell r="K235">
            <v>463.61918553733102</v>
          </cell>
          <cell r="L235">
            <v>340.7693276473799</v>
          </cell>
          <cell r="M235">
            <v>515.84519142657166</v>
          </cell>
          <cell r="N235">
            <v>298.25301180728832</v>
          </cell>
          <cell r="O235">
            <v>190.84580747308246</v>
          </cell>
          <cell r="P235">
            <v>313.55041467947365</v>
          </cell>
          <cell r="Q235">
            <v>3.5118660886908168</v>
          </cell>
          <cell r="R235">
            <v>2.2366223619487497</v>
          </cell>
          <cell r="S235">
            <v>3.9599321617760856</v>
          </cell>
          <cell r="T235">
            <v>3.8469553271801287</v>
          </cell>
          <cell r="U235">
            <v>4.8078855096610553</v>
          </cell>
          <cell r="V235">
            <v>5.552274829402303</v>
          </cell>
          <cell r="W235">
            <v>3.8977872130278928</v>
          </cell>
          <cell r="X235">
            <v>3.655760530586718</v>
          </cell>
          <cell r="Y235">
            <v>6.7062757624558316</v>
          </cell>
          <cell r="Z235">
            <v>6.5269251686703322</v>
          </cell>
          <cell r="AA235">
            <v>12.899112005907137</v>
          </cell>
          <cell r="AB235">
            <v>8.729569353091291</v>
          </cell>
          <cell r="AC235">
            <v>5.7889759471915934</v>
          </cell>
          <cell r="AD235">
            <v>10.551940963684302</v>
          </cell>
        </row>
        <row r="236">
          <cell r="B236">
            <v>1234</v>
          </cell>
          <cell r="C236">
            <v>774.14182999983677</v>
          </cell>
          <cell r="D236">
            <v>758.28190955712807</v>
          </cell>
          <cell r="E236">
            <v>858.56483166373971</v>
          </cell>
          <cell r="F236">
            <v>949.20693769287288</v>
          </cell>
          <cell r="G236">
            <v>1006.8131129695363</v>
          </cell>
          <cell r="H236">
            <v>938.07798751185783</v>
          </cell>
          <cell r="I236">
            <v>1057.6068404064201</v>
          </cell>
          <cell r="J236">
            <v>1071.6127428629268</v>
          </cell>
          <cell r="K236">
            <v>1165.3370647664365</v>
          </cell>
          <cell r="L236">
            <v>1220.6347901326471</v>
          </cell>
          <cell r="M236">
            <v>1306.7929392851131</v>
          </cell>
          <cell r="N236">
            <v>1231.2907315756411</v>
          </cell>
          <cell r="O236">
            <v>1274.4140468026092</v>
          </cell>
          <cell r="P236">
            <v>1257.4031064280762</v>
          </cell>
          <cell r="Q236">
            <v>2.2525261397550103</v>
          </cell>
          <cell r="R236">
            <v>1.421780090381479</v>
          </cell>
          <cell r="S236">
            <v>2.2977783396089295</v>
          </cell>
          <cell r="T236">
            <v>3.2780288948937173</v>
          </cell>
          <cell r="U236">
            <v>4.2368302268786353</v>
          </cell>
          <cell r="V236">
            <v>4.6354349132856889</v>
          </cell>
          <cell r="W236">
            <v>6.819245653291981</v>
          </cell>
          <cell r="X236">
            <v>10.760061436120425</v>
          </cell>
          <cell r="Y236">
            <v>16.856661579863143</v>
          </cell>
          <cell r="Z236">
            <v>23.379427921152161</v>
          </cell>
          <cell r="AA236">
            <v>32.67737835405746</v>
          </cell>
          <cell r="AB236">
            <v>36.038656474836003</v>
          </cell>
          <cell r="AC236">
            <v>38.657135628949888</v>
          </cell>
          <cell r="AD236">
            <v>42.315502469182</v>
          </cell>
        </row>
        <row r="237">
          <cell r="B237">
            <v>1235</v>
          </cell>
          <cell r="C237">
            <v>2332.2358781282474</v>
          </cell>
          <cell r="D237">
            <v>2099.0706563811132</v>
          </cell>
          <cell r="E237">
            <v>2491.2722414097007</v>
          </cell>
          <cell r="F237">
            <v>2464.1564023496067</v>
          </cell>
          <cell r="G237">
            <v>1797.0494776123194</v>
          </cell>
          <cell r="H237">
            <v>2116.4179784612984</v>
          </cell>
          <cell r="I237">
            <v>1488.831225424814</v>
          </cell>
          <cell r="J237">
            <v>1204.5188995344779</v>
          </cell>
          <cell r="K237">
            <v>1306.0832791174189</v>
          </cell>
          <cell r="L237">
            <v>1493.0994007343961</v>
          </cell>
          <cell r="M237">
            <v>2051.0659007513846</v>
          </cell>
          <cell r="N237">
            <v>2149.1204339868164</v>
          </cell>
          <cell r="O237">
            <v>1981.4764930087608</v>
          </cell>
          <cell r="P237">
            <v>1877.4529955648488</v>
          </cell>
          <cell r="Q237">
            <v>6.7861237772921594</v>
          </cell>
          <cell r="R237">
            <v>3.9357616605804129</v>
          </cell>
          <cell r="S237">
            <v>6.6673956156431275</v>
          </cell>
          <cell r="T237">
            <v>8.5098154761411546</v>
          </cell>
          <cell r="U237">
            <v>7.5622709397257424</v>
          </cell>
          <cell r="V237">
            <v>10.458104676868359</v>
          </cell>
          <cell r="W237">
            <v>9.599697614060462</v>
          </cell>
          <cell r="X237">
            <v>12.094571892951995</v>
          </cell>
          <cell r="Y237">
            <v>18.892562930376613</v>
          </cell>
          <cell r="Z237">
            <v>28.598078721639457</v>
          </cell>
          <cell r="AA237">
            <v>51.288505204676227</v>
          </cell>
          <cell r="AB237">
            <v>62.902620037096675</v>
          </cell>
          <cell r="AC237">
            <v>60.104646310195406</v>
          </cell>
          <cell r="AD237">
            <v>63.182098456301063</v>
          </cell>
        </row>
        <row r="238">
          <cell r="B238">
            <v>1236</v>
          </cell>
          <cell r="C238">
            <v>4664.3555010258378</v>
          </cell>
          <cell r="D238">
            <v>4217.6608343925363</v>
          </cell>
          <cell r="E238">
            <v>3488.7285418905767</v>
          </cell>
          <cell r="F238">
            <v>3336.4854959138897</v>
          </cell>
          <cell r="G238">
            <v>1740.9242070583739</v>
          </cell>
          <cell r="H238">
            <v>1753.2697352080488</v>
          </cell>
          <cell r="I238">
            <v>2805.9280482366057</v>
          </cell>
          <cell r="J238">
            <v>2494.8023420464178</v>
          </cell>
          <cell r="K238">
            <v>3711.9898788423984</v>
          </cell>
          <cell r="L238">
            <v>3314.1705233445869</v>
          </cell>
          <cell r="M238">
            <v>3403.7855043601758</v>
          </cell>
          <cell r="N238">
            <v>4250.014408555181</v>
          </cell>
          <cell r="O238">
            <v>3324.9095690608033</v>
          </cell>
          <cell r="P238">
            <v>4706.5203689412301</v>
          </cell>
          <cell r="Q238">
            <v>13.571909285890152</v>
          </cell>
          <cell r="R238">
            <v>7.9081224630867544</v>
          </cell>
          <cell r="S238">
            <v>9.3368894004165721</v>
          </cell>
          <cell r="T238">
            <v>11.522351374277836</v>
          </cell>
          <cell r="U238">
            <v>7.3260868458641308</v>
          </cell>
          <cell r="V238">
            <v>8.6636376198815892</v>
          </cell>
          <cell r="W238">
            <v>18.092084804438798</v>
          </cell>
          <cell r="X238">
            <v>25.050305392673273</v>
          </cell>
          <cell r="Y238">
            <v>53.694127705501657</v>
          </cell>
          <cell r="Z238">
            <v>63.477963675377246</v>
          </cell>
          <cell r="AA238">
            <v>85.114315679483909</v>
          </cell>
          <cell r="AB238">
            <v>124.3936995180851</v>
          </cell>
          <cell r="AC238">
            <v>100.85535426076852</v>
          </cell>
          <cell r="AD238">
            <v>158.38896315354373</v>
          </cell>
        </row>
        <row r="239">
          <cell r="B239">
            <v>1237</v>
          </cell>
          <cell r="C239">
            <v>8458.6926376377669</v>
          </cell>
          <cell r="D239">
            <v>8188.7515733777127</v>
          </cell>
          <cell r="E239">
            <v>7621.7594082266669</v>
          </cell>
          <cell r="F239">
            <v>6745.1445530387909</v>
          </cell>
          <cell r="G239">
            <v>5965.4043131874805</v>
          </cell>
          <cell r="H239">
            <v>5714.6005932201233</v>
          </cell>
          <cell r="I239">
            <v>6278.9775219894254</v>
          </cell>
          <cell r="J239">
            <v>6699.0568150928566</v>
          </cell>
          <cell r="K239">
            <v>7135.7873468336329</v>
          </cell>
          <cell r="L239">
            <v>7650.9825278922344</v>
          </cell>
          <cell r="M239">
            <v>7327.8501989793094</v>
          </cell>
          <cell r="N239">
            <v>8501.1416219427883</v>
          </cell>
          <cell r="O239">
            <v>8063.6863374652849</v>
          </cell>
          <cell r="P239">
            <v>9130.9749421519973</v>
          </cell>
          <cell r="Q239">
            <v>24.612319779227462</v>
          </cell>
          <cell r="R239">
            <v>15.353925506291278</v>
          </cell>
          <cell r="S239">
            <v>20.398126072781984</v>
          </cell>
          <cell r="T239">
            <v>23.293949788060161</v>
          </cell>
          <cell r="U239">
            <v>25.103373192190077</v>
          </cell>
          <cell r="V239">
            <v>28.238226946947549</v>
          </cell>
          <cell r="W239">
            <v>40.485640351465818</v>
          </cell>
          <cell r="X239">
            <v>67.265216258893062</v>
          </cell>
          <cell r="Y239">
            <v>103.21953711783156</v>
          </cell>
          <cell r="Z239">
            <v>146.54309051556081</v>
          </cell>
          <cell r="AA239">
            <v>183.23861896965641</v>
          </cell>
          <cell r="AB239">
            <v>248.81996972808801</v>
          </cell>
          <cell r="AC239">
            <v>244.59791321257072</v>
          </cell>
          <cell r="AD239">
            <v>307.2855401226679</v>
          </cell>
        </row>
        <row r="240">
          <cell r="B240">
            <v>1238</v>
          </cell>
          <cell r="C240">
            <v>1418.546077858558</v>
          </cell>
          <cell r="D240">
            <v>1388.9268347212724</v>
          </cell>
          <cell r="E240">
            <v>1509.1953252006131</v>
          </cell>
          <cell r="F240">
            <v>1670.6004425282244</v>
          </cell>
          <cell r="G240">
            <v>1894.1463769082684</v>
          </cell>
          <cell r="H240">
            <v>1813.3642552622186</v>
          </cell>
          <cell r="I240">
            <v>1991.1981826132014</v>
          </cell>
          <cell r="J240">
            <v>2043.3193989539143</v>
          </cell>
          <cell r="K240">
            <v>2102.359196591101</v>
          </cell>
          <cell r="L240">
            <v>2097.5912993031639</v>
          </cell>
          <cell r="M240">
            <v>2256.3350787509125</v>
          </cell>
          <cell r="N240">
            <v>2170.7589717914852</v>
          </cell>
          <cell r="O240">
            <v>2245.0920561314369</v>
          </cell>
          <cell r="P240">
            <v>2276.5393905550827</v>
          </cell>
          <cell r="Q240">
            <v>4.1275538887028258</v>
          </cell>
          <cell r="R240">
            <v>2.604240580863411</v>
          </cell>
          <cell r="S240">
            <v>4.0390616999360152</v>
          </cell>
          <cell r="T240">
            <v>5.7693178431041625</v>
          </cell>
          <cell r="U240">
            <v>7.9708701847831662</v>
          </cell>
          <cell r="V240">
            <v>8.9605897284105449</v>
          </cell>
          <cell r="W240">
            <v>12.838863207815477</v>
          </cell>
          <cell r="X240">
            <v>20.51696605214137</v>
          </cell>
          <cell r="Y240">
            <v>30.410735715637774</v>
          </cell>
          <cell r="Z240">
            <v>40.176214037586924</v>
          </cell>
          <cell r="AA240">
            <v>56.421421363211948</v>
          </cell>
          <cell r="AB240">
            <v>63.535958541612409</v>
          </cell>
          <cell r="AC240">
            <v>68.100966346923371</v>
          </cell>
          <cell r="AD240">
            <v>76.612589637922895</v>
          </cell>
        </row>
        <row r="241">
          <cell r="B241">
            <v>1239</v>
          </cell>
          <cell r="C241">
            <v>1121.9243441698457</v>
          </cell>
          <cell r="D241">
            <v>1163.9110318080698</v>
          </cell>
          <cell r="E241">
            <v>1291.6440374158142</v>
          </cell>
          <cell r="F241">
            <v>1511.9213777144323</v>
          </cell>
          <cell r="G241">
            <v>1828.2836468292751</v>
          </cell>
          <cell r="H241">
            <v>1940.4582143820567</v>
          </cell>
          <cell r="I241">
            <v>2064.6961532291539</v>
          </cell>
          <cell r="J241">
            <v>2297.2390443916297</v>
          </cell>
          <cell r="K241">
            <v>2594.9693588914101</v>
          </cell>
          <cell r="L241">
            <v>2628.9962955805904</v>
          </cell>
          <cell r="M241">
            <v>3070.3148483708978</v>
          </cell>
          <cell r="N241">
            <v>2823.8649719378559</v>
          </cell>
          <cell r="O241">
            <v>2891.7886424215149</v>
          </cell>
          <cell r="P241">
            <v>2907.8175175092879</v>
          </cell>
          <cell r="Q241">
            <v>3.2644714626396119</v>
          </cell>
          <cell r="R241">
            <v>2.1823355023286428</v>
          </cell>
          <cell r="S241">
            <v>3.4568288639400939</v>
          </cell>
          <cell r="T241">
            <v>5.2213292656727717</v>
          </cell>
          <cell r="U241">
            <v>7.6937093075272198</v>
          </cell>
          <cell r="V241">
            <v>9.5886140325885112</v>
          </cell>
          <cell r="W241">
            <v>13.312763997314921</v>
          </cell>
          <cell r="X241">
            <v>23.066572710838241</v>
          </cell>
          <cell r="Y241">
            <v>37.536367472971484</v>
          </cell>
          <cell r="Z241">
            <v>50.354479402330547</v>
          </cell>
          <cell r="AA241">
            <v>76.775621408837935</v>
          </cell>
          <cell r="AB241">
            <v>82.651722331054458</v>
          </cell>
          <cell r="AC241">
            <v>87.717383562125747</v>
          </cell>
          <cell r="AD241">
            <v>97.857050545733799</v>
          </cell>
        </row>
        <row r="242">
          <cell r="B242">
            <v>1240</v>
          </cell>
          <cell r="C242">
            <v>9377.3069036610032</v>
          </cell>
          <cell r="D242">
            <v>9835.525560290409</v>
          </cell>
          <cell r="E242">
            <v>9985.6485197471011</v>
          </cell>
          <cell r="F242">
            <v>9943.2349885522362</v>
          </cell>
          <cell r="G242">
            <v>7496.9696795806612</v>
          </cell>
          <cell r="H242">
            <v>9496.9107636520057</v>
          </cell>
          <cell r="I242">
            <v>8016.6251256219766</v>
          </cell>
          <cell r="J242">
            <v>8573.3069296260201</v>
          </cell>
          <cell r="K242">
            <v>8936.2961219910412</v>
          </cell>
          <cell r="L242">
            <v>10113.747810047984</v>
          </cell>
          <cell r="M242">
            <v>7454.4150538401836</v>
          </cell>
          <cell r="N242">
            <v>10217.535000889207</v>
          </cell>
          <cell r="O242">
            <v>10507.104356405154</v>
          </cell>
          <cell r="P242">
            <v>9271.4999098196149</v>
          </cell>
          <cell r="Q242">
            <v>27.285218421805194</v>
          </cell>
          <cell r="R242">
            <v>18.441630010962967</v>
          </cell>
          <cell r="S242">
            <v>26.724606027898989</v>
          </cell>
          <cell r="T242">
            <v>34.338362170440313</v>
          </cell>
          <cell r="U242">
            <v>31.548444631154759</v>
          </cell>
          <cell r="V242">
            <v>46.928200329010153</v>
          </cell>
          <cell r="W242">
            <v>51.689658154027462</v>
          </cell>
          <cell r="X242">
            <v>86.084557959845768</v>
          </cell>
          <cell r="Y242">
            <v>129.26399070301414</v>
          </cell>
          <cell r="Z242">
            <v>193.7136642746614</v>
          </cell>
          <cell r="AA242">
            <v>186.40347204184832</v>
          </cell>
          <cell r="AB242">
            <v>299.05709876127526</v>
          </cell>
          <cell r="AC242">
            <v>318.7147530209196</v>
          </cell>
          <cell r="AD242">
            <v>312.01463979318862</v>
          </cell>
        </row>
        <row r="243">
          <cell r="B243">
            <v>1241</v>
          </cell>
          <cell r="C243">
            <v>2526.3155212713555</v>
          </cell>
          <cell r="D243">
            <v>2675.8612205485897</v>
          </cell>
          <cell r="E243">
            <v>2036.510813203518</v>
          </cell>
          <cell r="F243">
            <v>2004.9644431034396</v>
          </cell>
          <cell r="G243">
            <v>1737.9002276017932</v>
          </cell>
          <cell r="H243">
            <v>2295.903486969296</v>
          </cell>
          <cell r="I243">
            <v>2085.0149670994065</v>
          </cell>
          <cell r="J243">
            <v>2318.5816467482855</v>
          </cell>
          <cell r="K243">
            <v>2316.6066989738142</v>
          </cell>
          <cell r="L243">
            <v>2664.871118487772</v>
          </cell>
          <cell r="M243">
            <v>3162.2608909776795</v>
          </cell>
          <cell r="N243">
            <v>2261.1083916941907</v>
          </cell>
          <cell r="O243">
            <v>1991.1714132620461</v>
          </cell>
          <cell r="P243">
            <v>2191.076370175942</v>
          </cell>
          <cell r="Q243">
            <v>7.3508387331733944</v>
          </cell>
          <cell r="R243">
            <v>5.0172451169537533</v>
          </cell>
          <cell r="S243">
            <v>5.4503169270170329</v>
          </cell>
          <cell r="T243">
            <v>6.9240237473423569</v>
          </cell>
          <cell r="U243">
            <v>7.3133614578034694</v>
          </cell>
          <cell r="V243">
            <v>11.345017496103756</v>
          </cell>
          <cell r="W243">
            <v>13.443775804227519</v>
          </cell>
          <cell r="X243">
            <v>23.280873738979036</v>
          </cell>
          <cell r="Y243">
            <v>33.509837041072892</v>
          </cell>
          <cell r="Z243">
            <v>51.04160780725779</v>
          </cell>
          <cell r="AA243">
            <v>79.07480403532486</v>
          </cell>
          <cell r="AB243">
            <v>66.180396303608418</v>
          </cell>
          <cell r="AC243">
            <v>60.398724869736846</v>
          </cell>
          <cell r="AD243">
            <v>73.736494747279195</v>
          </cell>
        </row>
        <row r="244">
          <cell r="B244">
            <v>1242</v>
          </cell>
          <cell r="C244">
            <v>4892.8454328856405</v>
          </cell>
          <cell r="D244">
            <v>4541.8212678020955</v>
          </cell>
          <cell r="E244">
            <v>4717.5232651553888</v>
          </cell>
          <cell r="F244">
            <v>6180.7174034884774</v>
          </cell>
          <cell r="G244">
            <v>7021.9835820718145</v>
          </cell>
          <cell r="H244">
            <v>6814.7643647774175</v>
          </cell>
          <cell r="I244">
            <v>6693.2021899849096</v>
          </cell>
          <cell r="J244">
            <v>5622.8133014125515</v>
          </cell>
          <cell r="K244">
            <v>5947.7456702314203</v>
          </cell>
          <cell r="L244">
            <v>5930.0825012663017</v>
          </cell>
          <cell r="M244">
            <v>6137.0623705065318</v>
          </cell>
          <cell r="N244">
            <v>6162.2136854546588</v>
          </cell>
          <cell r="O244">
            <v>7715.7539770591993</v>
          </cell>
          <cell r="P244">
            <v>7473.0724580387832</v>
          </cell>
          <cell r="Q244">
            <v>14.236748110301894</v>
          </cell>
          <cell r="R244">
            <v>8.5159239212282554</v>
          </cell>
          <cell r="S244">
            <v>12.625514551148893</v>
          </cell>
          <cell r="T244">
            <v>21.344734678249111</v>
          </cell>
          <cell r="U244">
            <v>29.549627343865918</v>
          </cell>
          <cell r="V244">
            <v>33.674595377823103</v>
          </cell>
          <cell r="W244">
            <v>43.156481403920658</v>
          </cell>
          <cell r="X244">
            <v>56.458657262134786</v>
          </cell>
          <cell r="Y244">
            <v>86.034452140490259</v>
          </cell>
          <cell r="Z244">
            <v>113.58183260512747</v>
          </cell>
          <cell r="AA244">
            <v>153.46203903825705</v>
          </cell>
          <cell r="AB244">
            <v>180.36187265898448</v>
          </cell>
          <cell r="AC244">
            <v>234.04398964301834</v>
          </cell>
          <cell r="AD244">
            <v>251.49199523518467</v>
          </cell>
        </row>
        <row r="245">
          <cell r="B245">
            <v>1243</v>
          </cell>
          <cell r="C245">
            <v>2578.4597275796091</v>
          </cell>
          <cell r="D245">
            <v>2010.1799069714264</v>
          </cell>
          <cell r="E245">
            <v>2080.1809211095965</v>
          </cell>
          <cell r="F245">
            <v>1781.6702909720734</v>
          </cell>
          <cell r="G245">
            <v>869.10010437340179</v>
          </cell>
          <cell r="H245">
            <v>847.30249263214512</v>
          </cell>
          <cell r="I245">
            <v>1162.0215342284287</v>
          </cell>
          <cell r="J245">
            <v>1636.6410570709104</v>
          </cell>
          <cell r="K245">
            <v>1241.1153318775109</v>
          </cell>
          <cell r="L245">
            <v>1265.4115654667312</v>
          </cell>
          <cell r="M245">
            <v>1258.1169004807641</v>
          </cell>
          <cell r="N245">
            <v>1820.9731759769279</v>
          </cell>
          <cell r="O245">
            <v>1333.037397679273</v>
          </cell>
          <cell r="P245">
            <v>1297.2843812949473</v>
          </cell>
          <cell r="Q245">
            <v>7.5025631113098212</v>
          </cell>
          <cell r="R245">
            <v>3.7690913284296763</v>
          </cell>
          <cell r="S245">
            <v>5.5671913019439954</v>
          </cell>
          <cell r="T245">
            <v>6.1528908640044886</v>
          </cell>
          <cell r="U245">
            <v>3.657311913163392</v>
          </cell>
          <cell r="V245">
            <v>4.1868753011448172</v>
          </cell>
          <cell r="W245">
            <v>7.4924915323673504</v>
          </cell>
          <cell r="X245">
            <v>16.433509623926394</v>
          </cell>
          <cell r="Y245">
            <v>17.952798176235692</v>
          </cell>
          <cell r="Z245">
            <v>24.237059868010792</v>
          </cell>
          <cell r="AA245">
            <v>31.460195976521327</v>
          </cell>
          <cell r="AB245">
            <v>53.298075796400227</v>
          </cell>
          <cell r="AC245">
            <v>40.435373111146852</v>
          </cell>
          <cell r="AD245">
            <v>43.657630682859782</v>
          </cell>
        </row>
        <row r="246">
          <cell r="B246">
            <v>1244</v>
          </cell>
          <cell r="C246">
            <v>7918.3278113036286</v>
          </cell>
          <cell r="D246">
            <v>8554.3421534292338</v>
          </cell>
          <cell r="E246">
            <v>8359.474957272043</v>
          </cell>
          <cell r="F246">
            <v>9173.1650344465943</v>
          </cell>
          <cell r="G246">
            <v>7759.3302636504968</v>
          </cell>
          <cell r="H246">
            <v>7761.8072877374179</v>
          </cell>
          <cell r="I246">
            <v>8291.6153990862913</v>
          </cell>
          <cell r="J246">
            <v>8201.2147201261869</v>
          </cell>
          <cell r="K246">
            <v>8503.7003386020133</v>
          </cell>
          <cell r="L246">
            <v>10304.423673027857</v>
          </cell>
          <cell r="M246">
            <v>9476.1282148071896</v>
          </cell>
          <cell r="N246">
            <v>9676.5931057150792</v>
          </cell>
          <cell r="O246">
            <v>8904.8154368353717</v>
          </cell>
          <cell r="P246">
            <v>9666.2633323314967</v>
          </cell>
          <cell r="Q246">
            <v>23.040016295352828</v>
          </cell>
          <cell r="R246">
            <v>16.039408571886035</v>
          </cell>
          <cell r="S246">
            <v>22.37247529706173</v>
          </cell>
          <cell r="T246">
            <v>31.678972041262224</v>
          </cell>
          <cell r="U246">
            <v>32.652499831280316</v>
          </cell>
          <cell r="V246">
            <v>38.354329779344198</v>
          </cell>
          <cell r="W246">
            <v>53.462742588975416</v>
          </cell>
          <cell r="X246">
            <v>82.348380818629991</v>
          </cell>
          <cell r="Y246">
            <v>123.00647007491484</v>
          </cell>
          <cell r="Z246">
            <v>197.36577433319655</v>
          </cell>
          <cell r="AA246">
            <v>236.95798905694411</v>
          </cell>
          <cell r="AB246">
            <v>283.22426689379233</v>
          </cell>
          <cell r="AC246">
            <v>270.11210285712519</v>
          </cell>
          <cell r="AD246">
            <v>325.29964958411978</v>
          </cell>
        </row>
        <row r="247">
          <cell r="B247">
            <v>1245</v>
          </cell>
          <cell r="C247">
            <v>2586.0295502901708</v>
          </cell>
          <cell r="D247">
            <v>2748.2824435123262</v>
          </cell>
          <cell r="E247">
            <v>2995.0199991257941</v>
          </cell>
          <cell r="F247">
            <v>3351.3727415941053</v>
          </cell>
          <cell r="G247">
            <v>3877.8364392999383</v>
          </cell>
          <cell r="H247">
            <v>3937.7334294034058</v>
          </cell>
          <cell r="I247">
            <v>4560.1427293065208</v>
          </cell>
          <cell r="J247">
            <v>4588.9370789677751</v>
          </cell>
          <cell r="K247">
            <v>5163.2561438392286</v>
          </cell>
          <cell r="L247">
            <v>5174.3233263501306</v>
          </cell>
          <cell r="M247">
            <v>5683.6299388046818</v>
          </cell>
          <cell r="N247">
            <v>5348.8111726150437</v>
          </cell>
          <cell r="O247">
            <v>5724.4447571925111</v>
          </cell>
          <cell r="P247">
            <v>5660.2303228964802</v>
          </cell>
          <cell r="Q247">
            <v>7.5245890797668604</v>
          </cell>
          <cell r="R247">
            <v>5.1530350542226726</v>
          </cell>
          <cell r="S247">
            <v>8.0155764910041469</v>
          </cell>
          <cell r="T247">
            <v>11.573763579106153</v>
          </cell>
          <cell r="U247">
            <v>16.318554485706741</v>
          </cell>
          <cell r="V247">
            <v>19.457984582159273</v>
          </cell>
          <cell r="W247">
            <v>29.402923938412293</v>
          </cell>
          <cell r="X247">
            <v>46.077508153055099</v>
          </cell>
          <cell r="Y247">
            <v>74.68677011855894</v>
          </cell>
          <cell r="Z247">
            <v>99.106399577545218</v>
          </cell>
          <cell r="AA247">
            <v>142.12360684805304</v>
          </cell>
          <cell r="AB247">
            <v>156.55438919122278</v>
          </cell>
          <cell r="AC247">
            <v>173.64108464938883</v>
          </cell>
          <cell r="AD247">
            <v>190.48425201132204</v>
          </cell>
        </row>
        <row r="248">
          <cell r="B248">
            <v>1246</v>
          </cell>
          <cell r="C248">
            <v>10610.839078786788</v>
          </cell>
          <cell r="D248">
            <v>11416.074101998427</v>
          </cell>
          <cell r="E248">
            <v>10668.351745085423</v>
          </cell>
          <cell r="F248">
            <v>10853.320531695166</v>
          </cell>
          <cell r="G248">
            <v>9257.2018991865425</v>
          </cell>
          <cell r="H248">
            <v>9173.1776253276767</v>
          </cell>
          <cell r="I248">
            <v>9153.8513046483422</v>
          </cell>
          <cell r="J248">
            <v>9253.2435117528876</v>
          </cell>
          <cell r="K248">
            <v>10159.644549619146</v>
          </cell>
          <cell r="L248">
            <v>12216.449450485788</v>
          </cell>
          <cell r="M248">
            <v>11864.415991597918</v>
          </cell>
          <cell r="N248">
            <v>9697.1585767686502</v>
          </cell>
          <cell r="O248">
            <v>14192.09779738683</v>
          </cell>
          <cell r="P248">
            <v>13449.175860771078</v>
          </cell>
          <cell r="Q248">
            <v>30.874436005746208</v>
          </cell>
          <cell r="R248">
            <v>21.405161674001601</v>
          </cell>
          <cell r="S248">
            <v>28.55172568818568</v>
          </cell>
          <cell r="T248">
            <v>37.481287689398989</v>
          </cell>
          <cell r="U248">
            <v>38.95578267461299</v>
          </cell>
          <cell r="V248">
            <v>45.328499758318365</v>
          </cell>
          <cell r="W248">
            <v>59.022274001288125</v>
          </cell>
          <cell r="X248">
            <v>92.911799839038935</v>
          </cell>
          <cell r="Y248">
            <v>146.95978968021197</v>
          </cell>
          <cell r="Z248">
            <v>233.98775922894484</v>
          </cell>
          <cell r="AA248">
            <v>296.67899072018787</v>
          </cell>
          <cell r="AB248">
            <v>283.82619780055256</v>
          </cell>
          <cell r="AC248">
            <v>430.492625838013</v>
          </cell>
          <cell r="AD248">
            <v>452.60635307447035</v>
          </cell>
        </row>
        <row r="249">
          <cell r="B249">
            <v>1247</v>
          </cell>
          <cell r="C249">
            <v>2674.9615547334929</v>
          </cell>
          <cell r="D249">
            <v>2621.8179678048868</v>
          </cell>
          <cell r="E249">
            <v>2979.2300580302503</v>
          </cell>
          <cell r="F249">
            <v>3271.327531638939</v>
          </cell>
          <cell r="G249">
            <v>3515.478931129931</v>
          </cell>
          <cell r="H249">
            <v>3326.6256137373589</v>
          </cell>
          <cell r="I249">
            <v>3960.3674568151655</v>
          </cell>
          <cell r="J249">
            <v>4064.6641349604561</v>
          </cell>
          <cell r="K249">
            <v>4385.7137906339995</v>
          </cell>
          <cell r="L249">
            <v>4188.3454830375404</v>
          </cell>
          <cell r="M249">
            <v>4833.296483962321</v>
          </cell>
          <cell r="N249">
            <v>4483.5321074408866</v>
          </cell>
          <cell r="O249">
            <v>4449.3351896460936</v>
          </cell>
          <cell r="P249">
            <v>4788.420691293567</v>
          </cell>
          <cell r="Q249">
            <v>7.783355182961972</v>
          </cell>
          <cell r="R249">
            <v>4.9159139104433303</v>
          </cell>
          <cell r="S249">
            <v>7.9733178480980174</v>
          </cell>
          <cell r="T249">
            <v>11.29733227555012</v>
          </cell>
          <cell r="U249">
            <v>14.793696273418474</v>
          </cell>
          <cell r="V249">
            <v>16.438245773413016</v>
          </cell>
          <cell r="W249">
            <v>25.53568824776853</v>
          </cell>
          <cell r="X249">
            <v>40.813284556998028</v>
          </cell>
          <cell r="Y249">
            <v>63.439579320059885</v>
          </cell>
          <cell r="Z249">
            <v>80.221473385105</v>
          </cell>
          <cell r="AA249">
            <v>120.86035450281349</v>
          </cell>
          <cell r="AB249">
            <v>131.22853057392103</v>
          </cell>
          <cell r="AC249">
            <v>134.96285160724449</v>
          </cell>
          <cell r="AD249">
            <v>161.1451622395887</v>
          </cell>
        </row>
        <row r="250">
          <cell r="B250">
            <v>1248</v>
          </cell>
          <cell r="C250">
            <v>4668.3728142730797</v>
          </cell>
          <cell r="D250">
            <v>4395.5790381711058</v>
          </cell>
          <cell r="E250">
            <v>3667.0255078870468</v>
          </cell>
          <cell r="F250">
            <v>3273.0775439995605</v>
          </cell>
          <cell r="G250">
            <v>3526.2827599002503</v>
          </cell>
          <cell r="H250">
            <v>3068.4708353399615</v>
          </cell>
          <cell r="I250">
            <v>5016.2729323244939</v>
          </cell>
          <cell r="J250">
            <v>6164.6433127121963</v>
          </cell>
          <cell r="K250">
            <v>5033.5861492889908</v>
          </cell>
          <cell r="L250">
            <v>6102.4041882828424</v>
          </cell>
          <cell r="M250">
            <v>8278.2449853934049</v>
          </cell>
          <cell r="N250">
            <v>6309.9370268535658</v>
          </cell>
          <cell r="O250">
            <v>9287.3777754698312</v>
          </cell>
          <cell r="P250">
            <v>9372.6102711005387</v>
          </cell>
          <cell r="Q250">
            <v>13.583598491601977</v>
          </cell>
          <cell r="R250">
            <v>8.2417194494589427</v>
          </cell>
          <cell r="S250">
            <v>9.8140658364590134</v>
          </cell>
          <cell r="T250">
            <v>11.303375837661541</v>
          </cell>
          <cell r="U250">
            <v>14.839160508747222</v>
          </cell>
          <cell r="V250">
            <v>15.162595253152091</v>
          </cell>
          <cell r="W250">
            <v>32.343963827176815</v>
          </cell>
          <cell r="X250">
            <v>61.899171336222963</v>
          </cell>
          <cell r="Y250">
            <v>72.811086866662933</v>
          </cell>
          <cell r="Z250">
            <v>116.88239596234322</v>
          </cell>
          <cell r="AA250">
            <v>207.00398308186729</v>
          </cell>
          <cell r="AB250">
            <v>184.68558810446461</v>
          </cell>
          <cell r="AC250">
            <v>281.71646664158311</v>
          </cell>
          <cell r="AD250">
            <v>315.41731608734608</v>
          </cell>
        </row>
        <row r="251">
          <cell r="B251">
            <v>1249</v>
          </cell>
          <cell r="C251">
            <v>131.78020060726672</v>
          </cell>
          <cell r="D251">
            <v>113.16516805204441</v>
          </cell>
          <cell r="E251">
            <v>123.38759483809496</v>
          </cell>
          <cell r="F251">
            <v>139.66139114762098</v>
          </cell>
          <cell r="G251">
            <v>112.68860817049537</v>
          </cell>
          <cell r="H251">
            <v>111.17147881468725</v>
          </cell>
          <cell r="I251">
            <v>178.4838086402811</v>
          </cell>
          <cell r="J251">
            <v>175.90808159417776</v>
          </cell>
          <cell r="K251">
            <v>213.50412667784434</v>
          </cell>
          <cell r="L251">
            <v>211.02285287881162</v>
          </cell>
          <cell r="M251">
            <v>170.30377311536049</v>
          </cell>
          <cell r="N251">
            <v>198.67727240237619</v>
          </cell>
          <cell r="O251">
            <v>287.22531475666506</v>
          </cell>
          <cell r="P251">
            <v>310.53472161306985</v>
          </cell>
          <cell r="Q251">
            <v>0.38344181268449212</v>
          </cell>
          <cell r="R251">
            <v>0.21218491544265072</v>
          </cell>
          <cell r="S251">
            <v>0.33022240410897447</v>
          </cell>
          <cell r="T251">
            <v>0.48231218873695847</v>
          </cell>
          <cell r="U251">
            <v>0.47421164382081676</v>
          </cell>
          <cell r="V251">
            <v>0.5493446825525129</v>
          </cell>
          <cell r="W251">
            <v>1.1508292966273879</v>
          </cell>
          <cell r="X251">
            <v>1.7662927001098083</v>
          </cell>
          <cell r="Y251">
            <v>3.0883483569914407</v>
          </cell>
          <cell r="Z251">
            <v>4.0418261207022743</v>
          </cell>
          <cell r="AA251">
            <v>4.2585788933467885</v>
          </cell>
          <cell r="AB251">
            <v>5.8150863852472616</v>
          </cell>
          <cell r="AC251">
            <v>8.7124808271483118</v>
          </cell>
          <cell r="AD251">
            <v>10.450453567362997</v>
          </cell>
        </row>
        <row r="252">
          <cell r="B252">
            <v>1250</v>
          </cell>
          <cell r="C252">
            <v>5739.1003920750618</v>
          </cell>
          <cell r="D252">
            <v>6092.1563313535717</v>
          </cell>
          <cell r="E252">
            <v>6885.8840514869607</v>
          </cell>
          <cell r="F252">
            <v>7444.5275917740955</v>
          </cell>
          <cell r="G252">
            <v>6401.7099077635712</v>
          </cell>
          <cell r="H252">
            <v>6237.8438090107311</v>
          </cell>
          <cell r="I252">
            <v>5960.6762177974242</v>
          </cell>
          <cell r="J252">
            <v>6144.7168675798966</v>
          </cell>
          <cell r="K252">
            <v>5909.4631737979762</v>
          </cell>
          <cell r="L252">
            <v>6008.1506615176377</v>
          </cell>
          <cell r="M252">
            <v>5577.9233823124532</v>
          </cell>
          <cell r="N252">
            <v>5089.2844393659461</v>
          </cell>
          <cell r="O252">
            <v>6851.537028267071</v>
          </cell>
          <cell r="P252">
            <v>6648.2627275937539</v>
          </cell>
          <cell r="Q252">
            <v>16.699102349023086</v>
          </cell>
          <cell r="R252">
            <v>11.42280525255946</v>
          </cell>
          <cell r="S252">
            <v>18.428701757914723</v>
          </cell>
          <cell r="T252">
            <v>25.70922691945708</v>
          </cell>
          <cell r="U252">
            <v>26.939416751261373</v>
          </cell>
          <cell r="V252">
            <v>30.823790090848728</v>
          </cell>
          <cell r="W252">
            <v>38.433294714012902</v>
          </cell>
          <cell r="X252">
            <v>61.699089939976972</v>
          </cell>
          <cell r="Y252">
            <v>85.480693827705238</v>
          </cell>
          <cell r="Z252">
            <v>115.07711107849846</v>
          </cell>
          <cell r="AA252">
            <v>139.48033182171966</v>
          </cell>
          <cell r="AB252">
            <v>148.9582995385118</v>
          </cell>
          <cell r="AC252">
            <v>207.82947020476155</v>
          </cell>
          <cell r="AD252">
            <v>223.73459746288293</v>
          </cell>
        </row>
        <row r="253">
          <cell r="B253">
            <v>1251</v>
          </cell>
          <cell r="C253">
            <v>1250.9672289064886</v>
          </cell>
          <cell r="D253">
            <v>1199.3133674050491</v>
          </cell>
          <cell r="E253">
            <v>1200.341782561359</v>
          </cell>
          <cell r="F253">
            <v>1360.3856693132707</v>
          </cell>
          <cell r="G253">
            <v>1414.1205640984103</v>
          </cell>
          <cell r="H253">
            <v>1457.988022755839</v>
          </cell>
          <cell r="I253">
            <v>1531.7689389115089</v>
          </cell>
          <cell r="J253">
            <v>1459.3258848870398</v>
          </cell>
          <cell r="K253">
            <v>1491.0001447682416</v>
          </cell>
          <cell r="L253">
            <v>1580.1186720177786</v>
          </cell>
          <cell r="M253">
            <v>1591.3664831106228</v>
          </cell>
          <cell r="N253">
            <v>1598.3408448757762</v>
          </cell>
          <cell r="O253">
            <v>1416.8893976672455</v>
          </cell>
          <cell r="P253">
            <v>1476.666409003097</v>
          </cell>
          <cell r="Q253">
            <v>3.6399484873325463</v>
          </cell>
          <cell r="R253">
            <v>2.2487149520694207</v>
          </cell>
          <cell r="S253">
            <v>3.212476503087526</v>
          </cell>
          <cell r="T253">
            <v>4.6980098386629345</v>
          </cell>
          <cell r="U253">
            <v>5.9508449713686806</v>
          </cell>
          <cell r="V253">
            <v>7.2045274207538688</v>
          </cell>
          <cell r="W253">
            <v>9.8765517387405932</v>
          </cell>
          <cell r="X253">
            <v>14.653088329982552</v>
          </cell>
          <cell r="Y253">
            <v>21.56739506172196</v>
          </cell>
          <cell r="Z253">
            <v>30.264802296264058</v>
          </cell>
          <cell r="AA253">
            <v>39.793362135105632</v>
          </cell>
          <cell r="AB253">
            <v>46.78184864143811</v>
          </cell>
          <cell r="AC253">
            <v>42.978877825667475</v>
          </cell>
          <cell r="AD253">
            <v>49.694390571241108</v>
          </cell>
        </row>
        <row r="254">
          <cell r="B254">
            <v>1252</v>
          </cell>
          <cell r="C254">
            <v>1917.9372367591218</v>
          </cell>
          <cell r="D254">
            <v>1962.4269399780017</v>
          </cell>
          <cell r="E254">
            <v>1611.0662526604447</v>
          </cell>
          <cell r="F254">
            <v>1827.8589154203491</v>
          </cell>
          <cell r="G254">
            <v>1581.0289123214914</v>
          </cell>
          <cell r="H254">
            <v>2110.3724452949496</v>
          </cell>
          <cell r="I254">
            <v>2197.9051535555332</v>
          </cell>
          <cell r="J254">
            <v>3121.0967143906432</v>
          </cell>
          <cell r="K254">
            <v>2559.6290733751571</v>
          </cell>
          <cell r="L254">
            <v>2523.9971626115912</v>
          </cell>
          <cell r="M254">
            <v>3312.0999169332003</v>
          </cell>
          <cell r="N254">
            <v>3427.7192744631293</v>
          </cell>
          <cell r="O254">
            <v>2652.7248450154129</v>
          </cell>
          <cell r="P254">
            <v>2794.8601826148356</v>
          </cell>
          <cell r="Q254">
            <v>5.5806359930328613</v>
          </cell>
          <cell r="R254">
            <v>3.6795544202268302</v>
          </cell>
          <cell r="S254">
            <v>4.3116990150464831</v>
          </cell>
          <cell r="T254">
            <v>6.3124004920365495</v>
          </cell>
          <cell r="U254">
            <v>6.6532219326541755</v>
          </cell>
          <cell r="V254">
            <v>10.428231173938132</v>
          </cell>
          <cell r="W254">
            <v>14.171670030965346</v>
          </cell>
          <cell r="X254">
            <v>31.338925949308766</v>
          </cell>
          <cell r="Y254">
            <v>37.025168394958285</v>
          </cell>
          <cell r="Z254">
            <v>48.343378554741719</v>
          </cell>
          <cell r="AA254">
            <v>82.821645938243719</v>
          </cell>
          <cell r="AB254">
            <v>100.32593786073019</v>
          </cell>
          <cell r="AC254">
            <v>80.46579867612607</v>
          </cell>
          <cell r="AD254">
            <v>94.055686958191401</v>
          </cell>
        </row>
        <row r="255">
          <cell r="B255">
            <v>1253</v>
          </cell>
          <cell r="C255">
            <v>6134.7784195698487</v>
          </cell>
          <cell r="D255">
            <v>6183.9182132711549</v>
          </cell>
          <cell r="E255">
            <v>6849.9317953141372</v>
          </cell>
          <cell r="F255">
            <v>6722.362905599608</v>
          </cell>
          <cell r="G255">
            <v>8405.0653923895406</v>
          </cell>
          <cell r="H255">
            <v>8183.3663340637422</v>
          </cell>
          <cell r="I255">
            <v>9166.3566964087258</v>
          </cell>
          <cell r="J255">
            <v>10134.669871558699</v>
          </cell>
          <cell r="K255">
            <v>10372.717668829035</v>
          </cell>
          <cell r="L255">
            <v>10083.399679722788</v>
          </cell>
          <cell r="M255">
            <v>10863.083245438413</v>
          </cell>
          <cell r="N255">
            <v>11034.815371339138</v>
          </cell>
          <cell r="O255">
            <v>10974.282333973382</v>
          </cell>
          <cell r="P255">
            <v>11381.653535922867</v>
          </cell>
          <cell r="Q255">
            <v>17.850409597022978</v>
          </cell>
          <cell r="R255">
            <v>11.594858963879771</v>
          </cell>
          <cell r="S255">
            <v>18.332482681093342</v>
          </cell>
          <cell r="T255">
            <v>23.215274743016309</v>
          </cell>
          <cell r="U255">
            <v>35.369856286769512</v>
          </cell>
          <cell r="V255">
            <v>40.437428996431159</v>
          </cell>
          <cell r="W255">
            <v>59.10290636404018</v>
          </cell>
          <cell r="X255">
            <v>101.76220017824031</v>
          </cell>
          <cell r="Y255">
            <v>150.04190349164111</v>
          </cell>
          <cell r="Z255">
            <v>193.13239137369598</v>
          </cell>
          <cell r="AA255">
            <v>271.63988313022662</v>
          </cell>
          <cell r="AB255">
            <v>322.97808326879357</v>
          </cell>
          <cell r="AC255">
            <v>332.8857851803844</v>
          </cell>
          <cell r="AD255">
            <v>383.02783398624189</v>
          </cell>
        </row>
        <row r="256">
          <cell r="B256">
            <v>1254</v>
          </cell>
          <cell r="C256">
            <v>10796.200997275795</v>
          </cell>
          <cell r="D256">
            <v>11625.252486610785</v>
          </cell>
          <cell r="E256">
            <v>8095.3360251285358</v>
          </cell>
          <cell r="F256">
            <v>7461.6387659818884</v>
          </cell>
          <cell r="G256">
            <v>10376.779465901996</v>
          </cell>
          <cell r="H256">
            <v>6437.2733952960643</v>
          </cell>
          <cell r="I256">
            <v>6962.794535915782</v>
          </cell>
          <cell r="J256">
            <v>7204.6288666942446</v>
          </cell>
          <cell r="K256">
            <v>6831.2064044006311</v>
          </cell>
          <cell r="L256">
            <v>7049.6896063306895</v>
          </cell>
          <cell r="M256">
            <v>6736.9929786593948</v>
          </cell>
          <cell r="N256">
            <v>7926.7525162876336</v>
          </cell>
          <cell r="O256">
            <v>7719.4109094344331</v>
          </cell>
          <cell r="P256">
            <v>7259.8055239583182</v>
          </cell>
          <cell r="Q256">
            <v>31.413784934497041</v>
          </cell>
          <cell r="R256">
            <v>21.797371561685338</v>
          </cell>
          <cell r="S256">
            <v>21.665559878978904</v>
          </cell>
          <cell r="T256">
            <v>25.768319327288662</v>
          </cell>
          <cell r="U256">
            <v>43.667143715595778</v>
          </cell>
          <cell r="V256">
            <v>31.809254923534056</v>
          </cell>
          <cell r="W256">
            <v>44.894761039520809</v>
          </cell>
          <cell r="X256">
            <v>72.341664231210828</v>
          </cell>
          <cell r="Y256">
            <v>98.813757858336459</v>
          </cell>
          <cell r="Z256">
            <v>135.02622680432785</v>
          </cell>
          <cell r="AA256">
            <v>168.46377257954438</v>
          </cell>
          <cell r="AB256">
            <v>232.00817123829907</v>
          </cell>
          <cell r="AC256">
            <v>234.15491633216618</v>
          </cell>
          <cell r="AD256">
            <v>244.31490347396507</v>
          </cell>
        </row>
        <row r="257">
          <cell r="B257">
            <v>1255</v>
          </cell>
          <cell r="C257">
            <v>6111.4833735183838</v>
          </cell>
          <cell r="D257">
            <v>6433.0010719417196</v>
          </cell>
          <cell r="E257">
            <v>5476.282741601437</v>
          </cell>
          <cell r="F257">
            <v>5376.7623002218425</v>
          </cell>
          <cell r="G257">
            <v>6005.5861253218873</v>
          </cell>
          <cell r="H257">
            <v>4563.4677864699279</v>
          </cell>
          <cell r="I257">
            <v>6308.7076847655426</v>
          </cell>
          <cell r="J257">
            <v>7478.3097237025477</v>
          </cell>
          <cell r="K257">
            <v>6025.0248814688784</v>
          </cell>
          <cell r="L257">
            <v>7166.7975414851035</v>
          </cell>
          <cell r="M257">
            <v>7042.7056731962684</v>
          </cell>
          <cell r="N257">
            <v>7724.6794933669107</v>
          </cell>
          <cell r="O257">
            <v>7426.9050263998424</v>
          </cell>
          <cell r="P257">
            <v>6556.7670874688192</v>
          </cell>
          <cell r="Q257">
            <v>17.782627831299592</v>
          </cell>
          <cell r="R257">
            <v>12.061889819884167</v>
          </cell>
          <cell r="S257">
            <v>14.656183669719979</v>
          </cell>
          <cell r="T257">
            <v>18.568324230690834</v>
          </cell>
          <cell r="U257">
            <v>25.272464669077671</v>
          </cell>
          <cell r="V257">
            <v>22.549999237445984</v>
          </cell>
          <cell r="W257">
            <v>40.677334727425787</v>
          </cell>
          <cell r="X257">
            <v>75.089693176286659</v>
          </cell>
          <cell r="Y257">
            <v>87.152299972138593</v>
          </cell>
          <cell r="Z257">
            <v>137.26925358930092</v>
          </cell>
          <cell r="AA257">
            <v>176.10835733869132</v>
          </cell>
          <cell r="AB257">
            <v>226.09369460892293</v>
          </cell>
          <cell r="AC257">
            <v>225.28225864206672</v>
          </cell>
          <cell r="AD257">
            <v>220.65548626470525</v>
          </cell>
        </row>
        <row r="258">
          <cell r="B258">
            <v>1256</v>
          </cell>
          <cell r="C258">
            <v>4125.9265242834645</v>
          </cell>
          <cell r="D258">
            <v>4469.6698842006563</v>
          </cell>
          <cell r="E258">
            <v>3875.1788064304874</v>
          </cell>
          <cell r="F258">
            <v>3908.9241639588008</v>
          </cell>
          <cell r="G258">
            <v>2356.8050695915463</v>
          </cell>
          <cell r="H258">
            <v>3866.3259016387578</v>
          </cell>
          <cell r="I258">
            <v>3856.3413468926324</v>
          </cell>
          <cell r="J258">
            <v>3752.6647801325062</v>
          </cell>
          <cell r="K258">
            <v>4439.2682813748197</v>
          </cell>
          <cell r="L258">
            <v>5358.3486242620847</v>
          </cell>
          <cell r="M258">
            <v>3713.5000405980372</v>
          </cell>
          <cell r="N258">
            <v>2639.129884618404</v>
          </cell>
          <cell r="O258">
            <v>3985.4444155752817</v>
          </cell>
          <cell r="P258">
            <v>3018.2257123811496</v>
          </cell>
          <cell r="Q258">
            <v>12.005238557718808</v>
          </cell>
          <cell r="R258">
            <v>8.3806399333009711</v>
          </cell>
          <cell r="S258">
            <v>10.371146819830333</v>
          </cell>
          <cell r="T258">
            <v>13.499233779885412</v>
          </cell>
          <cell r="U258">
            <v>9.9178117856003709</v>
          </cell>
          <cell r="V258">
            <v>19.10513018020319</v>
          </cell>
          <cell r="W258">
            <v>24.86494788299791</v>
          </cell>
          <cell r="X258">
            <v>37.680499650941613</v>
          </cell>
          <cell r="Y258">
            <v>64.214247829106966</v>
          </cell>
          <cell r="Z258">
            <v>102.63112804094872</v>
          </cell>
          <cell r="AA258">
            <v>92.85896961672708</v>
          </cell>
          <cell r="AB258">
            <v>77.244709852177891</v>
          </cell>
          <cell r="AC258">
            <v>120.89153105387693</v>
          </cell>
          <cell r="AD258">
            <v>101.57262768947885</v>
          </cell>
        </row>
        <row r="259">
          <cell r="B259">
            <v>1257</v>
          </cell>
          <cell r="C259">
            <v>14565.682688443765</v>
          </cell>
          <cell r="D259">
            <v>14934.824561721774</v>
          </cell>
          <cell r="E259">
            <v>16548.461744338496</v>
          </cell>
          <cell r="F259">
            <v>17575.278943371086</v>
          </cell>
          <cell r="G259">
            <v>25519.524197024508</v>
          </cell>
          <cell r="H259">
            <v>25567.140052131548</v>
          </cell>
          <cell r="I259">
            <v>25332.36300301709</v>
          </cell>
          <cell r="J259">
            <v>24376.526135669585</v>
          </cell>
          <cell r="K259">
            <v>25391.405484947431</v>
          </cell>
          <cell r="L259">
            <v>26364.860540505812</v>
          </cell>
          <cell r="M259">
            <v>24779.238599637873</v>
          </cell>
          <cell r="N259">
            <v>27088.406839681433</v>
          </cell>
          <cell r="O259">
            <v>29403.121349736648</v>
          </cell>
          <cell r="P259">
            <v>27811.694299408973</v>
          </cell>
          <cell r="Q259">
            <v>42.381873356596067</v>
          </cell>
          <cell r="R259">
            <v>28.002825792847908</v>
          </cell>
          <cell r="S259">
            <v>44.288672849903683</v>
          </cell>
          <cell r="T259">
            <v>60.695165537052461</v>
          </cell>
          <cell r="U259">
            <v>107.39022972656262</v>
          </cell>
          <cell r="V259">
            <v>126.33791135517652</v>
          </cell>
          <cell r="W259">
            <v>163.33820820367893</v>
          </cell>
          <cell r="X259">
            <v>244.76465081803386</v>
          </cell>
          <cell r="Y259">
            <v>367.28800811173443</v>
          </cell>
          <cell r="Z259">
            <v>504.97934487923317</v>
          </cell>
          <cell r="AA259">
            <v>619.62421949478312</v>
          </cell>
          <cell r="AB259">
            <v>792.85075694237491</v>
          </cell>
          <cell r="AC259">
            <v>891.89259392029669</v>
          </cell>
          <cell r="AD259">
            <v>935.94950798389186</v>
          </cell>
        </row>
        <row r="260">
          <cell r="B260">
            <v>1258</v>
          </cell>
          <cell r="C260">
            <v>4386.4315853538756</v>
          </cell>
          <cell r="D260">
            <v>4563.5954127467785</v>
          </cell>
          <cell r="E260">
            <v>4690.638435439666</v>
          </cell>
          <cell r="F260">
            <v>4423.981389888454</v>
          </cell>
          <cell r="G260">
            <v>4823.5866215336628</v>
          </cell>
          <cell r="H260">
            <v>5086.8597122518977</v>
          </cell>
          <cell r="I260">
            <v>5213.9964241911839</v>
          </cell>
          <cell r="J260">
            <v>5469.2494283715669</v>
          </cell>
          <cell r="K260">
            <v>6109.5156886195227</v>
          </cell>
          <cell r="L260">
            <v>5305.2438865165805</v>
          </cell>
          <cell r="M260">
            <v>6482.9957428086454</v>
          </cell>
          <cell r="N260">
            <v>6386.3184281781505</v>
          </cell>
          <cell r="O260">
            <v>6304.881415572765</v>
          </cell>
          <cell r="P260">
            <v>6519.6329379333201</v>
          </cell>
          <cell r="Q260">
            <v>12.763232037543689</v>
          </cell>
          <cell r="R260">
            <v>8.5567504863582489</v>
          </cell>
          <cell r="S260">
            <v>12.553562641279543</v>
          </cell>
          <cell r="T260">
            <v>15.277952836896247</v>
          </cell>
          <cell r="U260">
            <v>20.298422156823438</v>
          </cell>
          <cell r="V260">
            <v>25.136297219489734</v>
          </cell>
          <cell r="W260">
            <v>33.61884690371545</v>
          </cell>
          <cell r="X260">
            <v>54.916722716008401</v>
          </cell>
          <cell r="Y260">
            <v>88.37446391578122</v>
          </cell>
          <cell r="Z260">
            <v>101.61398646967022</v>
          </cell>
          <cell r="AA260">
            <v>162.11237326656658</v>
          </cell>
          <cell r="AB260">
            <v>186.92119583935002</v>
          </cell>
          <cell r="AC260">
            <v>191.24762208776286</v>
          </cell>
          <cell r="AD260">
            <v>219.40580731264336</v>
          </cell>
        </row>
        <row r="261">
          <cell r="B261">
            <v>1259</v>
          </cell>
          <cell r="C261">
            <v>5965.3475104279987</v>
          </cell>
          <cell r="D261">
            <v>5192.0392644215772</v>
          </cell>
          <cell r="E261">
            <v>3411.3800325041643</v>
          </cell>
          <cell r="F261">
            <v>1220.7939954896278</v>
          </cell>
          <cell r="G261">
            <v>1601.5144937733778</v>
          </cell>
          <cell r="H261">
            <v>1644.00316764324</v>
          </cell>
          <cell r="I261">
            <v>1052.5475535459618</v>
          </cell>
          <cell r="J261">
            <v>1739.6548303394379</v>
          </cell>
          <cell r="K261">
            <v>765.34522946631</v>
          </cell>
          <cell r="L261">
            <v>1026.9708594218343</v>
          </cell>
          <cell r="M261">
            <v>2949.6811967244907</v>
          </cell>
          <cell r="N261">
            <v>3168.7947280243438</v>
          </cell>
          <cell r="O261">
            <v>3813.2966430154911</v>
          </cell>
          <cell r="P261">
            <v>3259.4610193463905</v>
          </cell>
          <cell r="Q261">
            <v>17.357415242584651</v>
          </cell>
          <cell r="R261">
            <v>9.7350839596646743</v>
          </cell>
          <cell r="S261">
            <v>9.1298814693734052</v>
          </cell>
          <cell r="T261">
            <v>4.2159384144983783</v>
          </cell>
          <cell r="U261">
            <v>6.739428528091282</v>
          </cell>
          <cell r="V261">
            <v>8.1237058989718687</v>
          </cell>
          <cell r="W261">
            <v>6.7866243439227247</v>
          </cell>
          <cell r="X261">
            <v>17.467870718004686</v>
          </cell>
          <cell r="Y261">
            <v>11.07075876580139</v>
          </cell>
          <cell r="Z261">
            <v>19.67008590863389</v>
          </cell>
          <cell r="AA261">
            <v>73.759082706663975</v>
          </cell>
          <cell r="AB261">
            <v>92.747473617708465</v>
          </cell>
          <cell r="AC261">
            <v>115.66972750520954</v>
          </cell>
          <cell r="AD261">
            <v>109.69094167753596</v>
          </cell>
        </row>
        <row r="262">
          <cell r="B262">
            <v>1260</v>
          </cell>
          <cell r="C262">
            <v>8176.0826276117114</v>
          </cell>
          <cell r="D262">
            <v>8395.5806853197773</v>
          </cell>
          <cell r="E262">
            <v>7914.770169683361</v>
          </cell>
          <cell r="F262">
            <v>7557.679871741122</v>
          </cell>
          <cell r="G262">
            <v>6382.1176798575843</v>
          </cell>
          <cell r="H262">
            <v>7006.2369004299308</v>
          </cell>
          <cell r="I262">
            <v>6819.8571793496476</v>
          </cell>
          <cell r="J262">
            <v>7057.2416479811909</v>
          </cell>
          <cell r="K262">
            <v>7457.0866825106332</v>
          </cell>
          <cell r="L262">
            <v>8230.0796525274945</v>
          </cell>
          <cell r="M262">
            <v>8205.0590380524027</v>
          </cell>
          <cell r="N262">
            <v>7731.5309745074655</v>
          </cell>
          <cell r="O262">
            <v>7855.0080567163241</v>
          </cell>
          <cell r="P262">
            <v>7468.1339757290398</v>
          </cell>
          <cell r="Q262">
            <v>23.790007367895488</v>
          </cell>
          <cell r="R262">
            <v>15.741730503040117</v>
          </cell>
          <cell r="S262">
            <v>21.182311210720648</v>
          </cell>
          <cell r="T262">
            <v>26.099991491992299</v>
          </cell>
          <cell r="U262">
            <v>26.856969530089263</v>
          </cell>
          <cell r="V262">
            <v>34.620741101861611</v>
          </cell>
          <cell r="W262">
            <v>43.973128434457387</v>
          </cell>
          <cell r="X262">
            <v>70.861749459000777</v>
          </cell>
          <cell r="Y262">
            <v>107.86714880984239</v>
          </cell>
          <cell r="Z262">
            <v>157.63482704003363</v>
          </cell>
          <cell r="AA262">
            <v>205.17391129347033</v>
          </cell>
          <cell r="AB262">
            <v>226.29423065523289</v>
          </cell>
          <cell r="AC262">
            <v>238.26802017508595</v>
          </cell>
          <cell r="AD262">
            <v>251.32580003548813</v>
          </cell>
        </row>
        <row r="263">
          <cell r="B263">
            <v>1261</v>
          </cell>
          <cell r="C263">
            <v>2387.5115886744911</v>
          </cell>
          <cell r="D263">
            <v>2508.7530455334272</v>
          </cell>
          <cell r="E263">
            <v>2845.3156266294754</v>
          </cell>
          <cell r="F263">
            <v>3127.2097454742311</v>
          </cell>
          <cell r="G263">
            <v>3427.1268996090116</v>
          </cell>
          <cell r="H263">
            <v>3480.0229584122835</v>
          </cell>
          <cell r="I263">
            <v>3869.4650476174106</v>
          </cell>
          <cell r="J263">
            <v>4034.804706038442</v>
          </cell>
          <cell r="K263">
            <v>4276.7598409029479</v>
          </cell>
          <cell r="L263">
            <v>4166.9804866461873</v>
          </cell>
          <cell r="M263">
            <v>4462.9995804434993</v>
          </cell>
          <cell r="N263">
            <v>4640.1641292901313</v>
          </cell>
          <cell r="O263">
            <v>4751.7575247506393</v>
          </cell>
          <cell r="P263">
            <v>4815.0139408452442</v>
          </cell>
          <cell r="Q263">
            <v>6.9469599161931832</v>
          </cell>
          <cell r="R263">
            <v>4.7039169560388947</v>
          </cell>
          <cell r="S263">
            <v>7.61492245559461</v>
          </cell>
          <cell r="T263">
            <v>10.799630195470208</v>
          </cell>
          <cell r="U263">
            <v>14.421896827292978</v>
          </cell>
          <cell r="V263">
            <v>17.196246085303368</v>
          </cell>
          <cell r="W263">
            <v>24.949566983124143</v>
          </cell>
          <cell r="X263">
            <v>40.513466090123515</v>
          </cell>
          <cell r="Y263">
            <v>61.863554739760552</v>
          </cell>
          <cell r="Z263">
            <v>79.812258936028897</v>
          </cell>
          <cell r="AA263">
            <v>111.60079114288288</v>
          </cell>
          <cell r="AB263">
            <v>135.81299424576275</v>
          </cell>
          <cell r="AC263">
            <v>144.13630763960018</v>
          </cell>
          <cell r="AD263">
            <v>162.04010731433422</v>
          </cell>
        </row>
        <row r="264">
          <cell r="B264">
            <v>1262</v>
          </cell>
          <cell r="C264">
            <v>5776.1941635133171</v>
          </cell>
          <cell r="D264">
            <v>5870.1962721824793</v>
          </cell>
          <cell r="E264">
            <v>6175.1928936110817</v>
          </cell>
          <cell r="F264">
            <v>6468.432739581971</v>
          </cell>
          <cell r="G264">
            <v>6816.4096845604026</v>
          </cell>
          <cell r="H264">
            <v>6482.3922836405955</v>
          </cell>
          <cell r="I264">
            <v>7754.8844940465624</v>
          </cell>
          <cell r="J264">
            <v>8029.5868122647071</v>
          </cell>
          <cell r="K264">
            <v>8579.2723691899482</v>
          </cell>
          <cell r="L264">
            <v>8776.091740347887</v>
          </cell>
          <cell r="M264">
            <v>7298.0555268197077</v>
          </cell>
          <cell r="N264">
            <v>8618.9457129296679</v>
          </cell>
          <cell r="O264">
            <v>8881.1818539037813</v>
          </cell>
          <cell r="P264">
            <v>10349.063924180009</v>
          </cell>
          <cell r="Q264">
            <v>16.807034366837943</v>
          </cell>
          <cell r="R264">
            <v>11.00662969962603</v>
          </cell>
          <cell r="S264">
            <v>16.526677952031228</v>
          </cell>
          <cell r="T264">
            <v>22.338342233953355</v>
          </cell>
          <cell r="U264">
            <v>28.684539581684625</v>
          </cell>
          <cell r="V264">
            <v>32.032206184586052</v>
          </cell>
          <cell r="W264">
            <v>50.002004863628329</v>
          </cell>
          <cell r="X264">
            <v>80.625065334522716</v>
          </cell>
          <cell r="Y264">
            <v>124.09962344919566</v>
          </cell>
          <cell r="Z264">
            <v>168.09286932628328</v>
          </cell>
          <cell r="AA264">
            <v>182.49357991578228</v>
          </cell>
          <cell r="AB264">
            <v>252.26797843759374</v>
          </cell>
          <cell r="AC264">
            <v>269.3952191857025</v>
          </cell>
          <cell r="AD264">
            <v>348.27800074503068</v>
          </cell>
        </row>
        <row r="265">
          <cell r="B265">
            <v>1263</v>
          </cell>
          <cell r="C265">
            <v>5426.4599531304539</v>
          </cell>
          <cell r="D265">
            <v>5313.7555517666888</v>
          </cell>
          <cell r="E265">
            <v>3556.5643489479494</v>
          </cell>
          <cell r="F265">
            <v>1079.5936357553076</v>
          </cell>
          <cell r="G265">
            <v>1120.9226412109435</v>
          </cell>
          <cell r="H265">
            <v>916.3933577457874</v>
          </cell>
          <cell r="I265">
            <v>1097.980004245393</v>
          </cell>
          <cell r="J265">
            <v>884.27797952655544</v>
          </cell>
          <cell r="K265">
            <v>423.86079309638342</v>
          </cell>
          <cell r="L265">
            <v>849.46547996140305</v>
          </cell>
          <cell r="M265">
            <v>1082.3160148904108</v>
          </cell>
          <cell r="N265">
            <v>911.86598551144732</v>
          </cell>
          <cell r="O265">
            <v>602.49760035257987</v>
          </cell>
          <cell r="P265">
            <v>1081.5387184842261</v>
          </cell>
          <cell r="Q265">
            <v>15.789410179220873</v>
          </cell>
          <cell r="R265">
            <v>9.9633022408096146</v>
          </cell>
          <cell r="S265">
            <v>9.5184384720274746</v>
          </cell>
          <cell r="T265">
            <v>3.7283114905912411</v>
          </cell>
          <cell r="U265">
            <v>4.7170213290804224</v>
          </cell>
          <cell r="V265">
            <v>4.5282821059099092</v>
          </cell>
          <cell r="W265">
            <v>7.079564054705461</v>
          </cell>
          <cell r="X265">
            <v>8.8790334471892809</v>
          </cell>
          <cell r="Y265">
            <v>6.1311685367444699</v>
          </cell>
          <cell r="Z265">
            <v>16.270236700451861</v>
          </cell>
          <cell r="AA265">
            <v>27.064157491222332</v>
          </cell>
          <cell r="AB265">
            <v>26.689411493321241</v>
          </cell>
          <cell r="AC265">
            <v>18.275717778991162</v>
          </cell>
          <cell r="AD265">
            <v>36.397122035544314</v>
          </cell>
        </row>
        <row r="266">
          <cell r="B266">
            <v>1264</v>
          </cell>
          <cell r="C266">
            <v>2043.3017278874047</v>
          </cell>
          <cell r="D266">
            <v>1967.8666576305397</v>
          </cell>
          <cell r="E266">
            <v>2233.8983111955195</v>
          </cell>
          <cell r="F266">
            <v>2199.107711907322</v>
          </cell>
          <cell r="G266">
            <v>2356.1189431526991</v>
          </cell>
          <cell r="H266">
            <v>2321.4240538537597</v>
          </cell>
          <cell r="I266">
            <v>2724.7171735778757</v>
          </cell>
          <cell r="J266">
            <v>2796.3507637436169</v>
          </cell>
          <cell r="K266">
            <v>3260.1376124416702</v>
          </cell>
          <cell r="L266">
            <v>3130.1089125987505</v>
          </cell>
          <cell r="M266">
            <v>3485.230523662347</v>
          </cell>
          <cell r="N266">
            <v>3053.8399673199392</v>
          </cell>
          <cell r="O266">
            <v>2986.1119470840044</v>
          </cell>
          <cell r="P266">
            <v>3119.1313035953449</v>
          </cell>
          <cell r="Q266">
            <v>5.9454099689638635</v>
          </cell>
          <cell r="R266">
            <v>3.6897539016574137</v>
          </cell>
          <cell r="S266">
            <v>5.9785853823143702</v>
          </cell>
          <cell r="T266">
            <v>7.5944858137438986</v>
          </cell>
          <cell r="U266">
            <v>9.9149244560670962</v>
          </cell>
          <cell r="V266">
            <v>11.471125269996692</v>
          </cell>
          <cell r="W266">
            <v>17.568452691957599</v>
          </cell>
          <cell r="X266">
            <v>28.078152499790068</v>
          </cell>
          <cell r="Y266">
            <v>47.158061043674671</v>
          </cell>
          <cell r="Z266">
            <v>59.952539694125818</v>
          </cell>
          <cell r="AA266">
            <v>87.150912014513452</v>
          </cell>
          <cell r="AB266">
            <v>89.38286197487443</v>
          </cell>
          <cell r="AC266">
            <v>90.578517108524423</v>
          </cell>
          <cell r="AD266">
            <v>104.96841283773416</v>
          </cell>
        </row>
        <row r="267">
          <cell r="B267">
            <v>1265</v>
          </cell>
          <cell r="C267">
            <v>14531.368029922036</v>
          </cell>
          <cell r="D267">
            <v>22004.884202220012</v>
          </cell>
          <cell r="E267">
            <v>16317.270484084145</v>
          </cell>
          <cell r="F267">
            <v>1269.2853720246931</v>
          </cell>
          <cell r="G267">
            <v>1915.6659871079271</v>
          </cell>
          <cell r="H267">
            <v>2214.0219240008569</v>
          </cell>
          <cell r="I267">
            <v>4381.0580097469901</v>
          </cell>
          <cell r="J267">
            <v>6638.8075186560136</v>
          </cell>
          <cell r="K267">
            <v>2748.5703502619058</v>
          </cell>
          <cell r="L267">
            <v>2560.3653238753391</v>
          </cell>
          <cell r="M267">
            <v>2729.2853073416154</v>
          </cell>
          <cell r="N267">
            <v>6179.0527548514465</v>
          </cell>
          <cell r="O267">
            <v>2410.1441633322479</v>
          </cell>
          <cell r="P267">
            <v>2444.9219027122131</v>
          </cell>
          <cell r="Q267">
            <v>42.282027743942677</v>
          </cell>
          <cell r="R267">
            <v>41.259201697346157</v>
          </cell>
          <cell r="S267">
            <v>43.669935335242258</v>
          </cell>
          <cell r="T267">
            <v>4.383400457940108</v>
          </cell>
          <cell r="U267">
            <v>8.0614281381809381</v>
          </cell>
          <cell r="V267">
            <v>10.940406514083984</v>
          </cell>
          <cell r="W267">
            <v>28.248220083662218</v>
          </cell>
          <cell r="X267">
            <v>66.660253192280493</v>
          </cell>
          <cell r="Y267">
            <v>39.758213845276543</v>
          </cell>
          <cell r="Z267">
            <v>49.039956115666584</v>
          </cell>
          <cell r="AA267">
            <v>68.247911312530903</v>
          </cell>
          <cell r="AB267">
            <v>180.85473549128253</v>
          </cell>
          <cell r="AC267">
            <v>73.10753521668255</v>
          </cell>
          <cell r="AD267">
            <v>82.279181817095051</v>
          </cell>
        </row>
        <row r="268">
          <cell r="B268">
            <v>1266</v>
          </cell>
          <cell r="C268">
            <v>5539.4351957880253</v>
          </cell>
          <cell r="D268">
            <v>5639.9691025229549</v>
          </cell>
          <cell r="E268">
            <v>6131.2511188230665</v>
          </cell>
          <cell r="F268">
            <v>6391.619753976739</v>
          </cell>
          <cell r="G268">
            <v>6856.3403648451058</v>
          </cell>
          <cell r="H268">
            <v>6821.5576939010398</v>
          </cell>
          <cell r="I268">
            <v>7313.5448982985563</v>
          </cell>
          <cell r="J268">
            <v>7350.7258740486177</v>
          </cell>
          <cell r="K268">
            <v>7634.8633205964588</v>
          </cell>
          <cell r="L268">
            <v>7072.8873614213271</v>
          </cell>
          <cell r="M268">
            <v>7589.8366279294387</v>
          </cell>
          <cell r="N268">
            <v>7823.4131917421792</v>
          </cell>
          <cell r="O268">
            <v>7858.2324655927205</v>
          </cell>
          <cell r="P268">
            <v>8083.5412914375756</v>
          </cell>
          <cell r="Q268">
            <v>16.118135068342799</v>
          </cell>
          <cell r="R268">
            <v>10.57495329806455</v>
          </cell>
          <cell r="S268">
            <v>16.409076514622924</v>
          </cell>
          <cell r="T268">
            <v>22.073073222193901</v>
          </cell>
          <cell r="U268">
            <v>28.852574255677958</v>
          </cell>
          <cell r="V268">
            <v>33.708164052726787</v>
          </cell>
          <cell r="W268">
            <v>47.156331968042956</v>
          </cell>
          <cell r="X268">
            <v>73.808623993714761</v>
          </cell>
          <cell r="Y268">
            <v>110.43869717608196</v>
          </cell>
          <cell r="Z268">
            <v>135.47054499635249</v>
          </cell>
          <cell r="AA268">
            <v>189.78979429749</v>
          </cell>
          <cell r="AB268">
            <v>228.98353187236361</v>
          </cell>
          <cell r="AC268">
            <v>238.36582701546942</v>
          </cell>
          <cell r="AD268">
            <v>272.03615907173463</v>
          </cell>
        </row>
        <row r="269">
          <cell r="B269">
            <v>1267</v>
          </cell>
          <cell r="C269">
            <v>5521.4414536134263</v>
          </cell>
          <cell r="D269">
            <v>5672.6364432125711</v>
          </cell>
          <cell r="E269">
            <v>6261.059181934882</v>
          </cell>
          <cell r="F269">
            <v>6475.153891396114</v>
          </cell>
          <cell r="G269">
            <v>6774.8184634598438</v>
          </cell>
          <cell r="H269">
            <v>6878.2185586170035</v>
          </cell>
          <cell r="I269">
            <v>7272.2483870398783</v>
          </cell>
          <cell r="J269">
            <v>7035.9237126553044</v>
          </cell>
          <cell r="K269">
            <v>7555.7902875009358</v>
          </cell>
          <cell r="L269">
            <v>7180.1782028367315</v>
          </cell>
          <cell r="M269">
            <v>7626.6901522525541</v>
          </cell>
          <cell r="N269">
            <v>7476.9449347244681</v>
          </cell>
          <cell r="O269">
            <v>7479.7648926190377</v>
          </cell>
          <cell r="P269">
            <v>7632.0728955365958</v>
          </cell>
          <cell r="Q269">
            <v>16.065778545248953</v>
          </cell>
          <cell r="R269">
            <v>10.636204626907846</v>
          </cell>
          <cell r="S269">
            <v>16.756482027549566</v>
          </cell>
          <cell r="T269">
            <v>22.361553326265092</v>
          </cell>
          <cell r="U269">
            <v>28.509517086981599</v>
          </cell>
          <cell r="V269">
            <v>33.988149036936861</v>
          </cell>
          <cell r="W269">
            <v>46.890059999918535</v>
          </cell>
          <cell r="X269">
            <v>70.647696112467273</v>
          </cell>
          <cell r="Y269">
            <v>109.2949016174539</v>
          </cell>
          <cell r="Z269">
            <v>137.52554008067136</v>
          </cell>
          <cell r="AA269">
            <v>190.71134546430736</v>
          </cell>
          <cell r="AB269">
            <v>218.84275019189221</v>
          </cell>
          <cell r="AC269">
            <v>226.88567083207695</v>
          </cell>
          <cell r="AD269">
            <v>256.84285159234173</v>
          </cell>
        </row>
        <row r="270">
          <cell r="B270">
            <v>1268</v>
          </cell>
          <cell r="C270">
            <v>759.17168039553189</v>
          </cell>
          <cell r="D270">
            <v>729.52493666935175</v>
          </cell>
          <cell r="E270">
            <v>854.22820635296773</v>
          </cell>
          <cell r="F270">
            <v>882.39988060143003</v>
          </cell>
          <cell r="G270">
            <v>1003.524913302294</v>
          </cell>
          <cell r="H270">
            <v>1172.9669543812056</v>
          </cell>
          <cell r="I270">
            <v>1276.0721047541654</v>
          </cell>
          <cell r="J270">
            <v>1125.9670420321515</v>
          </cell>
          <cell r="K270">
            <v>1266.8116460837991</v>
          </cell>
          <cell r="L270">
            <v>1351.0409766704331</v>
          </cell>
          <cell r="M270">
            <v>1234.2322842293995</v>
          </cell>
          <cell r="N270">
            <v>1214.3806521726142</v>
          </cell>
          <cell r="O270">
            <v>1342.6048134938048</v>
          </cell>
          <cell r="P270">
            <v>1361.869060329012</v>
          </cell>
          <cell r="Q270">
            <v>2.208967386057711</v>
          </cell>
          <cell r="R270">
            <v>1.3678607089533243</v>
          </cell>
          <cell r="S270">
            <v>2.2861722228212411</v>
          </cell>
          <cell r="T270">
            <v>3.0473147536118912</v>
          </cell>
          <cell r="U270">
            <v>4.2229929580124246</v>
          </cell>
          <cell r="V270">
            <v>5.7961193470604613</v>
          </cell>
          <cell r="W270">
            <v>8.2278676925803715</v>
          </cell>
          <cell r="X270">
            <v>11.305832846803375</v>
          </cell>
          <cell r="Y270">
            <v>18.324496704945965</v>
          </cell>
          <cell r="Z270">
            <v>25.877162758204594</v>
          </cell>
          <cell r="AA270">
            <v>30.862942487751877</v>
          </cell>
          <cell r="AB270">
            <v>35.543715250200911</v>
          </cell>
          <cell r="AC270">
            <v>40.725584045096326</v>
          </cell>
          <cell r="AD270">
            <v>45.83110483062196</v>
          </cell>
        </row>
        <row r="271">
          <cell r="B271">
            <v>1269</v>
          </cell>
          <cell r="C271">
            <v>20415.680442072007</v>
          </cell>
          <cell r="D271">
            <v>21469.07719798683</v>
          </cell>
          <cell r="E271">
            <v>20354.016775212869</v>
          </cell>
          <cell r="F271">
            <v>19765.877554790884</v>
          </cell>
          <cell r="G271">
            <v>13771.563071081315</v>
          </cell>
          <cell r="H271">
            <v>14931.597391724858</v>
          </cell>
          <cell r="I271">
            <v>15601.395221539249</v>
          </cell>
          <cell r="J271">
            <v>15300.403289919454</v>
          </cell>
          <cell r="K271">
            <v>13387.228909595113</v>
          </cell>
          <cell r="L271">
            <v>16892.221711122773</v>
          </cell>
          <cell r="M271">
            <v>15751.824627849166</v>
          </cell>
          <cell r="N271">
            <v>17650.364792884899</v>
          </cell>
          <cell r="O271">
            <v>18183.077656728299</v>
          </cell>
          <cell r="P271">
            <v>17222.253195190213</v>
          </cell>
          <cell r="Q271">
            <v>59.403654568907633</v>
          </cell>
          <cell r="R271">
            <v>40.254562497459915</v>
          </cell>
          <cell r="S271">
            <v>54.473485455363019</v>
          </cell>
          <cell r="T271">
            <v>68.260265685605731</v>
          </cell>
          <cell r="U271">
            <v>57.952934799219619</v>
          </cell>
          <cell r="V271">
            <v>73.783255531142103</v>
          </cell>
          <cell r="W271">
            <v>100.59479807154806</v>
          </cell>
          <cell r="X271">
            <v>153.63131923675817</v>
          </cell>
          <cell r="Y271">
            <v>193.64696622468972</v>
          </cell>
          <cell r="Z271">
            <v>323.54516118649968</v>
          </cell>
          <cell r="AA271">
            <v>393.88668063402002</v>
          </cell>
          <cell r="AB271">
            <v>516.6086425521363</v>
          </cell>
          <cell r="AC271">
            <v>551.5520649598941</v>
          </cell>
          <cell r="AD271">
            <v>579.58207187524135</v>
          </cell>
        </row>
        <row r="272">
          <cell r="B272">
            <v>1270</v>
          </cell>
          <cell r="C272">
            <v>11964.464698374379</v>
          </cell>
          <cell r="D272">
            <v>12079.123799771831</v>
          </cell>
          <cell r="E272">
            <v>13164.222496485059</v>
          </cell>
          <cell r="F272">
            <v>13675.006302139864</v>
          </cell>
          <cell r="G272">
            <v>18239.780938775617</v>
          </cell>
          <cell r="H272">
            <v>18919.098209796175</v>
          </cell>
          <cell r="I272">
            <v>20347.35221072222</v>
          </cell>
          <cell r="J272">
            <v>19153.472522124797</v>
          </cell>
          <cell r="K272">
            <v>20189.494887132641</v>
          </cell>
          <cell r="L272">
            <v>23196.496028659934</v>
          </cell>
          <cell r="M272">
            <v>19447.634828897921</v>
          </cell>
          <cell r="N272">
            <v>19254.881583554783</v>
          </cell>
          <cell r="O272">
            <v>19074.250658939174</v>
          </cell>
          <cell r="P272">
            <v>16246.388110319826</v>
          </cell>
          <cell r="Q272">
            <v>34.813090362614837</v>
          </cell>
          <cell r="R272">
            <v>22.648381177653306</v>
          </cell>
          <cell r="S272">
            <v>35.23142830297396</v>
          </cell>
          <cell r="T272">
            <v>47.225809268971538</v>
          </cell>
          <cell r="U272">
            <v>76.755908537106606</v>
          </cell>
          <cell r="V272">
            <v>93.487161554850374</v>
          </cell>
          <cell r="W272">
            <v>131.19581664737331</v>
          </cell>
          <cell r="X272">
            <v>192.319979792802</v>
          </cell>
          <cell r="Y272">
            <v>292.04209929509335</v>
          </cell>
          <cell r="Z272">
            <v>444.29407658158999</v>
          </cell>
          <cell r="AA272">
            <v>486.30330199296503</v>
          </cell>
          <cell r="AB272">
            <v>563.57125499141137</v>
          </cell>
          <cell r="AC272">
            <v>578.5842494385231</v>
          </cell>
          <cell r="AD272">
            <v>546.74119435766738</v>
          </cell>
        </row>
        <row r="273">
          <cell r="B273">
            <v>1271</v>
          </cell>
          <cell r="C273">
            <v>2606.9938165827571</v>
          </cell>
          <cell r="D273">
            <v>2816.2441973645109</v>
          </cell>
          <cell r="E273">
            <v>2864.4050112917544</v>
          </cell>
          <cell r="F273">
            <v>3206.2873294347146</v>
          </cell>
          <cell r="G273">
            <v>3578.3512018073352</v>
          </cell>
          <cell r="H273">
            <v>3656.0063405708743</v>
          </cell>
          <cell r="I273">
            <v>3996.0601727292392</v>
          </cell>
          <cell r="J273">
            <v>3801.0211405455643</v>
          </cell>
          <cell r="K273">
            <v>3888.4888657152219</v>
          </cell>
          <cell r="L273">
            <v>3826.3082724419264</v>
          </cell>
          <cell r="M273">
            <v>4446.5464025845795</v>
          </cell>
          <cell r="N273">
            <v>4540.9182445865226</v>
          </cell>
          <cell r="O273">
            <v>4791.577143497514</v>
          </cell>
          <cell r="P273">
            <v>4661.2678161319791</v>
          </cell>
          <cell r="Q273">
            <v>7.5855889585937728</v>
          </cell>
          <cell r="R273">
            <v>5.2804634780273201</v>
          </cell>
          <cell r="S273">
            <v>7.6660114042398133</v>
          </cell>
          <cell r="T273">
            <v>11.072719861029231</v>
          </cell>
          <cell r="U273">
            <v>15.05827282035364</v>
          </cell>
          <cell r="V273">
            <v>18.065853436372056</v>
          </cell>
          <cell r="W273">
            <v>25.765828020462983</v>
          </cell>
          <cell r="X273">
            <v>38.166045770411607</v>
          </cell>
          <cell r="Y273">
            <v>56.247194780134009</v>
          </cell>
          <cell r="Z273">
            <v>73.287193829649013</v>
          </cell>
          <cell r="AA273">
            <v>111.18936657678702</v>
          </cell>
          <cell r="AB273">
            <v>132.90816579732834</v>
          </cell>
          <cell r="AC273">
            <v>145.34416658187479</v>
          </cell>
          <cell r="AD273">
            <v>156.86607482891066</v>
          </cell>
        </row>
        <row r="274">
          <cell r="B274">
            <v>1272</v>
          </cell>
          <cell r="C274">
            <v>40135.085161378323</v>
          </cell>
          <cell r="D274">
            <v>78461.753658138492</v>
          </cell>
          <cell r="E274">
            <v>23581.064282833071</v>
          </cell>
          <cell r="F274">
            <v>15782.631079858098</v>
          </cell>
          <cell r="G274">
            <v>41903.75984892335</v>
          </cell>
          <cell r="H274">
            <v>24507.755310668246</v>
          </cell>
          <cell r="I274">
            <v>51568.820145246747</v>
          </cell>
          <cell r="J274">
            <v>87812.306923853321</v>
          </cell>
          <cell r="K274">
            <v>40728.283412968143</v>
          </cell>
          <cell r="L274">
            <v>36974.394248183853</v>
          </cell>
          <cell r="M274">
            <v>38391.077408087258</v>
          </cell>
          <cell r="N274">
            <v>85451.447306148882</v>
          </cell>
          <cell r="O274">
            <v>26798.632244883887</v>
          </cell>
          <cell r="P274">
            <v>27913.57412766762</v>
          </cell>
          <cell r="Q274">
            <v>116.78135057928232</v>
          </cell>
          <cell r="R274">
            <v>147.11594434939244</v>
          </cell>
          <cell r="S274">
            <v>63.110037513440808</v>
          </cell>
          <cell r="T274">
            <v>54.504364288540692</v>
          </cell>
          <cell r="U274">
            <v>176.33770762494393</v>
          </cell>
          <cell r="V274">
            <v>121.10304913417265</v>
          </cell>
          <cell r="W274">
            <v>332.50584166582416</v>
          </cell>
          <cell r="X274">
            <v>881.72320051347572</v>
          </cell>
          <cell r="Y274">
            <v>589.13674933934976</v>
          </cell>
          <cell r="Z274">
            <v>708.18904412820984</v>
          </cell>
          <cell r="AA274">
            <v>959.99888289132139</v>
          </cell>
          <cell r="AB274">
            <v>2501.078970035815</v>
          </cell>
          <cell r="AC274">
            <v>812.88994260535105</v>
          </cell>
          <cell r="AD274">
            <v>939.37807922107072</v>
          </cell>
        </row>
        <row r="275">
          <cell r="B275">
            <v>1273</v>
          </cell>
          <cell r="C275">
            <v>4878.5178933782672</v>
          </cell>
          <cell r="D275">
            <v>4890.5857801255343</v>
          </cell>
          <cell r="E275">
            <v>5505.4449265116464</v>
          </cell>
          <cell r="F275">
            <v>5850.4514601530855</v>
          </cell>
          <cell r="G275">
            <v>8456.0371904770982</v>
          </cell>
          <cell r="H275">
            <v>8323.0026964826466</v>
          </cell>
          <cell r="I275">
            <v>8380.702523791535</v>
          </cell>
          <cell r="J275">
            <v>8255.8369415744219</v>
          </cell>
          <cell r="K275">
            <v>10533.062035854115</v>
          </cell>
          <cell r="L275">
            <v>9159.8987904841633</v>
          </cell>
          <cell r="M275">
            <v>11332.279659541005</v>
          </cell>
          <cell r="N275">
            <v>10737.217752553313</v>
          </cell>
          <cell r="O275">
            <v>11543.153186186077</v>
          </cell>
          <cell r="P275">
            <v>11830.863226076332</v>
          </cell>
          <cell r="Q275">
            <v>14.195059163899474</v>
          </cell>
          <cell r="R275">
            <v>9.1698580763272179</v>
          </cell>
          <cell r="S275">
            <v>14.734230468693214</v>
          </cell>
          <cell r="T275">
            <v>20.204181167458145</v>
          </cell>
          <cell r="U275">
            <v>35.584353746202439</v>
          </cell>
          <cell r="V275">
            <v>41.127430550819646</v>
          </cell>
          <cell r="W275">
            <v>54.037159248078204</v>
          </cell>
          <cell r="X275">
            <v>82.896842436387729</v>
          </cell>
          <cell r="Y275">
            <v>152.36129314541557</v>
          </cell>
          <cell r="Z275">
            <v>175.4441174938994</v>
          </cell>
          <cell r="AA275">
            <v>283.37250601567388</v>
          </cell>
          <cell r="AB275">
            <v>314.26769661833356</v>
          </cell>
          <cell r="AC275">
            <v>350.14149398594549</v>
          </cell>
          <cell r="AD275">
            <v>398.14512903322753</v>
          </cell>
        </row>
        <row r="276">
          <cell r="B276">
            <v>1274</v>
          </cell>
          <cell r="C276">
            <v>2492.8562331752405</v>
          </cell>
          <cell r="D276">
            <v>2494.3466854353392</v>
          </cell>
          <cell r="E276">
            <v>2846.5508226631514</v>
          </cell>
          <cell r="F276">
            <v>2938.7900320445506</v>
          </cell>
          <cell r="G276">
            <v>3278.981967072476</v>
          </cell>
          <cell r="H276">
            <v>3192.0997801537987</v>
          </cell>
          <cell r="I276">
            <v>3423.0763139458768</v>
          </cell>
          <cell r="J276">
            <v>3575.8616187324033</v>
          </cell>
          <cell r="K276">
            <v>3343.7866333241182</v>
          </cell>
          <cell r="L276">
            <v>3350.2283110801177</v>
          </cell>
          <cell r="M276">
            <v>3075.982572054304</v>
          </cell>
          <cell r="N276">
            <v>1381.3514888437098</v>
          </cell>
          <cell r="O276">
            <v>1703.3366432775774</v>
          </cell>
          <cell r="P276">
            <v>2027.9238533138985</v>
          </cell>
          <cell r="Q276">
            <v>7.2534819980979766</v>
          </cell>
          <cell r="R276">
            <v>4.6769050021676879</v>
          </cell>
          <cell r="S276">
            <v>7.6182282125819425</v>
          </cell>
          <cell r="T276">
            <v>10.148934082258767</v>
          </cell>
          <cell r="U276">
            <v>13.798479313114571</v>
          </cell>
          <cell r="V276">
            <v>15.773497475261298</v>
          </cell>
          <cell r="W276">
            <v>22.071338216564406</v>
          </cell>
          <cell r="X276">
            <v>35.905219456267069</v>
          </cell>
          <cell r="Y276">
            <v>48.368048504929007</v>
          </cell>
          <cell r="Z276">
            <v>64.168596497064584</v>
          </cell>
          <cell r="AA276">
            <v>76.917347267343317</v>
          </cell>
          <cell r="AB276">
            <v>40.430785760676777</v>
          </cell>
          <cell r="AC276">
            <v>51.667757277270724</v>
          </cell>
          <cell r="AD276">
            <v>68.245908081129642</v>
          </cell>
        </row>
        <row r="277">
          <cell r="B277">
            <v>1275</v>
          </cell>
          <cell r="C277">
            <v>10102.835646761936</v>
          </cell>
          <cell r="D277">
            <v>9967.7591491762978</v>
          </cell>
          <cell r="E277">
            <v>17099.047868229816</v>
          </cell>
          <cell r="F277">
            <v>16744.867833643555</v>
          </cell>
          <cell r="G277">
            <v>11957.900656538464</v>
          </cell>
          <cell r="H277">
            <v>11829.476710765699</v>
          </cell>
          <cell r="I277">
            <v>11613.172804756638</v>
          </cell>
          <cell r="J277">
            <v>11766.732660884662</v>
          </cell>
          <cell r="K277">
            <v>11602.448948924153</v>
          </cell>
          <cell r="L277">
            <v>13329.973056466699</v>
          </cell>
          <cell r="M277">
            <v>13294.554867879968</v>
          </cell>
          <cell r="N277">
            <v>14139.316412548933</v>
          </cell>
          <cell r="O277">
            <v>13697.91702239508</v>
          </cell>
          <cell r="P277">
            <v>13137.382876772497</v>
          </cell>
          <cell r="Q277">
            <v>29.396294707372643</v>
          </cell>
          <cell r="R277">
            <v>18.689568253439905</v>
          </cell>
          <cell r="S277">
            <v>45.762207314523131</v>
          </cell>
          <cell r="T277">
            <v>57.827390867238172</v>
          </cell>
          <cell r="U277">
            <v>50.320753970123334</v>
          </cell>
          <cell r="V277">
            <v>58.454382344506442</v>
          </cell>
          <cell r="W277">
            <v>74.879506395148496</v>
          </cell>
          <cell r="X277">
            <v>118.14973942477545</v>
          </cell>
          <cell r="Y277">
            <v>167.83003076354765</v>
          </cell>
          <cell r="Z277">
            <v>255.31563313109947</v>
          </cell>
          <cell r="AA277">
            <v>332.44073059053079</v>
          </cell>
          <cell r="AB277">
            <v>413.84374454666147</v>
          </cell>
          <cell r="AC277">
            <v>415.50251074001568</v>
          </cell>
          <cell r="AD277">
            <v>442.11355508724006</v>
          </cell>
        </row>
        <row r="278">
          <cell r="B278">
            <v>1276</v>
          </cell>
          <cell r="C278">
            <v>8722.9841372825413</v>
          </cell>
          <cell r="D278">
            <v>8938.2374889271723</v>
          </cell>
          <cell r="E278">
            <v>9992.4121314635158</v>
          </cell>
          <cell r="F278">
            <v>10745.110903845156</v>
          </cell>
          <cell r="G278">
            <v>12377.801494461202</v>
          </cell>
          <cell r="H278">
            <v>12865.254673346988</v>
          </cell>
          <cell r="I278">
            <v>14092.931284595297</v>
          </cell>
          <cell r="J278">
            <v>14773.842900658306</v>
          </cell>
          <cell r="K278">
            <v>15962.224760807439</v>
          </cell>
          <cell r="L278">
            <v>16327.827261140674</v>
          </cell>
          <cell r="M278">
            <v>17677.330393515291</v>
          </cell>
          <cell r="N278">
            <v>17606.925720160936</v>
          </cell>
          <cell r="O278">
            <v>18883.321666615251</v>
          </cell>
          <cell r="P278">
            <v>19003.906002088104</v>
          </cell>
          <cell r="Q278">
            <v>25.381330687041384</v>
          </cell>
          <cell r="R278">
            <v>16.759213090392965</v>
          </cell>
          <cell r="S278">
            <v>26.742707492024167</v>
          </cell>
          <cell r="T278">
            <v>37.107592267766094</v>
          </cell>
          <cell r="U278">
            <v>52.087763695647794</v>
          </cell>
          <cell r="V278">
            <v>63.572593616999946</v>
          </cell>
          <cell r="W278">
            <v>90.868512506678073</v>
          </cell>
          <cell r="X278">
            <v>148.34412740742195</v>
          </cell>
          <cell r="Y278">
            <v>230.89441586462499</v>
          </cell>
          <cell r="Z278">
            <v>312.73503233459229</v>
          </cell>
          <cell r="AA278">
            <v>442.03545656941191</v>
          </cell>
          <cell r="AB278">
            <v>515.33722404849766</v>
          </cell>
          <cell r="AC278">
            <v>572.79275022342711</v>
          </cell>
          <cell r="AD278">
            <v>639.54019776509892</v>
          </cell>
        </row>
        <row r="279">
          <cell r="B279">
            <v>1277</v>
          </cell>
          <cell r="C279">
            <v>1277.9867095088193</v>
          </cell>
          <cell r="D279">
            <v>1342.3977387911</v>
          </cell>
          <cell r="E279">
            <v>1427.5019058693924</v>
          </cell>
          <cell r="F279">
            <v>1586.1013924198187</v>
          </cell>
          <cell r="G279">
            <v>1738.3669339417702</v>
          </cell>
          <cell r="H279">
            <v>1714.5832643031442</v>
          </cell>
          <cell r="I279">
            <v>1933.9074528303252</v>
          </cell>
          <cell r="J279">
            <v>1804.5709408214707</v>
          </cell>
          <cell r="K279">
            <v>2030.790260153512</v>
          </cell>
          <cell r="L279">
            <v>1983.3844178124548</v>
          </cell>
          <cell r="M279">
            <v>2033.0243866289054</v>
          </cell>
          <cell r="N279">
            <v>1939.211833868914</v>
          </cell>
          <cell r="O279">
            <v>2064.4750968012163</v>
          </cell>
          <cell r="P279">
            <v>1916.9665229451421</v>
          </cell>
          <cell r="Q279">
            <v>3.7185672674847137</v>
          </cell>
          <cell r="R279">
            <v>2.5169984333412496</v>
          </cell>
          <cell r="S279">
            <v>3.8204254799267297</v>
          </cell>
          <cell r="T279">
            <v>5.4775054712733429</v>
          </cell>
          <cell r="U279">
            <v>7.3153254325499413</v>
          </cell>
          <cell r="V279">
            <v>8.4724716184491768</v>
          </cell>
          <cell r="W279">
            <v>12.469463592457778</v>
          </cell>
          <cell r="X279">
            <v>18.119693255234445</v>
          </cell>
          <cell r="Y279">
            <v>29.375487307572275</v>
          </cell>
          <cell r="Z279">
            <v>37.988752582697991</v>
          </cell>
          <cell r="AA279">
            <v>50.837363049452428</v>
          </cell>
          <cell r="AB279">
            <v>56.758803847493475</v>
          </cell>
          <cell r="AC279">
            <v>62.622264734025734</v>
          </cell>
          <cell r="AD279">
            <v>64.511850829966363</v>
          </cell>
        </row>
        <row r="280">
          <cell r="B280">
            <v>1278</v>
          </cell>
          <cell r="C280">
            <v>3462.1903606848919</v>
          </cell>
          <cell r="D280">
            <v>3387.4537580019446</v>
          </cell>
          <cell r="E280">
            <v>3765.8904363556462</v>
          </cell>
          <cell r="F280">
            <v>3989.9813759296999</v>
          </cell>
          <cell r="G280">
            <v>4204.8260621609415</v>
          </cell>
          <cell r="H280">
            <v>4209.3656388807276</v>
          </cell>
          <cell r="I280">
            <v>4583.6226549062721</v>
          </cell>
          <cell r="J280">
            <v>4459.1705853053663</v>
          </cell>
          <cell r="K280">
            <v>4884.4763033821</v>
          </cell>
          <cell r="L280">
            <v>4736.238921186291</v>
          </cell>
          <cell r="M280">
            <v>5085.1154897408214</v>
          </cell>
          <cell r="N280">
            <v>5022.5898949945949</v>
          </cell>
          <cell r="O280">
            <v>5311.4048755638469</v>
          </cell>
          <cell r="P280">
            <v>5426.2399501851496</v>
          </cell>
          <cell r="Q280">
            <v>10.073960592275693</v>
          </cell>
          <cell r="R280">
            <v>6.3514825416684131</v>
          </cell>
          <cell r="S280">
            <v>10.078658191985525</v>
          </cell>
          <cell r="T280">
            <v>13.779159971350005</v>
          </cell>
          <cell r="U280">
            <v>17.694578993300802</v>
          </cell>
          <cell r="V280">
            <v>20.800232715199698</v>
          </cell>
          <cell r="W280">
            <v>29.554317986245977</v>
          </cell>
          <cell r="X280">
            <v>44.774523046301788</v>
          </cell>
          <cell r="Y280">
            <v>70.654205148340708</v>
          </cell>
          <cell r="Z280">
            <v>90.715550114049435</v>
          </cell>
          <cell r="AA280">
            <v>127.1572854711337</v>
          </cell>
          <cell r="AB280">
            <v>147.00621648314024</v>
          </cell>
          <cell r="AC280">
            <v>161.1122375573905</v>
          </cell>
          <cell r="AD280">
            <v>182.60975246251928</v>
          </cell>
        </row>
        <row r="281">
          <cell r="B281">
            <v>1279</v>
          </cell>
          <cell r="C281">
            <v>3150.1621396915621</v>
          </cell>
          <cell r="D281">
            <v>3259.6710151006132</v>
          </cell>
          <cell r="E281">
            <v>3636.9814950585924</v>
          </cell>
          <cell r="F281">
            <v>3966.9309282332656</v>
          </cell>
          <cell r="G281">
            <v>4275.0033411498589</v>
          </cell>
          <cell r="H281">
            <v>4153.5751746496371</v>
          </cell>
          <cell r="I281">
            <v>4638.9959262258581</v>
          </cell>
          <cell r="J281">
            <v>4801.6393472306054</v>
          </cell>
          <cell r="K281">
            <v>5308.1320239315664</v>
          </cell>
          <cell r="L281">
            <v>5211.7808434004955</v>
          </cell>
          <cell r="M281">
            <v>5559.9367798928961</v>
          </cell>
          <cell r="N281">
            <v>5507.3532563900071</v>
          </cell>
          <cell r="O281">
            <v>5600.2185187004015</v>
          </cell>
          <cell r="P281">
            <v>5600.2169007666098</v>
          </cell>
          <cell r="Q281">
            <v>9.1660497975200652</v>
          </cell>
          <cell r="R281">
            <v>6.1118896442754673</v>
          </cell>
          <cell r="S281">
            <v>9.7336590001128478</v>
          </cell>
          <cell r="T281">
            <v>13.699556640834105</v>
          </cell>
          <cell r="U281">
            <v>17.989896180800852</v>
          </cell>
          <cell r="V281">
            <v>20.524548743112103</v>
          </cell>
          <cell r="W281">
            <v>29.911354197934564</v>
          </cell>
          <cell r="X281">
            <v>48.213251208886767</v>
          </cell>
          <cell r="Y281">
            <v>76.782407299970345</v>
          </cell>
          <cell r="Z281">
            <v>99.823842114054571</v>
          </cell>
          <cell r="AA281">
            <v>139.03056277652618</v>
          </cell>
          <cell r="AB281">
            <v>161.19475847805967</v>
          </cell>
          <cell r="AC281">
            <v>169.87289756598986</v>
          </cell>
          <cell r="AD281">
            <v>188.46461479288493</v>
          </cell>
        </row>
        <row r="282">
          <cell r="B282">
            <v>1280</v>
          </cell>
          <cell r="C282">
            <v>3316.1909310226533</v>
          </cell>
          <cell r="D282">
            <v>3518.6301297670029</v>
          </cell>
          <cell r="E282">
            <v>3064.2102903948075</v>
          </cell>
          <cell r="F282">
            <v>3655.9538511133464</v>
          </cell>
          <cell r="G282">
            <v>3859.115929242314</v>
          </cell>
          <cell r="H282">
            <v>8298.5895763297376</v>
          </cell>
          <cell r="I282">
            <v>4829.6625317314629</v>
          </cell>
          <cell r="J282">
            <v>5254.5814690087191</v>
          </cell>
          <cell r="K282">
            <v>5363.9757372661597</v>
          </cell>
          <cell r="L282">
            <v>6022.745868893574</v>
          </cell>
          <cell r="M282">
            <v>6671.7745567675483</v>
          </cell>
          <cell r="N282">
            <v>5519.329239478725</v>
          </cell>
          <cell r="O282">
            <v>4388.606985876675</v>
          </cell>
          <cell r="P282">
            <v>4314.8188033305187</v>
          </cell>
          <cell r="Q282">
            <v>9.6491449849036126</v>
          </cell>
          <cell r="R282">
            <v>6.5974384999385576</v>
          </cell>
          <cell r="S282">
            <v>8.2007505707309978</v>
          </cell>
          <cell r="T282">
            <v>12.62561606584589</v>
          </cell>
          <cell r="U282">
            <v>16.23977559233219</v>
          </cell>
          <cell r="V282">
            <v>41.006795133503012</v>
          </cell>
          <cell r="W282">
            <v>31.1407358274278</v>
          </cell>
          <cell r="X282">
            <v>52.761242159721007</v>
          </cell>
          <cell r="Y282">
            <v>77.590189533544773</v>
          </cell>
          <cell r="Z282">
            <v>115.35666037661642</v>
          </cell>
          <cell r="AA282">
            <v>166.83293498948186</v>
          </cell>
          <cell r="AB282">
            <v>161.54528360540345</v>
          </cell>
          <cell r="AC282">
            <v>133.12076707003558</v>
          </cell>
          <cell r="AD282">
            <v>145.20699431471405</v>
          </cell>
        </row>
        <row r="283">
          <cell r="B283">
            <v>1281</v>
          </cell>
          <cell r="C283">
            <v>2454.7056302394058</v>
          </cell>
          <cell r="D283">
            <v>2350.1225388042662</v>
          </cell>
          <cell r="E283">
            <v>2535.5770171541881</v>
          </cell>
          <cell r="F283">
            <v>2566.2106986673998</v>
          </cell>
          <cell r="G283">
            <v>2643.0518105835085</v>
          </cell>
          <cell r="H283">
            <v>2364.944726203129</v>
          </cell>
          <cell r="I283">
            <v>2359.4895957969511</v>
          </cell>
          <cell r="J283">
            <v>2420.3405471467413</v>
          </cell>
          <cell r="K283">
            <v>2683.9658632651617</v>
          </cell>
          <cell r="L283">
            <v>2533.2714880402764</v>
          </cell>
          <cell r="M283">
            <v>2926.555926697049</v>
          </cell>
          <cell r="N283">
            <v>3002.2022127885989</v>
          </cell>
          <cell r="O283">
            <v>2900.9134418096241</v>
          </cell>
          <cell r="P283">
            <v>3084.7590510505374</v>
          </cell>
          <cell r="Q283">
            <v>7.1424749099518676</v>
          </cell>
          <cell r="R283">
            <v>4.4064844400418153</v>
          </cell>
          <cell r="S283">
            <v>6.7859685530526876</v>
          </cell>
          <cell r="T283">
            <v>8.8622538316707633</v>
          </cell>
          <cell r="U283">
            <v>11.122383745338984</v>
          </cell>
          <cell r="V283">
            <v>11.686179078681638</v>
          </cell>
          <cell r="W283">
            <v>15.213535460817292</v>
          </cell>
          <cell r="X283">
            <v>24.302634657045594</v>
          </cell>
          <cell r="Y283">
            <v>38.823706562559117</v>
          </cell>
          <cell r="Z283">
            <v>48.521014342800569</v>
          </cell>
          <cell r="AA283">
            <v>73.180817263448603</v>
          </cell>
          <cell r="AB283">
            <v>87.871476199797982</v>
          </cell>
          <cell r="AC283">
            <v>87.994168495890506</v>
          </cell>
          <cell r="AD283">
            <v>103.81168025929883</v>
          </cell>
        </row>
        <row r="284">
          <cell r="B284">
            <v>1282</v>
          </cell>
          <cell r="C284">
            <v>3278.2234133685383</v>
          </cell>
          <cell r="D284">
            <v>3190.9590538114867</v>
          </cell>
          <cell r="E284">
            <v>3447.4847099225958</v>
          </cell>
          <cell r="F284">
            <v>3818.8863648027746</v>
          </cell>
          <cell r="G284">
            <v>4006.0272328173628</v>
          </cell>
          <cell r="H284">
            <v>4009.4209419272547</v>
          </cell>
          <cell r="I284">
            <v>4357.0231841352897</v>
          </cell>
          <cell r="J284">
            <v>4270.9618017710864</v>
          </cell>
          <cell r="K284">
            <v>4608.8058415976557</v>
          </cell>
          <cell r="L284">
            <v>4400.9268382215932</v>
          </cell>
          <cell r="M284">
            <v>4549.7944990425849</v>
          </cell>
          <cell r="N284">
            <v>4486.7344083998387</v>
          </cell>
          <cell r="O284">
            <v>4599.1786080659458</v>
          </cell>
          <cell r="P284">
            <v>4573.7040752287603</v>
          </cell>
          <cell r="Q284">
            <v>9.5386706213396142</v>
          </cell>
          <cell r="R284">
            <v>5.98305458003267</v>
          </cell>
          <cell r="S284">
            <v>9.226508471401754</v>
          </cell>
          <cell r="T284">
            <v>13.188293672364212</v>
          </cell>
          <cell r="U284">
            <v>16.858001799002324</v>
          </cell>
          <cell r="V284">
            <v>19.812222505683156</v>
          </cell>
          <cell r="W284">
            <v>28.09324814719362</v>
          </cell>
          <cell r="X284">
            <v>42.884719022288451</v>
          </cell>
          <cell r="Y284">
            <v>66.666617503219072</v>
          </cell>
          <cell r="Z284">
            <v>84.293150279031934</v>
          </cell>
          <cell r="AA284">
            <v>113.77116588933927</v>
          </cell>
          <cell r="AB284">
            <v>131.32225874163089</v>
          </cell>
          <cell r="AC284">
            <v>139.50809133015449</v>
          </cell>
          <cell r="AD284">
            <v>153.91928419712463</v>
          </cell>
        </row>
        <row r="285">
          <cell r="B285">
            <v>1283</v>
          </cell>
          <cell r="C285">
            <v>2940.2644347983137</v>
          </cell>
          <cell r="D285">
            <v>3081.3448289655198</v>
          </cell>
          <cell r="E285">
            <v>3491.3291433526856</v>
          </cell>
          <cell r="F285">
            <v>6085.5631118683123</v>
          </cell>
          <cell r="G285">
            <v>5301.6459458855788</v>
          </cell>
          <cell r="H285">
            <v>5572.7008238486605</v>
          </cell>
          <cell r="I285">
            <v>5035.4256530598313</v>
          </cell>
          <cell r="J285">
            <v>5168.940626950829</v>
          </cell>
          <cell r="K285">
            <v>5922.4241369605743</v>
          </cell>
          <cell r="L285">
            <v>6704.0912580305676</v>
          </cell>
          <cell r="M285">
            <v>6665.1722455557192</v>
          </cell>
          <cell r="N285">
            <v>6374.5434326501181</v>
          </cell>
          <cell r="O285">
            <v>6928.2360782811102</v>
          </cell>
          <cell r="P285">
            <v>6462.953610846519</v>
          </cell>
          <cell r="Q285">
            <v>8.5553089117747199</v>
          </cell>
          <cell r="R285">
            <v>5.7775276901723842</v>
          </cell>
          <cell r="S285">
            <v>9.3438493939886484</v>
          </cell>
          <cell r="T285">
            <v>21.016125072674384</v>
          </cell>
          <cell r="U285">
            <v>22.310172073033218</v>
          </cell>
          <cell r="V285">
            <v>27.537040954004333</v>
          </cell>
          <cell r="W285">
            <v>32.467456889658315</v>
          </cell>
          <cell r="X285">
            <v>51.901322633641001</v>
          </cell>
          <cell r="Y285">
            <v>85.668174837609257</v>
          </cell>
          <cell r="Z285">
            <v>128.40680899068849</v>
          </cell>
          <cell r="AA285">
            <v>166.66783903969954</v>
          </cell>
          <cell r="AB285">
            <v>186.57655341823445</v>
          </cell>
          <cell r="AC285">
            <v>210.15600261111967</v>
          </cell>
          <cell r="AD285">
            <v>217.49837270155325</v>
          </cell>
        </row>
        <row r="286">
          <cell r="B286">
            <v>1284</v>
          </cell>
          <cell r="C286">
            <v>12045.629025407035</v>
          </cell>
          <cell r="D286">
            <v>13620.807815818196</v>
          </cell>
          <cell r="E286">
            <v>12697.859700322915</v>
          </cell>
          <cell r="F286">
            <v>13131.854886867548</v>
          </cell>
          <cell r="G286">
            <v>12306.305021842218</v>
          </cell>
          <cell r="H286">
            <v>11101.74830657384</v>
          </cell>
          <cell r="I286">
            <v>13088.263326848588</v>
          </cell>
          <cell r="J286">
            <v>13515.333599617932</v>
          </cell>
          <cell r="K286">
            <v>14785.453445733016</v>
          </cell>
          <cell r="L286">
            <v>15562.82602928302</v>
          </cell>
          <cell r="M286">
            <v>14169.537316368773</v>
          </cell>
          <cell r="N286">
            <v>13444.692233449065</v>
          </cell>
          <cell r="O286">
            <v>14529.952716019376</v>
          </cell>
          <cell r="P286">
            <v>14523.886518717043</v>
          </cell>
          <cell r="Q286">
            <v>35.04925479808621</v>
          </cell>
          <cell r="R286">
            <v>25.539041777685657</v>
          </cell>
          <cell r="S286">
            <v>33.98330085598284</v>
          </cell>
          <cell r="T286">
            <v>45.350068623951991</v>
          </cell>
          <cell r="U286">
            <v>51.786895130861367</v>
          </cell>
          <cell r="V286">
            <v>54.8583725275316</v>
          </cell>
          <cell r="W286">
            <v>84.390606594842964</v>
          </cell>
          <cell r="X286">
            <v>135.70743799950631</v>
          </cell>
          <cell r="Y286">
            <v>213.8723572561349</v>
          </cell>
          <cell r="Z286">
            <v>298.08258157340674</v>
          </cell>
          <cell r="AA286">
            <v>354.3203502784591</v>
          </cell>
          <cell r="AB286">
            <v>393.51278490591051</v>
          </cell>
          <cell r="AC286">
            <v>440.74086772239417</v>
          </cell>
          <cell r="AD286">
            <v>488.77368976028094</v>
          </cell>
        </row>
        <row r="287">
          <cell r="B287">
            <v>1285</v>
          </cell>
          <cell r="C287">
            <v>3698.0380968514069</v>
          </cell>
          <cell r="D287">
            <v>4050.658966541484</v>
          </cell>
          <cell r="E287">
            <v>4702.4697239768584</v>
          </cell>
          <cell r="F287">
            <v>5345.3866469734576</v>
          </cell>
          <cell r="G287">
            <v>5872.5860368137792</v>
          </cell>
          <cell r="H287">
            <v>6088.0590014482423</v>
          </cell>
          <cell r="I287">
            <v>7076.2916994904754</v>
          </cell>
          <cell r="J287">
            <v>7224.8604753479322</v>
          </cell>
          <cell r="K287">
            <v>8372.0000658976605</v>
          </cell>
          <cell r="L287">
            <v>8199.2163054836165</v>
          </cell>
          <cell r="M287">
            <v>8768.4965830904421</v>
          </cell>
          <cell r="N287">
            <v>8835.4805759691171</v>
          </cell>
          <cell r="O287">
            <v>9401.2204872013244</v>
          </cell>
          <cell r="P287">
            <v>9403.6736796459118</v>
          </cell>
          <cell r="Q287">
            <v>10.760208473645484</v>
          </cell>
          <cell r="R287">
            <v>7.5949936283162938</v>
          </cell>
          <cell r="S287">
            <v>12.585226736439074</v>
          </cell>
          <cell r="T287">
            <v>18.45997030505017</v>
          </cell>
          <cell r="U287">
            <v>24.712779075088264</v>
          </cell>
          <cell r="V287">
            <v>30.083640832793403</v>
          </cell>
          <cell r="W287">
            <v>45.626568938068701</v>
          </cell>
          <cell r="X287">
            <v>72.544809773772826</v>
          </cell>
          <cell r="Y287">
            <v>121.1014187433519</v>
          </cell>
          <cell r="Z287">
            <v>157.04368593587139</v>
          </cell>
          <cell r="AA287">
            <v>219.26310728205701</v>
          </cell>
          <cell r="AB287">
            <v>258.60573875998193</v>
          </cell>
          <cell r="AC287">
            <v>285.16968748359517</v>
          </cell>
          <cell r="AD287">
            <v>316.46269583412987</v>
          </cell>
        </row>
        <row r="288">
          <cell r="B288">
            <v>1286</v>
          </cell>
          <cell r="C288">
            <v>2260.3358120495755</v>
          </cell>
          <cell r="D288">
            <v>2308.0290169847513</v>
          </cell>
          <cell r="E288">
            <v>2464.4710793929062</v>
          </cell>
          <cell r="F288">
            <v>2583.371302272722</v>
          </cell>
          <cell r="G288">
            <v>3761.5099550330947</v>
          </cell>
          <cell r="H288">
            <v>3005.9980390097007</v>
          </cell>
          <cell r="I288">
            <v>3762.3904063867003</v>
          </cell>
          <cell r="J288">
            <v>4097.7867366366718</v>
          </cell>
          <cell r="K288">
            <v>4092.9583271120036</v>
          </cell>
          <cell r="L288">
            <v>3819.6033359763537</v>
          </cell>
          <cell r="M288">
            <v>3369.6849179790106</v>
          </cell>
          <cell r="N288">
            <v>3298.4425637272398</v>
          </cell>
          <cell r="O288">
            <v>4725.7721140935191</v>
          </cell>
          <cell r="P288">
            <v>3682.6138476866877</v>
          </cell>
          <cell r="Q288">
            <v>6.5769156296167477</v>
          </cell>
          <cell r="R288">
            <v>4.3275590028096671</v>
          </cell>
          <cell r="S288">
            <v>6.5956676257612186</v>
          </cell>
          <cell r="T288">
            <v>8.9215169409446915</v>
          </cell>
          <cell r="U288">
            <v>15.829034078811526</v>
          </cell>
          <cell r="V288">
            <v>14.853891088791533</v>
          </cell>
          <cell r="W288">
            <v>24.259170274353121</v>
          </cell>
          <cell r="X288">
            <v>41.145868535057176</v>
          </cell>
          <cell r="Y288">
            <v>59.204856231392547</v>
          </cell>
          <cell r="Z288">
            <v>73.158770831976042</v>
          </cell>
          <cell r="AA288">
            <v>84.261603876585625</v>
          </cell>
          <cell r="AB288">
            <v>96.542136968762549</v>
          </cell>
          <cell r="AC288">
            <v>143.34808536076818</v>
          </cell>
          <cell r="AD288">
            <v>123.93134275570796</v>
          </cell>
        </row>
        <row r="289">
          <cell r="B289">
            <v>1287</v>
          </cell>
          <cell r="C289">
            <v>8134.574960351556</v>
          </cell>
          <cell r="D289">
            <v>8173.5868159121783</v>
          </cell>
          <cell r="E289">
            <v>8916.9594909997959</v>
          </cell>
          <cell r="F289">
            <v>9377.7692894182637</v>
          </cell>
          <cell r="G289">
            <v>10327.15324644927</v>
          </cell>
          <cell r="H289">
            <v>10093.256085787358</v>
          </cell>
          <cell r="I289">
            <v>11541.220028118747</v>
          </cell>
          <cell r="J289">
            <v>11809.542917567594</v>
          </cell>
          <cell r="K289">
            <v>14045.131793331013</v>
          </cell>
          <cell r="L289">
            <v>12255.62170922597</v>
          </cell>
          <cell r="M289">
            <v>10660.303009093817</v>
          </cell>
          <cell r="N289">
            <v>10669.516101551882</v>
          </cell>
          <cell r="O289">
            <v>10837.365258993319</v>
          </cell>
          <cell r="P289">
            <v>8769.0042335641647</v>
          </cell>
          <cell r="Q289">
            <v>23.669232205153314</v>
          </cell>
          <cell r="R289">
            <v>15.325491555845911</v>
          </cell>
          <cell r="S289">
            <v>23.864471986216024</v>
          </cell>
          <cell r="T289">
            <v>32.385560492296435</v>
          </cell>
          <cell r="U289">
            <v>43.458308665759297</v>
          </cell>
          <cell r="V289">
            <v>49.87499149499078</v>
          </cell>
          <cell r="W289">
            <v>74.415568719460168</v>
          </cell>
          <cell r="X289">
            <v>118.5795971276372</v>
          </cell>
          <cell r="Y289">
            <v>203.16356584110616</v>
          </cell>
          <cell r="Z289">
            <v>234.73804506966326</v>
          </cell>
          <cell r="AA289">
            <v>266.56920490221103</v>
          </cell>
          <cell r="AB289">
            <v>312.28613655242003</v>
          </cell>
          <cell r="AC289">
            <v>328.73264362430803</v>
          </cell>
          <cell r="AD289">
            <v>295.10410655159046</v>
          </cell>
        </row>
        <row r="290">
          <cell r="B290">
            <v>1288</v>
          </cell>
          <cell r="C290">
            <v>3354.3143158761368</v>
          </cell>
          <cell r="D290">
            <v>3351.1663841752138</v>
          </cell>
          <cell r="E290">
            <v>3623.1846761045726</v>
          </cell>
          <cell r="F290">
            <v>3859.1487487277614</v>
          </cell>
          <cell r="G290">
            <v>4176.5199496551422</v>
          </cell>
          <cell r="H290">
            <v>4179.8029613049575</v>
          </cell>
          <cell r="I290">
            <v>4506.9660339971924</v>
          </cell>
          <cell r="J290">
            <v>4616.2995515592138</v>
          </cell>
          <cell r="K290">
            <v>4767.4135545117388</v>
          </cell>
          <cell r="L290">
            <v>4493.7662486213694</v>
          </cell>
          <cell r="M290">
            <v>4978.2950726104764</v>
          </cell>
          <cell r="N290">
            <v>4558.2636273972757</v>
          </cell>
          <cell r="O290">
            <v>4779.178547657013</v>
          </cell>
          <cell r="P290">
            <v>4841.1294635344666</v>
          </cell>
          <cell r="Q290">
            <v>9.7600728763966131</v>
          </cell>
          <cell r="R290">
            <v>6.2834436434844791</v>
          </cell>
          <cell r="S290">
            <v>9.696734552967003</v>
          </cell>
          <cell r="T290">
            <v>13.327337386271532</v>
          </cell>
          <cell r="U290">
            <v>17.575462355341767</v>
          </cell>
          <cell r="V290">
            <v>20.654151185103892</v>
          </cell>
          <cell r="W290">
            <v>29.060050826694123</v>
          </cell>
          <cell r="X290">
            <v>46.352254686342363</v>
          </cell>
          <cell r="Y290">
            <v>68.9608863644645</v>
          </cell>
          <cell r="Z290">
            <v>86.071349885687397</v>
          </cell>
          <cell r="AA290">
            <v>124.48615748936173</v>
          </cell>
          <cell r="AB290">
            <v>133.41584792025097</v>
          </cell>
          <cell r="AC290">
            <v>144.96807672142697</v>
          </cell>
          <cell r="AD290">
            <v>162.91897540300866</v>
          </cell>
        </row>
        <row r="291">
          <cell r="B291">
            <v>1289</v>
          </cell>
          <cell r="C291">
            <v>1882.9623496480215</v>
          </cell>
          <cell r="D291">
            <v>1912.4171133619745</v>
          </cell>
          <cell r="E291">
            <v>2165.0469792205918</v>
          </cell>
          <cell r="F291">
            <v>2409.7624500759262</v>
          </cell>
          <cell r="G291">
            <v>2863.6690254747195</v>
          </cell>
          <cell r="H291">
            <v>2856.2696475959015</v>
          </cell>
          <cell r="I291">
            <v>3568.6438551530955</v>
          </cell>
          <cell r="J291">
            <v>3800.5439654823531</v>
          </cell>
          <cell r="K291">
            <v>4080.3634832916609</v>
          </cell>
          <cell r="L291">
            <v>4275.5054973019214</v>
          </cell>
          <cell r="M291">
            <v>4500.1327968848063</v>
          </cell>
          <cell r="N291">
            <v>4363.2521987012597</v>
          </cell>
          <cell r="O291">
            <v>4497.5033405800868</v>
          </cell>
          <cell r="P291">
            <v>4367.6140500497841</v>
          </cell>
          <cell r="Q291">
            <v>5.4788693084283748</v>
          </cell>
          <cell r="R291">
            <v>3.5857858957375357</v>
          </cell>
          <cell r="S291">
            <v>5.7943184598518691</v>
          </cell>
          <cell r="T291">
            <v>8.3219692434808863</v>
          </cell>
          <cell r="U291">
            <v>12.050776187372211</v>
          </cell>
          <cell r="V291">
            <v>14.114020606476375</v>
          </cell>
          <cell r="W291">
            <v>23.009929746717773</v>
          </cell>
          <cell r="X291">
            <v>38.161254456543674</v>
          </cell>
          <cell r="Y291">
            <v>59.022671156919429</v>
          </cell>
          <cell r="Z291">
            <v>81.890892680354867</v>
          </cell>
          <cell r="AA291">
            <v>112.52933622961983</v>
          </cell>
          <cell r="AB291">
            <v>127.70805713841892</v>
          </cell>
          <cell r="AC291">
            <v>136.4239487666197</v>
          </cell>
          <cell r="AD291">
            <v>146.98371761171347</v>
          </cell>
        </row>
        <row r="292">
          <cell r="B292">
            <v>1290</v>
          </cell>
          <cell r="C292">
            <v>4069.0556434482919</v>
          </cell>
          <cell r="D292">
            <v>4181.2854524508712</v>
          </cell>
          <cell r="E292">
            <v>4424.0818098109503</v>
          </cell>
          <cell r="F292">
            <v>5408.87470648813</v>
          </cell>
          <cell r="G292">
            <v>5624.7247940979523</v>
          </cell>
          <cell r="H292">
            <v>6047.9102319763651</v>
          </cell>
          <cell r="I292">
            <v>7878.1116691388688</v>
          </cell>
          <cell r="J292">
            <v>7866.1393890557538</v>
          </cell>
          <cell r="K292">
            <v>8119.5888297379206</v>
          </cell>
          <cell r="L292">
            <v>8270.4828686760393</v>
          </cell>
          <cell r="M292">
            <v>7533.8880459816837</v>
          </cell>
          <cell r="N292">
            <v>8102.587221447905</v>
          </cell>
          <cell r="O292">
            <v>8492.7011982525528</v>
          </cell>
          <cell r="P292">
            <v>7964.7540233658447</v>
          </cell>
          <cell r="Q292">
            <v>11.839760940171459</v>
          </cell>
          <cell r="R292">
            <v>7.8399185495120696</v>
          </cell>
          <cell r="S292">
            <v>11.840176746516045</v>
          </cell>
          <cell r="T292">
            <v>18.679222488431456</v>
          </cell>
          <cell r="U292">
            <v>23.66973941690107</v>
          </cell>
          <cell r="V292">
            <v>29.885249003741929</v>
          </cell>
          <cell r="W292">
            <v>50.79655000650272</v>
          </cell>
          <cell r="X292">
            <v>78.983890080666242</v>
          </cell>
          <cell r="Y292">
            <v>117.45027701316724</v>
          </cell>
          <cell r="Z292">
            <v>158.40869002293698</v>
          </cell>
          <cell r="AA292">
            <v>188.39075629711638</v>
          </cell>
          <cell r="AB292">
            <v>237.15467837355226</v>
          </cell>
          <cell r="AC292">
            <v>257.61133353848248</v>
          </cell>
          <cell r="AD292">
            <v>268.03860020640326</v>
          </cell>
        </row>
        <row r="293">
          <cell r="B293">
            <v>1291</v>
          </cell>
          <cell r="C293">
            <v>5472.1152847705407</v>
          </cell>
          <cell r="D293">
            <v>5591.2579372188757</v>
          </cell>
          <cell r="E293">
            <v>6311.2237429043244</v>
          </cell>
          <cell r="F293">
            <v>6715.3335594131577</v>
          </cell>
          <cell r="G293">
            <v>7314.781925358714</v>
          </cell>
          <cell r="H293">
            <v>7153.1675104772921</v>
          </cell>
          <cell r="I293">
            <v>7918.8505632155357</v>
          </cell>
          <cell r="J293">
            <v>7871.6029892090264</v>
          </cell>
          <cell r="K293">
            <v>8752.6084413124754</v>
          </cell>
          <cell r="L293">
            <v>8600.0242097686751</v>
          </cell>
          <cell r="M293">
            <v>9178.4906322452316</v>
          </cell>
          <cell r="N293">
            <v>9006.8034908266909</v>
          </cell>
          <cell r="O293">
            <v>9453.2038896422655</v>
          </cell>
          <cell r="P293">
            <v>9575.7426550597611</v>
          </cell>
          <cell r="Q293">
            <v>15.922253831318189</v>
          </cell>
          <cell r="R293">
            <v>10.483619766121173</v>
          </cell>
          <cell r="S293">
            <v>16.890737516897076</v>
          </cell>
          <cell r="T293">
            <v>23.190999320032784</v>
          </cell>
          <cell r="U293">
            <v>30.781769491437906</v>
          </cell>
          <cell r="V293">
            <v>35.346786578581963</v>
          </cell>
          <cell r="W293">
            <v>51.059226566201843</v>
          </cell>
          <cell r="X293">
            <v>79.038750079022137</v>
          </cell>
          <cell r="Y293">
            <v>126.60693879656921</v>
          </cell>
          <cell r="Z293">
            <v>164.72055995602139</v>
          </cell>
          <cell r="AA293">
            <v>229.51532878125823</v>
          </cell>
          <cell r="AB293">
            <v>263.62019027535922</v>
          </cell>
          <cell r="AC293">
            <v>286.74651366787606</v>
          </cell>
          <cell r="AD293">
            <v>322.25334890057417</v>
          </cell>
        </row>
        <row r="294">
          <cell r="B294">
            <v>1292</v>
          </cell>
          <cell r="C294">
            <v>9833.6008131460694</v>
          </cell>
          <cell r="D294">
            <v>10417.650893780617</v>
          </cell>
          <cell r="E294">
            <v>8552.21686953676</v>
          </cell>
          <cell r="F294">
            <v>7122.5106297534694</v>
          </cell>
          <cell r="G294">
            <v>6786.310534132087</v>
          </cell>
          <cell r="H294">
            <v>7227.6264580755169</v>
          </cell>
          <cell r="I294">
            <v>9156.7461576278038</v>
          </cell>
          <cell r="J294">
            <v>10244.948409868501</v>
          </cell>
          <cell r="K294">
            <v>6481.4669276733675</v>
          </cell>
          <cell r="L294">
            <v>6362.9579845298258</v>
          </cell>
          <cell r="M294">
            <v>6312.0856466594187</v>
          </cell>
          <cell r="N294">
            <v>7841.675216762349</v>
          </cell>
          <cell r="O294">
            <v>4788.2066864271164</v>
          </cell>
          <cell r="P294">
            <v>8436.704433842935</v>
          </cell>
          <cell r="Q294">
            <v>28.612900144579861</v>
          </cell>
          <cell r="R294">
            <v>19.533116170439524</v>
          </cell>
          <cell r="S294">
            <v>22.888310764347828</v>
          </cell>
          <cell r="T294">
            <v>24.597160767986274</v>
          </cell>
          <cell r="U294">
            <v>28.557877554049796</v>
          </cell>
          <cell r="V294">
            <v>35.714719319673975</v>
          </cell>
          <cell r="W294">
            <v>59.040939456959272</v>
          </cell>
          <cell r="X294">
            <v>102.86950676376004</v>
          </cell>
          <cell r="Y294">
            <v>93.754758038836556</v>
          </cell>
          <cell r="Z294">
            <v>121.87291298527434</v>
          </cell>
          <cell r="AA294">
            <v>157.83863279207949</v>
          </cell>
          <cell r="AB294">
            <v>229.51804320210829</v>
          </cell>
          <cell r="AC294">
            <v>145.24192962330645</v>
          </cell>
          <cell r="AD294">
            <v>283.92119080744465</v>
          </cell>
        </row>
        <row r="295">
          <cell r="B295">
            <v>1293</v>
          </cell>
          <cell r="C295">
            <v>10222.757043821151</v>
          </cell>
          <cell r="D295">
            <v>10493.331249758519</v>
          </cell>
          <cell r="E295">
            <v>12044.207466040785</v>
          </cell>
          <cell r="F295">
            <v>18949.480455033652</v>
          </cell>
          <cell r="G295">
            <v>15940.900933283559</v>
          </cell>
          <cell r="H295">
            <v>16226.861317871886</v>
          </cell>
          <cell r="I295">
            <v>16510.152088589493</v>
          </cell>
          <cell r="J295">
            <v>16457.977656429339</v>
          </cell>
          <cell r="K295">
            <v>16796.630285217372</v>
          </cell>
          <cell r="L295">
            <v>24148.995349256678</v>
          </cell>
          <cell r="M295">
            <v>22843.490846907927</v>
          </cell>
          <cell r="N295">
            <v>24627.978159443581</v>
          </cell>
          <cell r="O295">
            <v>24273.80724236384</v>
          </cell>
          <cell r="P295">
            <v>25202.699734882786</v>
          </cell>
          <cell r="Q295">
            <v>29.745230872715734</v>
          </cell>
          <cell r="R295">
            <v>19.675016988599896</v>
          </cell>
          <cell r="S295">
            <v>32.23393040639202</v>
          </cell>
          <cell r="T295">
            <v>65.440887553776761</v>
          </cell>
          <cell r="U295">
            <v>67.081854663783247</v>
          </cell>
          <cell r="V295">
            <v>80.183695265482982</v>
          </cell>
          <cell r="W295">
            <v>106.4542877030166</v>
          </cell>
          <cell r="X295">
            <v>165.25452116626133</v>
          </cell>
          <cell r="Y295">
            <v>242.96413540809928</v>
          </cell>
          <cell r="Z295">
            <v>462.53777190377389</v>
          </cell>
          <cell r="AA295">
            <v>571.21933467150222</v>
          </cell>
          <cell r="AB295">
            <v>720.83645380987446</v>
          </cell>
          <cell r="AC295">
            <v>736.3037634066385</v>
          </cell>
          <cell r="AD295">
            <v>848.14877377789219</v>
          </cell>
        </row>
        <row r="296">
          <cell r="B296">
            <v>1294</v>
          </cell>
          <cell r="C296">
            <v>7134.4593004077215</v>
          </cell>
          <cell r="D296">
            <v>7553.1519619135988</v>
          </cell>
          <cell r="E296">
            <v>8377.3936302644379</v>
          </cell>
          <cell r="F296">
            <v>8969.6459100036445</v>
          </cell>
          <cell r="G296">
            <v>9625.9339319923492</v>
          </cell>
          <cell r="H296">
            <v>9403.6873136203067</v>
          </cell>
          <cell r="I296">
            <v>10467.69929231238</v>
          </cell>
          <cell r="J296">
            <v>10756.988025092372</v>
          </cell>
          <cell r="K296">
            <v>11711.21062164992</v>
          </cell>
          <cell r="L296">
            <v>11304.890930377895</v>
          </cell>
          <cell r="M296">
            <v>12003.627661785811</v>
          </cell>
          <cell r="N296">
            <v>12249.326694731577</v>
          </cell>
          <cell r="O296">
            <v>12578.840909183953</v>
          </cell>
          <cell r="P296">
            <v>12745.44827907547</v>
          </cell>
          <cell r="Q296">
            <v>20.759188361117268</v>
          </cell>
          <cell r="R296">
            <v>14.16217496913066</v>
          </cell>
          <cell r="S296">
            <v>22.420431068318603</v>
          </cell>
          <cell r="T296">
            <v>30.976131023044434</v>
          </cell>
          <cell r="U296">
            <v>40.507465903690409</v>
          </cell>
          <cell r="V296">
            <v>46.467544348626205</v>
          </cell>
          <cell r="W296">
            <v>67.493713327003405</v>
          </cell>
          <cell r="X296">
            <v>108.01089552964659</v>
          </cell>
          <cell r="Y296">
            <v>169.40327404691092</v>
          </cell>
          <cell r="Z296">
            <v>216.52822351109208</v>
          </cell>
          <cell r="AA296">
            <v>300.16008728971673</v>
          </cell>
          <cell r="AB296">
            <v>358.52562313578204</v>
          </cell>
          <cell r="AC296">
            <v>381.55728140418347</v>
          </cell>
          <cell r="AD296">
            <v>428.92374399816174</v>
          </cell>
        </row>
        <row r="297">
          <cell r="B297">
            <v>1295</v>
          </cell>
          <cell r="C297">
            <v>4245.5451120946491</v>
          </cell>
          <cell r="D297">
            <v>4166.8844925365847</v>
          </cell>
          <cell r="E297">
            <v>4429.958388158565</v>
          </cell>
          <cell r="F297">
            <v>4718.4850997347348</v>
          </cell>
          <cell r="G297">
            <v>4905.5838487287565</v>
          </cell>
          <cell r="H297">
            <v>4803.8669269003267</v>
          </cell>
          <cell r="I297">
            <v>5378.1124165228948</v>
          </cell>
          <cell r="J297">
            <v>5109.1803537148435</v>
          </cell>
          <cell r="K297">
            <v>5259.6850160061913</v>
          </cell>
          <cell r="L297">
            <v>5633.8402088664279</v>
          </cell>
          <cell r="M297">
            <v>5975.0422897487933</v>
          </cell>
          <cell r="N297">
            <v>5776.5575461842172</v>
          </cell>
          <cell r="O297">
            <v>6298.3050918367908</v>
          </cell>
          <cell r="P297">
            <v>5547.3911745638461</v>
          </cell>
          <cell r="Q297">
            <v>12.353293636780132</v>
          </cell>
          <cell r="R297">
            <v>7.8129167209962453</v>
          </cell>
          <cell r="S297">
            <v>11.855904241913217</v>
          </cell>
          <cell r="T297">
            <v>16.29500363182192</v>
          </cell>
          <cell r="U297">
            <v>20.643479572370747</v>
          </cell>
          <cell r="V297">
            <v>23.737911738868853</v>
          </cell>
          <cell r="W297">
            <v>34.677035282029692</v>
          </cell>
          <cell r="X297">
            <v>51.30126984802309</v>
          </cell>
          <cell r="Y297">
            <v>76.081618796930087</v>
          </cell>
          <cell r="Z297">
            <v>107.90775598667626</v>
          </cell>
          <cell r="AA297">
            <v>149.41060034379038</v>
          </cell>
          <cell r="AB297">
            <v>169.07410059657843</v>
          </cell>
          <cell r="AC297">
            <v>191.04814073455645</v>
          </cell>
          <cell r="AD297">
            <v>186.68686576702206</v>
          </cell>
        </row>
        <row r="298">
          <cell r="B298">
            <v>1296</v>
          </cell>
          <cell r="C298">
            <v>1007.461299510691</v>
          </cell>
          <cell r="D298">
            <v>937.91167826648666</v>
          </cell>
          <cell r="E298">
            <v>1033.5502996466396</v>
          </cell>
          <cell r="F298">
            <v>1146.1788500949235</v>
          </cell>
          <cell r="G298">
            <v>1201.8727559348088</v>
          </cell>
          <cell r="H298">
            <v>1082.4761106175711</v>
          </cell>
          <cell r="I298">
            <v>1147.5549554176778</v>
          </cell>
          <cell r="J298">
            <v>1320.1199416631753</v>
          </cell>
          <cell r="K298">
            <v>1505.6994751095347</v>
          </cell>
          <cell r="L298">
            <v>1414.8960001096384</v>
          </cell>
          <cell r="M298">
            <v>1196.0979025690206</v>
          </cell>
          <cell r="N298">
            <v>1553.1184861130989</v>
          </cell>
          <cell r="O298">
            <v>1593.5468411100965</v>
          </cell>
          <cell r="P298">
            <v>1761.4454076653167</v>
          </cell>
          <cell r="Q298">
            <v>2.9314175051616336</v>
          </cell>
          <cell r="R298">
            <v>1.7585862644071231</v>
          </cell>
          <cell r="S298">
            <v>2.7660922085782502</v>
          </cell>
          <cell r="T298">
            <v>3.9582595113131216</v>
          </cell>
          <cell r="U298">
            <v>5.0576723282711162</v>
          </cell>
          <cell r="V298">
            <v>5.348966314904561</v>
          </cell>
          <cell r="W298">
            <v>7.3992138124205802</v>
          </cell>
          <cell r="X298">
            <v>13.255321728812648</v>
          </cell>
          <cell r="Y298">
            <v>21.780021643768809</v>
          </cell>
          <cell r="Z298">
            <v>27.100209921835035</v>
          </cell>
          <cell r="AA298">
            <v>29.909362482570689</v>
          </cell>
          <cell r="AB298">
            <v>45.458235127069834</v>
          </cell>
          <cell r="AC298">
            <v>48.337474404359732</v>
          </cell>
          <cell r="AD298">
            <v>59.278084423640244</v>
          </cell>
        </row>
        <row r="299">
          <cell r="B299">
            <v>1297</v>
          </cell>
          <cell r="C299">
            <v>7229.5115563236723</v>
          </cell>
          <cell r="D299">
            <v>7301.8740198408323</v>
          </cell>
          <cell r="E299">
            <v>8285.9409686777053</v>
          </cell>
          <cell r="F299">
            <v>8796.1864884007882</v>
          </cell>
          <cell r="G299">
            <v>9592.4539489066756</v>
          </cell>
          <cell r="H299">
            <v>9348.0155981315511</v>
          </cell>
          <cell r="I299">
            <v>10332.521725105706</v>
          </cell>
          <cell r="J299">
            <v>10544.393236401069</v>
          </cell>
          <cell r="K299">
            <v>11653.953133246156</v>
          </cell>
          <cell r="L299">
            <v>11311.475740299307</v>
          </cell>
          <cell r="M299">
            <v>12123.378346602532</v>
          </cell>
          <cell r="N299">
            <v>11754.921143241761</v>
          </cell>
          <cell r="O299">
            <v>12016.504476404536</v>
          </cell>
          <cell r="P299">
            <v>12243.204439292535</v>
          </cell>
          <cell r="Q299">
            <v>21.035762604745742</v>
          </cell>
          <cell r="R299">
            <v>13.691028327376086</v>
          </cell>
          <cell r="S299">
            <v>22.175676173704097</v>
          </cell>
          <cell r="T299">
            <v>30.377099375121851</v>
          </cell>
          <cell r="U299">
            <v>40.366576792786418</v>
          </cell>
          <cell r="V299">
            <v>46.192447163643145</v>
          </cell>
          <cell r="W299">
            <v>66.622114352433144</v>
          </cell>
          <cell r="X299">
            <v>105.87623167598048</v>
          </cell>
          <cell r="Y299">
            <v>168.57504148303153</v>
          </cell>
          <cell r="Z299">
            <v>216.65434566505377</v>
          </cell>
          <cell r="AA299">
            <v>303.15454671651332</v>
          </cell>
          <cell r="AB299">
            <v>344.05486381593187</v>
          </cell>
          <cell r="AC299">
            <v>364.49978285762137</v>
          </cell>
          <cell r="AD299">
            <v>412.02168583255161</v>
          </cell>
        </row>
        <row r="300">
          <cell r="B300">
            <v>1298</v>
          </cell>
          <cell r="C300">
            <v>2799.0410301000675</v>
          </cell>
          <cell r="D300">
            <v>2754.5627294311053</v>
          </cell>
          <cell r="E300">
            <v>3224.0247707288186</v>
          </cell>
          <cell r="F300">
            <v>3463.6627562616936</v>
          </cell>
          <cell r="G300">
            <v>3726.0230859374219</v>
          </cell>
          <cell r="H300">
            <v>3553.6953639589933</v>
          </cell>
          <cell r="I300">
            <v>3821.7666169805411</v>
          </cell>
          <cell r="J300">
            <v>3667.6693624824161</v>
          </cell>
          <cell r="K300">
            <v>3972.0791569450985</v>
          </cell>
          <cell r="L300">
            <v>3875.9967049733532</v>
          </cell>
          <cell r="M300">
            <v>4177.383365765093</v>
          </cell>
          <cell r="N300">
            <v>3410.0582636007366</v>
          </cell>
          <cell r="O300">
            <v>3664.4186913441026</v>
          </cell>
          <cell r="P300">
            <v>3913.3323316545893</v>
          </cell>
          <cell r="Q300">
            <v>8.1443901391409401</v>
          </cell>
          <cell r="R300">
            <v>5.1648106028262744</v>
          </cell>
          <cell r="S300">
            <v>8.6284623028266907</v>
          </cell>
          <cell r="T300">
            <v>11.96155037044911</v>
          </cell>
          <cell r="U300">
            <v>15.679699671357914</v>
          </cell>
          <cell r="V300">
            <v>17.560292193796716</v>
          </cell>
          <cell r="W300">
            <v>24.642016669186759</v>
          </cell>
          <cell r="X300">
            <v>36.8270608300665</v>
          </cell>
          <cell r="Y300">
            <v>57.45633271389282</v>
          </cell>
          <cell r="Z300">
            <v>74.238901200497651</v>
          </cell>
          <cell r="AA300">
            <v>104.45873456259116</v>
          </cell>
          <cell r="AB300">
            <v>99.809017618300018</v>
          </cell>
          <cell r="AC300">
            <v>111.15377353847448</v>
          </cell>
          <cell r="AD300">
            <v>131.69573313149084</v>
          </cell>
        </row>
        <row r="301">
          <cell r="B301">
            <v>1299</v>
          </cell>
          <cell r="C301">
            <v>10080.284771661116</v>
          </cell>
          <cell r="D301">
            <v>9985.2829266971075</v>
          </cell>
          <cell r="E301">
            <v>18481.23538788332</v>
          </cell>
          <cell r="F301">
            <v>18117.994702596316</v>
          </cell>
          <cell r="G301">
            <v>13461.467839196028</v>
          </cell>
          <cell r="H301">
            <v>15879.639205447273</v>
          </cell>
          <cell r="I301">
            <v>15553.326882528552</v>
          </cell>
          <cell r="J301">
            <v>13689.712338952264</v>
          </cell>
          <cell r="K301">
            <v>14477.928420537113</v>
          </cell>
          <cell r="L301">
            <v>14998.4944512734</v>
          </cell>
          <cell r="M301">
            <v>13985.787635193064</v>
          </cell>
          <cell r="N301">
            <v>14978.981731603355</v>
          </cell>
          <cell r="O301">
            <v>12532.486144287759</v>
          </cell>
          <cell r="P301">
            <v>13877.379458322052</v>
          </cell>
          <cell r="Q301">
            <v>29.330678261302349</v>
          </cell>
          <cell r="R301">
            <v>18.7224253711864</v>
          </cell>
          <cell r="S301">
            <v>49.461357835029773</v>
          </cell>
          <cell r="T301">
            <v>62.569401670195987</v>
          </cell>
          <cell r="U301">
            <v>56.648004584527165</v>
          </cell>
          <cell r="V301">
            <v>78.467925868882034</v>
          </cell>
          <cell r="W301">
            <v>100.28486265950622</v>
          </cell>
          <cell r="X301">
            <v>137.45837457700333</v>
          </cell>
          <cell r="Y301">
            <v>209.42399168552194</v>
          </cell>
          <cell r="Z301">
            <v>287.27365693979698</v>
          </cell>
          <cell r="AA301">
            <v>349.72554594970234</v>
          </cell>
          <cell r="AB301">
            <v>438.4199142612768</v>
          </cell>
          <cell r="AC301">
            <v>380.15119015924148</v>
          </cell>
          <cell r="AD301">
            <v>467.01672815375065</v>
          </cell>
        </row>
        <row r="302">
          <cell r="B302">
            <v>1300</v>
          </cell>
          <cell r="C302">
            <v>11578.670272352467</v>
          </cell>
          <cell r="D302">
            <v>11776.700976584572</v>
          </cell>
          <cell r="E302">
            <v>12856.844786452986</v>
          </cell>
          <cell r="F302">
            <v>13307.4757508081</v>
          </cell>
          <cell r="G302">
            <v>15992.378185417059</v>
          </cell>
          <cell r="H302">
            <v>16273.439682205322</v>
          </cell>
          <cell r="I302">
            <v>18278.715409274238</v>
          </cell>
          <cell r="J302">
            <v>18244.2376706215</v>
          </cell>
          <cell r="K302">
            <v>22614.380152236085</v>
          </cell>
          <cell r="L302">
            <v>18515.100597330718</v>
          </cell>
          <cell r="M302">
            <v>21321.780401655491</v>
          </cell>
          <cell r="N302">
            <v>22469.849806157148</v>
          </cell>
          <cell r="O302">
            <v>23929.123684192866</v>
          </cell>
          <cell r="P302">
            <v>22867.255120674625</v>
          </cell>
          <cell r="Q302">
            <v>33.690541502044532</v>
          </cell>
          <cell r="R302">
            <v>22.081337781964589</v>
          </cell>
          <cell r="S302">
            <v>34.408792879133415</v>
          </cell>
          <cell r="T302">
            <v>45.956564682590766</v>
          </cell>
          <cell r="U302">
            <v>67.298479154491957</v>
          </cell>
          <cell r="V302">
            <v>80.41385840661755</v>
          </cell>
          <cell r="W302">
            <v>117.85764410766743</v>
          </cell>
          <cell r="X302">
            <v>183.19035444334986</v>
          </cell>
          <cell r="Y302">
            <v>327.11819145735365</v>
          </cell>
          <cell r="Z302">
            <v>354.6289712266306</v>
          </cell>
          <cell r="AA302">
            <v>533.16777618050071</v>
          </cell>
          <cell r="AB302">
            <v>657.67018092388764</v>
          </cell>
          <cell r="AC302">
            <v>725.84838660761898</v>
          </cell>
          <cell r="AD302">
            <v>769.55384122686746</v>
          </cell>
        </row>
        <row r="303">
          <cell r="B303">
            <v>1301</v>
          </cell>
          <cell r="C303">
            <v>2521.1197668795976</v>
          </cell>
          <cell r="D303">
            <v>2561.4127078391875</v>
          </cell>
          <cell r="E303">
            <v>2759.8924000032503</v>
          </cell>
          <cell r="F303">
            <v>2929.0803824362283</v>
          </cell>
          <cell r="G303">
            <v>3312.6131204953272</v>
          </cell>
          <cell r="H303">
            <v>3655.3233445393817</v>
          </cell>
          <cell r="I303">
            <v>3948.2694389980206</v>
          </cell>
          <cell r="J303">
            <v>4039.9512371991686</v>
          </cell>
          <cell r="K303">
            <v>4203.301926932585</v>
          </cell>
          <cell r="L303">
            <v>4163.3737525050265</v>
          </cell>
          <cell r="M303">
            <v>3851.8480936315232</v>
          </cell>
          <cell r="N303">
            <v>4159.487378343576</v>
          </cell>
          <cell r="O303">
            <v>3091.4230288333224</v>
          </cell>
          <cell r="P303">
            <v>2970.6665993702172</v>
          </cell>
          <cell r="Q303">
            <v>7.3357206086519691</v>
          </cell>
          <cell r="R303">
            <v>4.8026539277230409</v>
          </cell>
          <cell r="S303">
            <v>7.3863041467583574</v>
          </cell>
          <cell r="T303">
            <v>10.115402393107049</v>
          </cell>
          <cell r="U303">
            <v>13.940004572918214</v>
          </cell>
          <cell r="V303">
            <v>18.062478467880986</v>
          </cell>
          <cell r="W303">
            <v>25.457682553912285</v>
          </cell>
          <cell r="X303">
            <v>40.565142399351025</v>
          </cell>
          <cell r="Y303">
            <v>60.800982172904746</v>
          </cell>
          <cell r="Z303">
            <v>79.743177355227076</v>
          </cell>
          <cell r="AA303">
            <v>96.31847076462553</v>
          </cell>
          <cell r="AB303">
            <v>121.7440632787964</v>
          </cell>
          <cell r="AC303">
            <v>93.772945779982223</v>
          </cell>
          <cell r="AD303">
            <v>99.972116482088012</v>
          </cell>
        </row>
        <row r="304">
          <cell r="B304">
            <v>1302</v>
          </cell>
          <cell r="C304">
            <v>6597.330635578086</v>
          </cell>
          <cell r="D304">
            <v>7004.923073107665</v>
          </cell>
          <cell r="E304">
            <v>6077.0551954724842</v>
          </cell>
          <cell r="F304">
            <v>6212.0454268350231</v>
          </cell>
          <cell r="G304">
            <v>6466.111362438156</v>
          </cell>
          <cell r="H304">
            <v>7216.3069195140533</v>
          </cell>
          <cell r="I304">
            <v>6620.9357180414945</v>
          </cell>
          <cell r="J304">
            <v>6403.3911778152515</v>
          </cell>
          <cell r="K304">
            <v>6574.1668438739962</v>
          </cell>
          <cell r="L304">
            <v>7454.1749289122827</v>
          </cell>
          <cell r="M304">
            <v>6540.5169941055219</v>
          </cell>
          <cell r="N304">
            <v>6758.1444816482526</v>
          </cell>
          <cell r="O304">
            <v>6310.4142710811229</v>
          </cell>
          <cell r="P304">
            <v>6072.1105701586639</v>
          </cell>
          <cell r="Q304">
            <v>19.196301160020393</v>
          </cell>
          <cell r="R304">
            <v>13.134244710934894</v>
          </cell>
          <cell r="S304">
            <v>16.264031884121628</v>
          </cell>
          <cell r="T304">
            <v>21.452924116897222</v>
          </cell>
          <cell r="U304">
            <v>27.210428348453878</v>
          </cell>
          <cell r="V304">
            <v>35.658784754585994</v>
          </cell>
          <cell r="W304">
            <v>42.690521081189104</v>
          </cell>
          <cell r="X304">
            <v>64.29643817852299</v>
          </cell>
          <cell r="Y304">
            <v>95.095667174159445</v>
          </cell>
          <cell r="Z304">
            <v>142.77353625421878</v>
          </cell>
          <cell r="AA304">
            <v>163.55073709263314</v>
          </cell>
          <cell r="AB304">
            <v>197.80417503002039</v>
          </cell>
          <cell r="AC304">
            <v>191.41545164546318</v>
          </cell>
          <cell r="AD304">
            <v>204.34529588096922</v>
          </cell>
        </row>
        <row r="305">
          <cell r="B305">
            <v>1303</v>
          </cell>
          <cell r="C305">
            <v>5429.4348890032652</v>
          </cell>
          <cell r="D305">
            <v>5798.2003051613256</v>
          </cell>
          <cell r="E305">
            <v>5663.6781008380576</v>
          </cell>
          <cell r="F305">
            <v>6070.9699772703143</v>
          </cell>
          <cell r="G305">
            <v>5560.8250601312193</v>
          </cell>
          <cell r="H305">
            <v>5708.6187591891694</v>
          </cell>
          <cell r="I305">
            <v>5382.8640941278572</v>
          </cell>
          <cell r="J305">
            <v>5438.6808914979474</v>
          </cell>
          <cell r="K305">
            <v>5631.3045325199155</v>
          </cell>
          <cell r="L305">
            <v>5833.8364218254592</v>
          </cell>
          <cell r="M305">
            <v>5692.6927812420663</v>
          </cell>
          <cell r="N305">
            <v>6005.595419266544</v>
          </cell>
          <cell r="O305">
            <v>6720.5909144801135</v>
          </cell>
          <cell r="P305">
            <v>5961.5838743271806</v>
          </cell>
          <cell r="Q305">
            <v>15.798066371869192</v>
          </cell>
          <cell r="R305">
            <v>10.871637118096263</v>
          </cell>
          <cell r="S305">
            <v>15.157710149162114</v>
          </cell>
          <cell r="T305">
            <v>20.965728562725165</v>
          </cell>
          <cell r="U305">
            <v>23.400839140501958</v>
          </cell>
          <cell r="V305">
            <v>28.208668208034894</v>
          </cell>
          <cell r="W305">
            <v>34.707673186036665</v>
          </cell>
          <cell r="X305">
            <v>54.609784097591344</v>
          </cell>
          <cell r="Y305">
            <v>81.457114536096086</v>
          </cell>
          <cell r="Z305">
            <v>111.73838336447776</v>
          </cell>
          <cell r="AA305">
            <v>142.35023030337382</v>
          </cell>
          <cell r="AB305">
            <v>175.77781160167831</v>
          </cell>
          <cell r="AC305">
            <v>203.85744738105956</v>
          </cell>
          <cell r="AD305">
            <v>200.6257308135234</v>
          </cell>
        </row>
        <row r="306">
          <cell r="B306">
            <v>1304</v>
          </cell>
          <cell r="C306">
            <v>3027.8968582660523</v>
          </cell>
          <cell r="D306">
            <v>2984.0932791523787</v>
          </cell>
          <cell r="E306">
            <v>2921.7434084680808</v>
          </cell>
          <cell r="F306">
            <v>3044.7588359141428</v>
          </cell>
          <cell r="G306">
            <v>3626.6285228733159</v>
          </cell>
          <cell r="H306">
            <v>3535.7849590751694</v>
          </cell>
          <cell r="I306">
            <v>4644.2726067085641</v>
          </cell>
          <cell r="J306">
            <v>3632.5319929343495</v>
          </cell>
          <cell r="K306">
            <v>3724.3742814298535</v>
          </cell>
          <cell r="L306">
            <v>4428.4736423760633</v>
          </cell>
          <cell r="M306">
            <v>2987.9586276069963</v>
          </cell>
          <cell r="N306">
            <v>4500.4953772693962</v>
          </cell>
          <cell r="O306">
            <v>4400.8912180219868</v>
          </cell>
          <cell r="P306">
            <v>2933.1601881719116</v>
          </cell>
          <cell r="Q306">
            <v>8.8102936147085522</v>
          </cell>
          <cell r="R306">
            <v>5.5951808406163623</v>
          </cell>
          <cell r="S306">
            <v>7.8194662421282342</v>
          </cell>
          <cell r="T306">
            <v>10.514890953461329</v>
          </cell>
          <cell r="U306">
            <v>15.261431490547936</v>
          </cell>
          <cell r="V306">
            <v>17.47178940701907</v>
          </cell>
          <cell r="W306">
            <v>29.9453772196008</v>
          </cell>
          <cell r="X306">
            <v>36.474246571782508</v>
          </cell>
          <cell r="Y306">
            <v>53.87326873653663</v>
          </cell>
          <cell r="Z306">
            <v>84.820767980406401</v>
          </cell>
          <cell r="AA306">
            <v>74.716239769398953</v>
          </cell>
          <cell r="AB306">
            <v>131.72502862946743</v>
          </cell>
          <cell r="AC306">
            <v>133.49338790651356</v>
          </cell>
          <cell r="AD306">
            <v>98.709909774025547</v>
          </cell>
        </row>
        <row r="307">
          <cell r="B307">
            <v>1305</v>
          </cell>
          <cell r="C307">
            <v>6449.0905951975628</v>
          </cell>
          <cell r="D307">
            <v>6619.2856490324366</v>
          </cell>
          <cell r="E307">
            <v>7146.8137591562972</v>
          </cell>
          <cell r="F307">
            <v>7771.579705520895</v>
          </cell>
          <cell r="G307">
            <v>9070.1165216899735</v>
          </cell>
          <cell r="H307">
            <v>9211.4973423588362</v>
          </cell>
          <cell r="I307">
            <v>10431.753242511944</v>
          </cell>
          <cell r="J307">
            <v>10496.708821544269</v>
          </cell>
          <cell r="K307">
            <v>11438.759092331098</v>
          </cell>
          <cell r="L307">
            <v>11589.717973995987</v>
          </cell>
          <cell r="M307">
            <v>12596.474412018641</v>
          </cell>
          <cell r="N307">
            <v>12460.202487188797</v>
          </cell>
          <cell r="O307">
            <v>13090.376913652846</v>
          </cell>
          <cell r="P307">
            <v>13276.315121733565</v>
          </cell>
          <cell r="Q307">
            <v>18.764966031268163</v>
          </cell>
          <cell r="R307">
            <v>12.411173772876534</v>
          </cell>
          <cell r="S307">
            <v>19.127028323750473</v>
          </cell>
          <cell r="T307">
            <v>26.838681663650032</v>
          </cell>
          <cell r="U307">
            <v>38.168497554689807</v>
          </cell>
          <cell r="V307">
            <v>45.517853475768433</v>
          </cell>
          <cell r="W307">
            <v>67.261940106096034</v>
          </cell>
          <cell r="X307">
            <v>105.39743256051476</v>
          </cell>
          <cell r="Y307">
            <v>165.46224842822949</v>
          </cell>
          <cell r="Z307">
            <v>221.98365816697338</v>
          </cell>
          <cell r="AA307">
            <v>314.98468342958387</v>
          </cell>
          <cell r="AB307">
            <v>364.69774808428986</v>
          </cell>
          <cell r="AC307">
            <v>397.07383723112025</v>
          </cell>
          <cell r="AD307">
            <v>446.78905471392665</v>
          </cell>
        </row>
        <row r="308">
          <cell r="B308">
            <v>1306</v>
          </cell>
          <cell r="C308">
            <v>6137.9263477994828</v>
          </cell>
          <cell r="D308">
            <v>6394.3009964333869</v>
          </cell>
          <cell r="E308">
            <v>7185.9818151026748</v>
          </cell>
          <cell r="F308">
            <v>7897.7275408461765</v>
          </cell>
          <cell r="G308">
            <v>8715.2631319841748</v>
          </cell>
          <cell r="H308">
            <v>8578.2135846355377</v>
          </cell>
          <cell r="I308">
            <v>9454.26527156882</v>
          </cell>
          <cell r="J308">
            <v>9055.8008932629382</v>
          </cell>
          <cell r="K308">
            <v>10291.832113517576</v>
          </cell>
          <cell r="L308">
            <v>9786.1931930866358</v>
          </cell>
          <cell r="M308">
            <v>10215.939770784806</v>
          </cell>
          <cell r="N308">
            <v>9921.8730137197472</v>
          </cell>
          <cell r="O308">
            <v>10371.028720197994</v>
          </cell>
          <cell r="P308">
            <v>10643.198928027821</v>
          </cell>
          <cell r="Q308">
            <v>17.859569146796073</v>
          </cell>
          <cell r="R308">
            <v>11.98932710124283</v>
          </cell>
          <cell r="S308">
            <v>19.231853850302471</v>
          </cell>
          <cell r="T308">
            <v>27.27432560260991</v>
          </cell>
          <cell r="U308">
            <v>36.67521787025909</v>
          </cell>
          <cell r="V308">
            <v>42.388534080529752</v>
          </cell>
          <cell r="W308">
            <v>60.959285525649513</v>
          </cell>
          <cell r="X308">
            <v>90.929278896459849</v>
          </cell>
          <cell r="Y308">
            <v>148.87188970437879</v>
          </cell>
          <cell r="Z308">
            <v>187.43984706136021</v>
          </cell>
          <cell r="AA308">
            <v>255.4575549779305</v>
          </cell>
          <cell r="AB308">
            <v>290.40336612525323</v>
          </cell>
          <cell r="AC308">
            <v>314.58713504789625</v>
          </cell>
          <cell r="AD308">
            <v>358.17655310104624</v>
          </cell>
        </row>
        <row r="309">
          <cell r="B309">
            <v>1307</v>
          </cell>
          <cell r="C309">
            <v>8516.7590193987398</v>
          </cell>
          <cell r="D309">
            <v>8561.0567942660546</v>
          </cell>
          <cell r="E309">
            <v>15021.432119038631</v>
          </cell>
          <cell r="F309">
            <v>13638.538813511597</v>
          </cell>
          <cell r="G309">
            <v>11597.167362034264</v>
          </cell>
          <cell r="H309">
            <v>11647.804345069759</v>
          </cell>
          <cell r="I309">
            <v>11681.006562108339</v>
          </cell>
          <cell r="J309">
            <v>11535.122970126626</v>
          </cell>
          <cell r="K309">
            <v>11367.450833873068</v>
          </cell>
          <cell r="L309">
            <v>11621.612806565938</v>
          </cell>
          <cell r="M309">
            <v>11971.699818292229</v>
          </cell>
          <cell r="N309">
            <v>11432.057320711961</v>
          </cell>
          <cell r="O309">
            <v>15112.365210011887</v>
          </cell>
          <cell r="P309">
            <v>14275.551186701137</v>
          </cell>
          <cell r="Q309">
            <v>24.78127595455468</v>
          </cell>
          <cell r="R309">
            <v>16.051998536825895</v>
          </cell>
          <cell r="S309">
            <v>40.201881186010574</v>
          </cell>
          <cell r="T309">
            <v>47.099870997030315</v>
          </cell>
          <cell r="U309">
            <v>48.802730708100981</v>
          </cell>
          <cell r="V309">
            <v>57.556663351057054</v>
          </cell>
          <cell r="W309">
            <v>75.316885426083374</v>
          </cell>
          <cell r="X309">
            <v>115.82414697698569</v>
          </cell>
          <cell r="Y309">
            <v>164.43077074076979</v>
          </cell>
          <cell r="Z309">
            <v>222.59455582871004</v>
          </cell>
          <cell r="AA309">
            <v>299.36170662013672</v>
          </cell>
          <cell r="AB309">
            <v>334.60496048285461</v>
          </cell>
          <cell r="AC309">
            <v>458.40733870076264</v>
          </cell>
          <cell r="AD309">
            <v>480.41643797572368</v>
          </cell>
        </row>
        <row r="310">
          <cell r="B310">
            <v>1308</v>
          </cell>
          <cell r="C310">
            <v>8799.006874855726</v>
          </cell>
          <cell r="D310">
            <v>9076.6862756091105</v>
          </cell>
          <cell r="E310">
            <v>9986.8121630211244</v>
          </cell>
          <cell r="F310">
            <v>10598.748768319849</v>
          </cell>
          <cell r="G310">
            <v>1210.3441477345978</v>
          </cell>
          <cell r="H310">
            <v>1581.6156637394877</v>
          </cell>
          <cell r="I310">
            <v>1901.0263458008333</v>
          </cell>
          <cell r="J310">
            <v>2439.2234027204659</v>
          </cell>
          <cell r="K310">
            <v>2295.6248246627747</v>
          </cell>
          <cell r="L310">
            <v>2526.9583131348409</v>
          </cell>
          <cell r="M310">
            <v>2432.743001697414</v>
          </cell>
          <cell r="N310">
            <v>2604.4998673770137</v>
          </cell>
          <cell r="O310">
            <v>1891.2113475914682</v>
          </cell>
          <cell r="P310">
            <v>1952.5813613533915</v>
          </cell>
          <cell r="Q310">
            <v>25.602534602090607</v>
          </cell>
          <cell r="R310">
            <v>17.018804841113777</v>
          </cell>
          <cell r="S310">
            <v>26.727720288128939</v>
          </cell>
          <cell r="T310">
            <v>36.60213946256804</v>
          </cell>
          <cell r="U310">
            <v>5.0933212966632917</v>
          </cell>
          <cell r="V310">
            <v>7.8154232000938668</v>
          </cell>
          <cell r="W310">
            <v>12.257452533508758</v>
          </cell>
          <cell r="X310">
            <v>24.492237372593607</v>
          </cell>
          <cell r="Y310">
            <v>33.206333131975732</v>
          </cell>
          <cell r="Z310">
            <v>48.400094949999023</v>
          </cell>
          <cell r="AA310">
            <v>60.832639291837864</v>
          </cell>
          <cell r="AB310">
            <v>76.231123651067563</v>
          </cell>
          <cell r="AC310">
            <v>57.36660997285454</v>
          </cell>
          <cell r="AD310">
            <v>65.71040026482892</v>
          </cell>
        </row>
        <row r="311">
          <cell r="B311">
            <v>1309</v>
          </cell>
          <cell r="C311">
            <v>4091.2744026347591</v>
          </cell>
          <cell r="D311">
            <v>2811.6180330515831</v>
          </cell>
          <cell r="E311">
            <v>1647.5567300873047</v>
          </cell>
          <cell r="F311">
            <v>854.99899387547157</v>
          </cell>
          <cell r="G311">
            <v>1401.0032274093535</v>
          </cell>
          <cell r="H311">
            <v>897.7349840583837</v>
          </cell>
          <cell r="I311">
            <v>1393.2619997395159</v>
          </cell>
          <cell r="J311">
            <v>1315.2718590523978</v>
          </cell>
          <cell r="K311">
            <v>971.54297882088542</v>
          </cell>
          <cell r="L311">
            <v>1042.8279956730526</v>
          </cell>
          <cell r="M311">
            <v>2270.7967940756575</v>
          </cell>
          <cell r="N311">
            <v>2432.5914572146894</v>
          </cell>
          <cell r="O311">
            <v>1266.5770726769131</v>
          </cell>
          <cell r="P311">
            <v>1657.7395242403857</v>
          </cell>
          <cell r="Q311">
            <v>11.904411026138847</v>
          </cell>
          <cell r="R311">
            <v>5.2717894107285286</v>
          </cell>
          <cell r="S311">
            <v>4.4093585342128438</v>
          </cell>
          <cell r="T311">
            <v>2.9526874443639004</v>
          </cell>
          <cell r="U311">
            <v>5.8956451255736413</v>
          </cell>
          <cell r="V311">
            <v>4.4360832930530743</v>
          </cell>
          <cell r="W311">
            <v>8.9834856135853993</v>
          </cell>
          <cell r="X311">
            <v>13.206642140886151</v>
          </cell>
          <cell r="Y311">
            <v>14.053419992745347</v>
          </cell>
          <cell r="Z311">
            <v>19.973805560914947</v>
          </cell>
          <cell r="AA311">
            <v>56.783047852848384</v>
          </cell>
          <cell r="AB311">
            <v>71.199535269786381</v>
          </cell>
          <cell r="AC311">
            <v>38.419414636735702</v>
          </cell>
          <cell r="AD311">
            <v>55.788060783884454</v>
          </cell>
        </row>
        <row r="312">
          <cell r="B312">
            <v>1310</v>
          </cell>
          <cell r="C312">
            <v>2263.8024365717938</v>
          </cell>
          <cell r="D312">
            <v>2204.5919227252461</v>
          </cell>
          <cell r="E312">
            <v>2088.5156501523488</v>
          </cell>
          <cell r="F312">
            <v>2340.0813625206024</v>
          </cell>
          <cell r="G312">
            <v>1645.3906526452381</v>
          </cell>
          <cell r="H312">
            <v>2397.8803901465353</v>
          </cell>
          <cell r="I312">
            <v>2225.6470752175305</v>
          </cell>
          <cell r="J312">
            <v>1908.1081765724764</v>
          </cell>
          <cell r="K312">
            <v>2139.1351788920874</v>
          </cell>
          <cell r="L312">
            <v>2208.641309253695</v>
          </cell>
          <cell r="M312">
            <v>1955.6307441453232</v>
          </cell>
          <cell r="N312">
            <v>2162.8083953941828</v>
          </cell>
          <cell r="O312">
            <v>2055.3081890049439</v>
          </cell>
          <cell r="P312">
            <v>1928.7178253115442</v>
          </cell>
          <cell r="Q312">
            <v>6.587002492321238</v>
          </cell>
          <cell r="R312">
            <v>4.1336142450994773</v>
          </cell>
          <cell r="S312">
            <v>5.5894975497131183</v>
          </cell>
          <cell r="T312">
            <v>8.081329811378593</v>
          </cell>
          <cell r="U312">
            <v>6.9240664055215193</v>
          </cell>
          <cell r="V312">
            <v>11.848927942388006</v>
          </cell>
          <cell r="W312">
            <v>14.350544610326844</v>
          </cell>
          <cell r="X312">
            <v>19.159310435066175</v>
          </cell>
          <cell r="Y312">
            <v>30.942702222717866</v>
          </cell>
          <cell r="Z312">
            <v>42.303210354806055</v>
          </cell>
          <cell r="AA312">
            <v>48.902074556833107</v>
          </cell>
          <cell r="AB312">
            <v>63.303253069044871</v>
          </cell>
          <cell r="AC312">
            <v>62.344202514868897</v>
          </cell>
          <cell r="AD312">
            <v>64.907318490066402</v>
          </cell>
        </row>
        <row r="313">
          <cell r="B313">
            <v>1311</v>
          </cell>
          <cell r="C313">
            <v>4842.8615231647364</v>
          </cell>
          <cell r="D313">
            <v>5141.1765110749175</v>
          </cell>
          <cell r="E313">
            <v>5772.5534597983687</v>
          </cell>
          <cell r="F313">
            <v>5970.1400046853705</v>
          </cell>
          <cell r="G313">
            <v>5778.8653498271678</v>
          </cell>
          <cell r="H313">
            <v>5580.4225105969135</v>
          </cell>
          <cell r="I313">
            <v>6954.700411507044</v>
          </cell>
          <cell r="J313">
            <v>6782.0661517129174</v>
          </cell>
          <cell r="K313">
            <v>7078.7843871582818</v>
          </cell>
          <cell r="L313">
            <v>6867.382531163481</v>
          </cell>
          <cell r="M313">
            <v>7601.004977454475</v>
          </cell>
          <cell r="N313">
            <v>7520.9150393091204</v>
          </cell>
          <cell r="O313">
            <v>7432.8737223997923</v>
          </cell>
          <cell r="P313">
            <v>7266.084846901128</v>
          </cell>
          <cell r="Q313">
            <v>14.09130956293194</v>
          </cell>
          <cell r="R313">
            <v>9.6397161958570177</v>
          </cell>
          <cell r="S313">
            <v>15.449093434745057</v>
          </cell>
          <cell r="T313">
            <v>20.617518335345082</v>
          </cell>
          <cell r="U313">
            <v>24.318387470138315</v>
          </cell>
          <cell r="V313">
            <v>27.575197031450781</v>
          </cell>
          <cell r="W313">
            <v>44.84257168088326</v>
          </cell>
          <cell r="X313">
            <v>68.098712844065432</v>
          </cell>
          <cell r="Y313">
            <v>102.39498632531854</v>
          </cell>
          <cell r="Z313">
            <v>131.53440831951744</v>
          </cell>
          <cell r="AA313">
            <v>190.06906760242504</v>
          </cell>
          <cell r="AB313">
            <v>220.1297114705344</v>
          </cell>
          <cell r="AC313">
            <v>225.46330866374282</v>
          </cell>
          <cell r="AD313">
            <v>244.52622210689421</v>
          </cell>
        </row>
        <row r="314">
          <cell r="B314">
            <v>1312</v>
          </cell>
          <cell r="C314">
            <v>3073.2599230451883</v>
          </cell>
          <cell r="D314">
            <v>3212.0736587677056</v>
          </cell>
          <cell r="E314">
            <v>3275.8864121427991</v>
          </cell>
          <cell r="F314">
            <v>3490.6697541989183</v>
          </cell>
          <cell r="G314">
            <v>3471.3908251883122</v>
          </cell>
          <cell r="H314">
            <v>3298.0012409566934</v>
          </cell>
          <cell r="I314">
            <v>3591.95090769749</v>
          </cell>
          <cell r="J314">
            <v>3572.7142934788076</v>
          </cell>
          <cell r="K314">
            <v>4061.6440605308512</v>
          </cell>
          <cell r="L314">
            <v>3940.1229016339639</v>
          </cell>
          <cell r="M314">
            <v>4194.9392495262737</v>
          </cell>
          <cell r="N314">
            <v>4316.3783349803944</v>
          </cell>
          <cell r="O314">
            <v>4247.2774292409913</v>
          </cell>
          <cell r="P314">
            <v>4246.1339628271253</v>
          </cell>
          <cell r="Q314">
            <v>8.9422868557848361</v>
          </cell>
          <cell r="R314">
            <v>6.0226445063709573</v>
          </cell>
          <cell r="S314">
            <v>8.7672596910992695</v>
          </cell>
          <cell r="T314">
            <v>12.054817408528013</v>
          </cell>
          <cell r="U314">
            <v>14.608166488900338</v>
          </cell>
          <cell r="V314">
            <v>16.296800798981479</v>
          </cell>
          <cell r="W314">
            <v>23.160209142313708</v>
          </cell>
          <cell r="X314">
            <v>35.873617169607371</v>
          </cell>
          <cell r="Y314">
            <v>58.751893727804898</v>
          </cell>
          <cell r="Z314">
            <v>75.467142280306192</v>
          </cell>
          <cell r="AA314">
            <v>104.89773315124118</v>
          </cell>
          <cell r="AB314">
            <v>126.336105714629</v>
          </cell>
          <cell r="AC314">
            <v>128.83378055026824</v>
          </cell>
          <cell r="AD314">
            <v>142.89553705565493</v>
          </cell>
        </row>
        <row r="315">
          <cell r="B315">
            <v>1313</v>
          </cell>
          <cell r="C315">
            <v>10284.364718928595</v>
          </cell>
          <cell r="D315">
            <v>10540.912624343488</v>
          </cell>
          <cell r="E315">
            <v>11760.434333247327</v>
          </cell>
          <cell r="F315">
            <v>12454.058915650305</v>
          </cell>
          <cell r="G315">
            <v>13472.763274208379</v>
          </cell>
          <cell r="H315">
            <v>13191.638076788098</v>
          </cell>
          <cell r="I315">
            <v>14422.035007990158</v>
          </cell>
          <cell r="J315">
            <v>14388.910795752063</v>
          </cell>
          <cell r="K315">
            <v>15918.098819020308</v>
          </cell>
          <cell r="L315">
            <v>15417.738237544832</v>
          </cell>
          <cell r="M315">
            <v>16321.173128449438</v>
          </cell>
          <cell r="N315">
            <v>15856.997395917626</v>
          </cell>
          <cell r="O315">
            <v>16463.086064663315</v>
          </cell>
          <cell r="P315">
            <v>16257.709769262394</v>
          </cell>
          <cell r="Q315">
            <v>29.924491175171006</v>
          </cell>
          <cell r="R315">
            <v>19.764232160695194</v>
          </cell>
          <cell r="S315">
            <v>31.474467947823545</v>
          </cell>
          <cell r="T315">
            <v>43.009341127908776</v>
          </cell>
          <cell r="U315">
            <v>56.695537577363247</v>
          </cell>
          <cell r="V315">
            <v>65.18539025392009</v>
          </cell>
          <cell r="W315">
            <v>92.990510067113831</v>
          </cell>
          <cell r="X315">
            <v>144.4790249017716</v>
          </cell>
          <cell r="Y315">
            <v>230.25613180923233</v>
          </cell>
          <cell r="Z315">
            <v>295.30364261754312</v>
          </cell>
          <cell r="AA315">
            <v>408.12368468426251</v>
          </cell>
          <cell r="AB315">
            <v>464.11856048210495</v>
          </cell>
          <cell r="AC315">
            <v>499.37910875156695</v>
          </cell>
          <cell r="AD315">
            <v>547.12220318808181</v>
          </cell>
        </row>
        <row r="316">
          <cell r="B316">
            <v>1314</v>
          </cell>
          <cell r="C316">
            <v>6207.923470557892</v>
          </cell>
          <cell r="D316">
            <v>6470.2537576693294</v>
          </cell>
          <cell r="E316">
            <v>4698.6264948334874</v>
          </cell>
          <cell r="F316">
            <v>4428.0079472869929</v>
          </cell>
          <cell r="G316">
            <v>5352.5864947493337</v>
          </cell>
          <cell r="H316">
            <v>4933.2915878287185</v>
          </cell>
          <cell r="I316">
            <v>5046.3141581865611</v>
          </cell>
          <cell r="J316">
            <v>6078.2959600381118</v>
          </cell>
          <cell r="K316">
            <v>5003.1455193916954</v>
          </cell>
          <cell r="L316">
            <v>6341.5192195820982</v>
          </cell>
          <cell r="M316">
            <v>8363.5384486827606</v>
          </cell>
          <cell r="N316">
            <v>7591.5716116261574</v>
          </cell>
          <cell r="O316">
            <v>5685.7636334235913</v>
          </cell>
          <cell r="P316">
            <v>6320.7157967203748</v>
          </cell>
          <cell r="Q316">
            <v>18.063240286386851</v>
          </cell>
          <cell r="R316">
            <v>12.131738679804466</v>
          </cell>
          <cell r="S316">
            <v>12.574941096550141</v>
          </cell>
          <cell r="T316">
            <v>15.291858309955094</v>
          </cell>
          <cell r="U316">
            <v>22.524538030746246</v>
          </cell>
          <cell r="V316">
            <v>24.377453013575558</v>
          </cell>
          <cell r="W316">
            <v>32.537663878134069</v>
          </cell>
          <cell r="X316">
            <v>61.032157738440162</v>
          </cell>
          <cell r="Y316">
            <v>72.370761563391625</v>
          </cell>
          <cell r="Z316">
            <v>121.46228561018582</v>
          </cell>
          <cell r="AA316">
            <v>209.1368127653204</v>
          </cell>
          <cell r="AB316">
            <v>222.19775914775897</v>
          </cell>
          <cell r="AC316">
            <v>172.46775997396881</v>
          </cell>
          <cell r="AD316">
            <v>212.71163045151721</v>
          </cell>
        </row>
        <row r="317">
          <cell r="B317">
            <v>1315</v>
          </cell>
          <cell r="C317">
            <v>2178.6905910466307</v>
          </cell>
          <cell r="D317">
            <v>1612.6486491573348</v>
          </cell>
          <cell r="E317">
            <v>1180.853790665429</v>
          </cell>
          <cell r="F317">
            <v>1005.0527534437243</v>
          </cell>
          <cell r="G317">
            <v>1803.2416296205529</v>
          </cell>
          <cell r="H317">
            <v>2682.3176434534412</v>
          </cell>
          <cell r="I317">
            <v>3096.8445802209276</v>
          </cell>
          <cell r="J317">
            <v>3972.685510067512</v>
          </cell>
          <cell r="K317">
            <v>3218.0610025420133</v>
          </cell>
          <cell r="L317">
            <v>4201.9201620945159</v>
          </cell>
          <cell r="M317">
            <v>5901.4643417084826</v>
          </cell>
          <cell r="N317">
            <v>6637.7094018533207</v>
          </cell>
          <cell r="O317">
            <v>5736.279128718752</v>
          </cell>
          <cell r="P317">
            <v>5585.3479010845722</v>
          </cell>
          <cell r="Q317">
            <v>6.3393519334459221</v>
          </cell>
          <cell r="R317">
            <v>3.0237194284268312</v>
          </cell>
          <cell r="S317">
            <v>3.1603207613083435</v>
          </cell>
          <cell r="T317">
            <v>3.4708890504833456</v>
          </cell>
          <cell r="U317">
            <v>7.5883285033986407</v>
          </cell>
          <cell r="V317">
            <v>13.254451142132897</v>
          </cell>
          <cell r="W317">
            <v>19.967858693573735</v>
          </cell>
          <cell r="X317">
            <v>39.889727365979667</v>
          </cell>
          <cell r="Y317">
            <v>46.549420681198427</v>
          </cell>
          <cell r="Z317">
            <v>80.481475994510305</v>
          </cell>
          <cell r="AA317">
            <v>147.57072627166406</v>
          </cell>
          <cell r="AB317">
            <v>194.27915989188583</v>
          </cell>
          <cell r="AC317">
            <v>174.00005974568586</v>
          </cell>
          <cell r="AD317">
            <v>187.96422697807597</v>
          </cell>
        </row>
      </sheetData>
      <sheetData sheetId="5">
        <row r="3">
          <cell r="B3">
            <v>1001</v>
          </cell>
          <cell r="C3">
            <v>2910.2429999999999</v>
          </cell>
          <cell r="D3">
            <v>2878.07</v>
          </cell>
          <cell r="E3">
            <v>2928.3609999999999</v>
          </cell>
          <cell r="F3">
            <v>3071.6570000000002</v>
          </cell>
          <cell r="G3">
            <v>3174</v>
          </cell>
          <cell r="H3">
            <v>3105</v>
          </cell>
          <cell r="I3">
            <v>3092</v>
          </cell>
          <cell r="J3">
            <v>2885</v>
          </cell>
          <cell r="K3">
            <v>3019.2170000000001</v>
          </cell>
          <cell r="L3">
            <v>3067.0129999999999</v>
          </cell>
          <cell r="M3">
            <v>3072.172</v>
          </cell>
          <cell r="N3">
            <v>2969.2719999999999</v>
          </cell>
          <cell r="O3">
            <v>2989.547</v>
          </cell>
          <cell r="P3">
            <v>3000.6370000000002</v>
          </cell>
        </row>
        <row r="4">
          <cell r="B4">
            <v>1002</v>
          </cell>
          <cell r="C4">
            <v>3310.0039999999999</v>
          </cell>
          <cell r="D4">
            <v>3363.0320000000002</v>
          </cell>
          <cell r="E4">
            <v>3371.8360000000002</v>
          </cell>
          <cell r="F4">
            <v>3297.924</v>
          </cell>
          <cell r="G4">
            <v>3949</v>
          </cell>
          <cell r="H4">
            <v>3278</v>
          </cell>
          <cell r="I4">
            <v>3524</v>
          </cell>
          <cell r="J4">
            <v>3523</v>
          </cell>
          <cell r="K4">
            <v>3523.5250000000001</v>
          </cell>
          <cell r="L4">
            <v>3696.62</v>
          </cell>
          <cell r="M4">
            <v>3741.6660000000002</v>
          </cell>
          <cell r="N4">
            <v>3643.4790000000003</v>
          </cell>
          <cell r="O4">
            <v>3692.0840000000003</v>
          </cell>
          <cell r="P4">
            <v>3609.7980000000002</v>
          </cell>
        </row>
        <row r="5">
          <cell r="B5">
            <v>1003</v>
          </cell>
          <cell r="C5">
            <v>987.93799999999999</v>
          </cell>
          <cell r="D5">
            <v>1003.739</v>
          </cell>
          <cell r="E5">
            <v>1000.557</v>
          </cell>
          <cell r="F5">
            <v>1032.4259999999999</v>
          </cell>
          <cell r="G5">
            <v>1073</v>
          </cell>
          <cell r="H5">
            <v>1038</v>
          </cell>
          <cell r="I5">
            <v>1047</v>
          </cell>
          <cell r="J5">
            <v>992</v>
          </cell>
          <cell r="K5">
            <v>1018.814</v>
          </cell>
          <cell r="L5">
            <v>1031.443</v>
          </cell>
          <cell r="M5">
            <v>1016.4640000000001</v>
          </cell>
          <cell r="N5">
            <v>982.94200000000001</v>
          </cell>
          <cell r="O5">
            <v>984.66899999999998</v>
          </cell>
          <cell r="P5">
            <v>954.029</v>
          </cell>
        </row>
        <row r="6">
          <cell r="B6">
            <v>1004</v>
          </cell>
          <cell r="C6">
            <v>1749.4390000000001</v>
          </cell>
          <cell r="D6">
            <v>1743.28</v>
          </cell>
          <cell r="E6">
            <v>1770.3420000000001</v>
          </cell>
          <cell r="F6">
            <v>1807.2809999999999</v>
          </cell>
          <cell r="G6">
            <v>1856</v>
          </cell>
          <cell r="H6">
            <v>1977</v>
          </cell>
          <cell r="I6">
            <v>1882</v>
          </cell>
          <cell r="J6">
            <v>1898</v>
          </cell>
          <cell r="K6">
            <v>1877.999</v>
          </cell>
          <cell r="L6">
            <v>1928.021</v>
          </cell>
          <cell r="M6">
            <v>2042</v>
          </cell>
          <cell r="N6">
            <v>1985.4190000000001</v>
          </cell>
          <cell r="O6">
            <v>1992.8779999999999</v>
          </cell>
          <cell r="P6">
            <v>1932.1290000000001</v>
          </cell>
        </row>
        <row r="7">
          <cell r="B7">
            <v>1005</v>
          </cell>
          <cell r="C7">
            <v>713.22699999999998</v>
          </cell>
          <cell r="D7">
            <v>752.73900000000003</v>
          </cell>
          <cell r="E7">
            <v>758.47800000000007</v>
          </cell>
          <cell r="F7">
            <v>752.37599999999998</v>
          </cell>
          <cell r="G7">
            <v>801</v>
          </cell>
          <cell r="H7">
            <v>778</v>
          </cell>
          <cell r="I7">
            <v>783</v>
          </cell>
          <cell r="J7">
            <v>763</v>
          </cell>
          <cell r="K7">
            <v>772.14200000000005</v>
          </cell>
          <cell r="L7">
            <v>808.51300000000003</v>
          </cell>
          <cell r="M7">
            <v>821.88300000000004</v>
          </cell>
          <cell r="N7">
            <v>780.53100000000006</v>
          </cell>
          <cell r="O7">
            <v>810.09699999999998</v>
          </cell>
          <cell r="P7">
            <v>786.93799999999999</v>
          </cell>
        </row>
        <row r="8">
          <cell r="B8">
            <v>1006</v>
          </cell>
          <cell r="C8">
            <v>5969.232</v>
          </cell>
          <cell r="D8">
            <v>6192.7020000000002</v>
          </cell>
          <cell r="E8">
            <v>6199.7080000000005</v>
          </cell>
          <cell r="F8">
            <v>6334.52</v>
          </cell>
          <cell r="G8">
            <v>6553</v>
          </cell>
          <cell r="H8">
            <v>7117</v>
          </cell>
          <cell r="I8">
            <v>6811</v>
          </cell>
          <cell r="J8">
            <v>6609</v>
          </cell>
          <cell r="K8">
            <v>6815.098</v>
          </cell>
          <cell r="L8">
            <v>7005.3600000000006</v>
          </cell>
          <cell r="M8">
            <v>7112.93</v>
          </cell>
          <cell r="N8">
            <v>6935.0230000000001</v>
          </cell>
          <cell r="O8">
            <v>6862.8919999999998</v>
          </cell>
          <cell r="P8">
            <v>6832.5640000000003</v>
          </cell>
        </row>
        <row r="9">
          <cell r="B9">
            <v>1007</v>
          </cell>
          <cell r="C9">
            <v>357.70658703071666</v>
          </cell>
          <cell r="D9">
            <v>348.70767918088734</v>
          </cell>
          <cell r="E9">
            <v>332.95959044368595</v>
          </cell>
          <cell r="F9">
            <v>329.58499999999992</v>
          </cell>
          <cell r="G9">
            <v>329.58499999999998</v>
          </cell>
          <cell r="H9">
            <v>336.39499999999998</v>
          </cell>
          <cell r="I9">
            <v>318.50164893617017</v>
          </cell>
          <cell r="J9">
            <v>390.49835106382983</v>
          </cell>
          <cell r="K9">
            <v>401.19</v>
          </cell>
          <cell r="L9">
            <v>302.36</v>
          </cell>
          <cell r="M9">
            <v>354.24099999999999</v>
          </cell>
          <cell r="N9">
            <v>356.815</v>
          </cell>
          <cell r="O9">
            <v>334.18400000000003</v>
          </cell>
          <cell r="P9">
            <v>336.83199999999999</v>
          </cell>
        </row>
        <row r="10">
          <cell r="B10">
            <v>1008</v>
          </cell>
          <cell r="C10">
            <v>16604.505000000001</v>
          </cell>
          <cell r="D10">
            <v>17957.811000000002</v>
          </cell>
          <cell r="E10">
            <v>16825.679</v>
          </cell>
          <cell r="F10">
            <v>17180.536</v>
          </cell>
          <cell r="G10">
            <v>17395</v>
          </cell>
          <cell r="H10">
            <v>17328</v>
          </cell>
          <cell r="I10">
            <v>17643</v>
          </cell>
          <cell r="J10">
            <v>17666</v>
          </cell>
          <cell r="K10">
            <v>18045.905999999999</v>
          </cell>
          <cell r="L10">
            <v>18188.924999999999</v>
          </cell>
          <cell r="M10">
            <v>18209.857</v>
          </cell>
          <cell r="N10">
            <v>17402.303</v>
          </cell>
          <cell r="O10">
            <v>17338.022000000001</v>
          </cell>
          <cell r="P10">
            <v>17039.418000000001</v>
          </cell>
        </row>
        <row r="11">
          <cell r="B11">
            <v>1009</v>
          </cell>
          <cell r="C11">
            <v>1842.134</v>
          </cell>
          <cell r="D11">
            <v>1874.663</v>
          </cell>
          <cell r="E11">
            <v>1894.8030000000001</v>
          </cell>
          <cell r="F11">
            <v>2064.7750000000001</v>
          </cell>
          <cell r="G11">
            <v>2021</v>
          </cell>
          <cell r="H11">
            <v>2039</v>
          </cell>
          <cell r="I11">
            <v>2176</v>
          </cell>
          <cell r="J11">
            <v>2109</v>
          </cell>
          <cell r="K11">
            <v>2218.09</v>
          </cell>
          <cell r="L11">
            <v>2343.433</v>
          </cell>
          <cell r="M11">
            <v>2330.7620000000002</v>
          </cell>
          <cell r="N11">
            <v>2276.4009999999998</v>
          </cell>
          <cell r="O11">
            <v>2243.846</v>
          </cell>
          <cell r="P11">
            <v>2283.944</v>
          </cell>
        </row>
        <row r="12">
          <cell r="B12">
            <v>1010</v>
          </cell>
          <cell r="C12">
            <v>566.37199999999996</v>
          </cell>
          <cell r="D12">
            <v>604.45799999999997</v>
          </cell>
          <cell r="E12">
            <v>618.26700000000005</v>
          </cell>
          <cell r="F12">
            <v>629.51</v>
          </cell>
          <cell r="G12">
            <v>640</v>
          </cell>
          <cell r="H12">
            <v>623</v>
          </cell>
          <cell r="I12">
            <v>661</v>
          </cell>
          <cell r="J12">
            <v>620</v>
          </cell>
          <cell r="K12">
            <v>659.66</v>
          </cell>
          <cell r="L12">
            <v>626.399</v>
          </cell>
          <cell r="M12">
            <v>661.55100000000004</v>
          </cell>
          <cell r="N12">
            <v>618.42399999999998</v>
          </cell>
          <cell r="O12">
            <v>617.98500000000001</v>
          </cell>
          <cell r="P12">
            <v>640.31500000000005</v>
          </cell>
        </row>
        <row r="13">
          <cell r="B13">
            <v>1011</v>
          </cell>
          <cell r="C13">
            <v>765.55399999999997</v>
          </cell>
          <cell r="D13">
            <v>802.63499999999999</v>
          </cell>
          <cell r="E13">
            <v>812.83600000000001</v>
          </cell>
          <cell r="F13">
            <v>842.49900000000002</v>
          </cell>
          <cell r="G13">
            <v>851</v>
          </cell>
          <cell r="H13">
            <v>870</v>
          </cell>
          <cell r="I13">
            <v>914</v>
          </cell>
          <cell r="J13">
            <v>906</v>
          </cell>
          <cell r="K13">
            <v>933.774</v>
          </cell>
          <cell r="L13">
            <v>988.07400000000007</v>
          </cell>
          <cell r="M13">
            <v>998.58</v>
          </cell>
          <cell r="N13">
            <v>920.22500000000002</v>
          </cell>
          <cell r="O13">
            <v>876.59900000000005</v>
          </cell>
          <cell r="P13">
            <v>902.42399999999998</v>
          </cell>
        </row>
        <row r="14">
          <cell r="B14">
            <v>1012</v>
          </cell>
          <cell r="C14">
            <v>980.4</v>
          </cell>
          <cell r="D14">
            <v>998.51</v>
          </cell>
          <cell r="E14">
            <v>1008.701</v>
          </cell>
          <cell r="F14">
            <v>1091.0260000000001</v>
          </cell>
          <cell r="G14">
            <v>1179</v>
          </cell>
          <cell r="H14">
            <v>1165</v>
          </cell>
          <cell r="I14">
            <v>1154</v>
          </cell>
          <cell r="J14">
            <v>1151</v>
          </cell>
          <cell r="K14">
            <v>1217.9110000000001</v>
          </cell>
          <cell r="L14">
            <v>1207.1079999999999</v>
          </cell>
          <cell r="M14">
            <v>1267.105</v>
          </cell>
          <cell r="N14">
            <v>1238.4860000000001</v>
          </cell>
          <cell r="O14">
            <v>1260.692</v>
          </cell>
          <cell r="P14">
            <v>1259.2840000000001</v>
          </cell>
        </row>
        <row r="15">
          <cell r="B15">
            <v>1013</v>
          </cell>
          <cell r="C15">
            <v>10547.669</v>
          </cell>
          <cell r="D15">
            <v>12449.478999999999</v>
          </cell>
          <cell r="E15">
            <v>12381.869000000001</v>
          </cell>
          <cell r="F15">
            <v>12827.862999999999</v>
          </cell>
          <cell r="G15">
            <v>12687</v>
          </cell>
          <cell r="H15">
            <v>12748</v>
          </cell>
          <cell r="I15">
            <v>13169</v>
          </cell>
          <cell r="J15">
            <v>12913</v>
          </cell>
          <cell r="K15">
            <v>13254.553</v>
          </cell>
          <cell r="L15">
            <v>13744.103000000001</v>
          </cell>
          <cell r="M15">
            <v>13734.493</v>
          </cell>
          <cell r="N15">
            <v>12987.111000000001</v>
          </cell>
          <cell r="O15">
            <v>13095.627</v>
          </cell>
          <cell r="P15">
            <v>13008.034</v>
          </cell>
        </row>
        <row r="16">
          <cell r="B16">
            <v>1014</v>
          </cell>
          <cell r="C16">
            <v>1268.241</v>
          </cell>
          <cell r="D16">
            <v>1310.4449999999999</v>
          </cell>
          <cell r="E16">
            <v>1295.4549999999999</v>
          </cell>
          <cell r="F16">
            <v>1367.182</v>
          </cell>
          <cell r="G16">
            <v>1379</v>
          </cell>
          <cell r="H16">
            <v>1521</v>
          </cell>
          <cell r="I16">
            <v>1427</v>
          </cell>
          <cell r="J16">
            <v>1408</v>
          </cell>
          <cell r="K16">
            <v>1409.271</v>
          </cell>
          <cell r="L16">
            <v>1516.9059999999999</v>
          </cell>
          <cell r="M16">
            <v>1466.09</v>
          </cell>
          <cell r="N16">
            <v>1414.2570000000001</v>
          </cell>
          <cell r="O16">
            <v>1429.338</v>
          </cell>
          <cell r="P16">
            <v>1432.085</v>
          </cell>
        </row>
        <row r="17">
          <cell r="B17">
            <v>1015</v>
          </cell>
          <cell r="C17">
            <v>775.33600000000001</v>
          </cell>
          <cell r="D17">
            <v>806.32299999999998</v>
          </cell>
          <cell r="E17">
            <v>839.31900000000007</v>
          </cell>
          <cell r="F17">
            <v>864.553</v>
          </cell>
          <cell r="G17">
            <v>903</v>
          </cell>
          <cell r="H17">
            <v>938</v>
          </cell>
          <cell r="I17">
            <v>914</v>
          </cell>
          <cell r="J17">
            <v>881</v>
          </cell>
          <cell r="K17">
            <v>859.88300000000004</v>
          </cell>
          <cell r="L17">
            <v>908.31299999999999</v>
          </cell>
          <cell r="M17">
            <v>940.31100000000004</v>
          </cell>
          <cell r="N17">
            <v>893.13900000000001</v>
          </cell>
          <cell r="O17">
            <v>839.07400000000007</v>
          </cell>
          <cell r="P17">
            <v>835.37300000000005</v>
          </cell>
        </row>
        <row r="18">
          <cell r="B18">
            <v>1016</v>
          </cell>
          <cell r="C18">
            <v>3046.538</v>
          </cell>
          <cell r="D18">
            <v>3190.83</v>
          </cell>
          <cell r="E18">
            <v>3179.5970000000002</v>
          </cell>
          <cell r="F18">
            <v>3322.143</v>
          </cell>
          <cell r="G18">
            <v>3513</v>
          </cell>
          <cell r="H18">
            <v>3112</v>
          </cell>
          <cell r="I18">
            <v>3314</v>
          </cell>
          <cell r="J18">
            <v>3263</v>
          </cell>
          <cell r="K18">
            <v>3324.4549999999999</v>
          </cell>
          <cell r="L18">
            <v>3401.3009999999999</v>
          </cell>
          <cell r="M18">
            <v>3501.6109999999999</v>
          </cell>
          <cell r="N18">
            <v>3359.5619999999999</v>
          </cell>
          <cell r="O18">
            <v>3391.1089999999999</v>
          </cell>
          <cell r="P18">
            <v>3350.076</v>
          </cell>
        </row>
        <row r="19">
          <cell r="B19">
            <v>1017</v>
          </cell>
          <cell r="C19">
            <v>700.22199999999998</v>
          </cell>
          <cell r="D19">
            <v>650.18500000000006</v>
          </cell>
          <cell r="E19">
            <v>636.327</v>
          </cell>
          <cell r="F19">
            <v>679.25099999999998</v>
          </cell>
          <cell r="G19">
            <v>655</v>
          </cell>
          <cell r="H19">
            <v>627</v>
          </cell>
          <cell r="I19">
            <v>644</v>
          </cell>
          <cell r="J19">
            <v>627</v>
          </cell>
          <cell r="K19">
            <v>636.49300000000005</v>
          </cell>
          <cell r="L19">
            <v>674.48900000000003</v>
          </cell>
          <cell r="M19">
            <v>594.71600000000001</v>
          </cell>
          <cell r="N19">
            <v>597.88400000000001</v>
          </cell>
          <cell r="O19">
            <v>566.58100000000002</v>
          </cell>
          <cell r="P19">
            <v>565.95299999999997</v>
          </cell>
        </row>
        <row r="20">
          <cell r="B20">
            <v>1018</v>
          </cell>
          <cell r="C20">
            <v>4091.915</v>
          </cell>
          <cell r="D20">
            <v>4264.5010000000002</v>
          </cell>
          <cell r="E20">
            <v>4210.4110000000001</v>
          </cell>
          <cell r="F20">
            <v>4681.1239999999998</v>
          </cell>
          <cell r="G20">
            <v>4510</v>
          </cell>
          <cell r="H20">
            <v>5067</v>
          </cell>
          <cell r="I20">
            <v>4777</v>
          </cell>
          <cell r="J20">
            <v>4706</v>
          </cell>
          <cell r="K20">
            <v>4992.1639999999998</v>
          </cell>
          <cell r="L20">
            <v>5082.1620000000003</v>
          </cell>
          <cell r="M20">
            <v>5146.5230000000001</v>
          </cell>
          <cell r="N20">
            <v>4978.8069999999998</v>
          </cell>
          <cell r="O20">
            <v>4880.2030000000004</v>
          </cell>
          <cell r="P20">
            <v>4854.1459999999997</v>
          </cell>
        </row>
        <row r="21">
          <cell r="B21">
            <v>1019</v>
          </cell>
          <cell r="C21">
            <v>234.05100000000002</v>
          </cell>
          <cell r="D21">
            <v>321.13100000000003</v>
          </cell>
          <cell r="E21">
            <v>243.404</v>
          </cell>
          <cell r="F21">
            <v>268.24900000000002</v>
          </cell>
          <cell r="G21">
            <v>284</v>
          </cell>
          <cell r="H21">
            <v>264</v>
          </cell>
          <cell r="I21">
            <v>268</v>
          </cell>
          <cell r="J21">
            <v>249</v>
          </cell>
          <cell r="K21">
            <v>231.85900000000001</v>
          </cell>
          <cell r="L21">
            <v>253.011</v>
          </cell>
          <cell r="M21">
            <v>245.565</v>
          </cell>
          <cell r="N21">
            <v>228.511</v>
          </cell>
          <cell r="O21">
            <v>247.71899999999999</v>
          </cell>
          <cell r="P21">
            <v>240.517</v>
          </cell>
        </row>
        <row r="22">
          <cell r="B22">
            <v>1020</v>
          </cell>
          <cell r="C22">
            <v>4205.2910000000002</v>
          </cell>
          <cell r="D22">
            <v>4284.8940000000002</v>
          </cell>
          <cell r="E22">
            <v>4327.2979999999998</v>
          </cell>
          <cell r="F22">
            <v>4307.2700000000004</v>
          </cell>
          <cell r="G22">
            <v>4293</v>
          </cell>
          <cell r="H22">
            <v>4329</v>
          </cell>
          <cell r="I22">
            <v>4264</v>
          </cell>
          <cell r="J22">
            <v>4176</v>
          </cell>
          <cell r="K22">
            <v>4149.0420000000004</v>
          </cell>
          <cell r="L22">
            <v>3975.4569999999999</v>
          </cell>
          <cell r="M22">
            <v>4087.8229999999999</v>
          </cell>
          <cell r="N22">
            <v>3908.6680000000001</v>
          </cell>
          <cell r="O22">
            <v>3823.0630000000001</v>
          </cell>
          <cell r="P22">
            <v>3794.9320000000002</v>
          </cell>
        </row>
        <row r="23">
          <cell r="B23">
            <v>1021</v>
          </cell>
          <cell r="C23">
            <v>1530.4069999999999</v>
          </cell>
          <cell r="D23">
            <v>1572.5730000000001</v>
          </cell>
          <cell r="E23">
            <v>1727.046</v>
          </cell>
          <cell r="F23">
            <v>1712.5050000000001</v>
          </cell>
          <cell r="G23">
            <v>1750</v>
          </cell>
          <cell r="H23">
            <v>1837</v>
          </cell>
          <cell r="I23">
            <v>1825</v>
          </cell>
          <cell r="J23">
            <v>1766</v>
          </cell>
          <cell r="K23">
            <v>1776.8910000000001</v>
          </cell>
          <cell r="L23">
            <v>1871.654</v>
          </cell>
          <cell r="M23">
            <v>1892.0050000000001</v>
          </cell>
          <cell r="N23">
            <v>1853.5740000000001</v>
          </cell>
          <cell r="O23">
            <v>1821.432</v>
          </cell>
          <cell r="P23">
            <v>1776.4870000000001</v>
          </cell>
        </row>
        <row r="24">
          <cell r="B24">
            <v>1022</v>
          </cell>
          <cell r="C24">
            <v>11182.873</v>
          </cell>
          <cell r="D24">
            <v>11409.007</v>
          </cell>
          <cell r="E24">
            <v>10780.154</v>
          </cell>
          <cell r="F24">
            <v>11179.569</v>
          </cell>
          <cell r="G24">
            <v>11766</v>
          </cell>
          <cell r="H24">
            <v>10616</v>
          </cell>
          <cell r="I24">
            <v>10945</v>
          </cell>
          <cell r="J24">
            <v>10704</v>
          </cell>
          <cell r="K24">
            <v>11131.357</v>
          </cell>
          <cell r="L24">
            <v>11232.239</v>
          </cell>
          <cell r="M24">
            <v>11082.869000000001</v>
          </cell>
          <cell r="N24">
            <v>10702.432000000001</v>
          </cell>
          <cell r="O24">
            <v>10584.091</v>
          </cell>
          <cell r="P24">
            <v>10531.918</v>
          </cell>
        </row>
        <row r="25">
          <cell r="B25">
            <v>1023</v>
          </cell>
          <cell r="C25">
            <v>578.31399999999996</v>
          </cell>
          <cell r="D25">
            <v>559.13</v>
          </cell>
          <cell r="E25">
            <v>590.34100000000001</v>
          </cell>
          <cell r="F25">
            <v>584.09699999999998</v>
          </cell>
          <cell r="G25">
            <v>584</v>
          </cell>
          <cell r="H25">
            <v>608</v>
          </cell>
          <cell r="I25">
            <v>591</v>
          </cell>
          <cell r="J25">
            <v>569</v>
          </cell>
          <cell r="K25">
            <v>577.923</v>
          </cell>
          <cell r="L25">
            <v>572.49</v>
          </cell>
          <cell r="M25">
            <v>573.74800000000005</v>
          </cell>
          <cell r="N25">
            <v>540.51599999999996</v>
          </cell>
          <cell r="O25">
            <v>533.85800000000006</v>
          </cell>
          <cell r="P25">
            <v>514.87099999999998</v>
          </cell>
        </row>
        <row r="26">
          <cell r="B26">
            <v>1024</v>
          </cell>
          <cell r="C26">
            <v>16772.273000000001</v>
          </cell>
          <cell r="D26">
            <v>17943.612000000001</v>
          </cell>
          <cell r="E26">
            <v>17746.171999999999</v>
          </cell>
          <cell r="F26">
            <v>18087.582000000002</v>
          </cell>
          <cell r="G26">
            <v>19148</v>
          </cell>
          <cell r="H26">
            <v>18372</v>
          </cell>
          <cell r="I26">
            <v>18330</v>
          </cell>
          <cell r="J26">
            <v>20745</v>
          </cell>
          <cell r="K26">
            <v>21765.643</v>
          </cell>
          <cell r="L26">
            <v>20278.767</v>
          </cell>
          <cell r="M26">
            <v>18942.32</v>
          </cell>
          <cell r="N26">
            <v>18263.901000000002</v>
          </cell>
          <cell r="O26">
            <v>18220.362000000001</v>
          </cell>
          <cell r="P26">
            <v>18026.894</v>
          </cell>
        </row>
        <row r="27">
          <cell r="B27">
            <v>1025</v>
          </cell>
          <cell r="C27">
            <v>2867.9009999999998</v>
          </cell>
          <cell r="D27">
            <v>3024.5329999999999</v>
          </cell>
          <cell r="E27">
            <v>3107.6849999999999</v>
          </cell>
          <cell r="F27">
            <v>3159.6240000000003</v>
          </cell>
          <cell r="G27">
            <v>3099</v>
          </cell>
          <cell r="H27">
            <v>3205</v>
          </cell>
          <cell r="I27">
            <v>3288</v>
          </cell>
          <cell r="J27">
            <v>3403</v>
          </cell>
          <cell r="K27">
            <v>3421.107</v>
          </cell>
          <cell r="L27">
            <v>3609.1800000000003</v>
          </cell>
          <cell r="M27">
            <v>3637.174</v>
          </cell>
          <cell r="N27">
            <v>3520.8789999999999</v>
          </cell>
          <cell r="O27">
            <v>3492.7960000000003</v>
          </cell>
          <cell r="P27">
            <v>3512.152</v>
          </cell>
        </row>
        <row r="28">
          <cell r="B28">
            <v>1026</v>
          </cell>
          <cell r="C28">
            <v>647.54899999999998</v>
          </cell>
          <cell r="D28">
            <v>683.05700000000002</v>
          </cell>
          <cell r="E28">
            <v>698.55000000000007</v>
          </cell>
          <cell r="F28">
            <v>701.59500000000003</v>
          </cell>
          <cell r="G28">
            <v>686</v>
          </cell>
          <cell r="H28">
            <v>724</v>
          </cell>
          <cell r="I28">
            <v>701</v>
          </cell>
          <cell r="J28">
            <v>687</v>
          </cell>
          <cell r="K28">
            <v>700.05700000000002</v>
          </cell>
          <cell r="L28">
            <v>690.54899999999998</v>
          </cell>
          <cell r="M28">
            <v>696.327</v>
          </cell>
          <cell r="N28">
            <v>646.17200000000003</v>
          </cell>
          <cell r="O28">
            <v>653.40200000000004</v>
          </cell>
          <cell r="P28">
            <v>658.173</v>
          </cell>
        </row>
        <row r="29">
          <cell r="B29">
            <v>1027</v>
          </cell>
          <cell r="C29">
            <v>2128.2780000000002</v>
          </cell>
          <cell r="D29">
            <v>2190.1240000000003</v>
          </cell>
          <cell r="E29">
            <v>2185.7060000000001</v>
          </cell>
          <cell r="F29">
            <v>2300.2080000000001</v>
          </cell>
          <cell r="G29">
            <v>2343</v>
          </cell>
          <cell r="H29">
            <v>2480</v>
          </cell>
          <cell r="I29">
            <v>2428</v>
          </cell>
          <cell r="J29">
            <v>2391</v>
          </cell>
          <cell r="K29">
            <v>2316.5450000000001</v>
          </cell>
          <cell r="L29">
            <v>2401.2159999999999</v>
          </cell>
          <cell r="M29">
            <v>2430.64</v>
          </cell>
          <cell r="N29">
            <v>2356.9470000000001</v>
          </cell>
          <cell r="O29">
            <v>2397.0160000000001</v>
          </cell>
          <cell r="P29">
            <v>2307.4279999999999</v>
          </cell>
        </row>
        <row r="30">
          <cell r="B30">
            <v>1028</v>
          </cell>
          <cell r="C30">
            <v>12103.534</v>
          </cell>
          <cell r="D30">
            <v>12341.133</v>
          </cell>
          <cell r="E30">
            <v>12369.534</v>
          </cell>
          <cell r="F30">
            <v>12564.571</v>
          </cell>
          <cell r="G30">
            <v>12949.452000000001</v>
          </cell>
          <cell r="H30">
            <v>14416.129000000001</v>
          </cell>
          <cell r="I30">
            <v>12987.477000000001</v>
          </cell>
          <cell r="J30">
            <v>13388.067000000001</v>
          </cell>
          <cell r="K30">
            <v>13871.484</v>
          </cell>
          <cell r="L30">
            <v>14056.903</v>
          </cell>
          <cell r="M30">
            <v>14035.428</v>
          </cell>
          <cell r="N30">
            <v>13587.407000000001</v>
          </cell>
          <cell r="O30">
            <v>13689.594000000001</v>
          </cell>
          <cell r="P30">
            <v>13586.204</v>
          </cell>
        </row>
        <row r="31">
          <cell r="B31">
            <v>1029</v>
          </cell>
          <cell r="C31">
            <v>565.49099999999999</v>
          </cell>
          <cell r="D31">
            <v>547.76700000000005</v>
          </cell>
          <cell r="E31">
            <v>581.31299999999999</v>
          </cell>
          <cell r="F31">
            <v>612.51300000000003</v>
          </cell>
          <cell r="G31">
            <v>652</v>
          </cell>
          <cell r="H31">
            <v>617</v>
          </cell>
          <cell r="I31">
            <v>617</v>
          </cell>
          <cell r="J31">
            <v>616</v>
          </cell>
          <cell r="K31">
            <v>623.48900000000003</v>
          </cell>
          <cell r="L31">
            <v>639.41399999999999</v>
          </cell>
          <cell r="M31">
            <v>665.95100000000002</v>
          </cell>
          <cell r="N31">
            <v>632.75800000000004</v>
          </cell>
          <cell r="O31">
            <v>650.37700000000007</v>
          </cell>
          <cell r="P31">
            <v>639.41600000000005</v>
          </cell>
        </row>
        <row r="32">
          <cell r="B32">
            <v>1030</v>
          </cell>
          <cell r="C32">
            <v>3850.203</v>
          </cell>
          <cell r="D32">
            <v>4035.3969999999999</v>
          </cell>
          <cell r="E32">
            <v>4129.8879999999999</v>
          </cell>
          <cell r="F32">
            <v>4084.9300000000003</v>
          </cell>
          <cell r="G32">
            <v>3999</v>
          </cell>
          <cell r="H32">
            <v>3866</v>
          </cell>
          <cell r="I32">
            <v>3960</v>
          </cell>
          <cell r="J32">
            <v>3865</v>
          </cell>
          <cell r="K32">
            <v>3914.92</v>
          </cell>
          <cell r="L32">
            <v>4084.0160000000001</v>
          </cell>
          <cell r="M32">
            <v>4230.3500000000004</v>
          </cell>
          <cell r="N32">
            <v>3966.598</v>
          </cell>
          <cell r="O32">
            <v>4006.4580000000001</v>
          </cell>
          <cell r="P32">
            <v>3951.8330000000001</v>
          </cell>
        </row>
        <row r="33">
          <cell r="B33">
            <v>1031</v>
          </cell>
          <cell r="C33">
            <v>920.61300000000006</v>
          </cell>
          <cell r="D33">
            <v>931.51200000000006</v>
          </cell>
          <cell r="E33">
            <v>968.84100000000001</v>
          </cell>
          <cell r="F33">
            <v>969.697</v>
          </cell>
          <cell r="G33">
            <v>967</v>
          </cell>
          <cell r="H33">
            <v>959</v>
          </cell>
          <cell r="I33">
            <v>956</v>
          </cell>
          <cell r="J33">
            <v>941</v>
          </cell>
          <cell r="K33">
            <v>930.73</v>
          </cell>
          <cell r="L33">
            <v>976.97</v>
          </cell>
          <cell r="M33">
            <v>1008.513</v>
          </cell>
          <cell r="N33">
            <v>960.31399999999996</v>
          </cell>
          <cell r="O33">
            <v>955.37700000000007</v>
          </cell>
          <cell r="P33">
            <v>912.16399999999999</v>
          </cell>
        </row>
        <row r="34">
          <cell r="B34">
            <v>1032</v>
          </cell>
          <cell r="C34">
            <v>1954.6949999999999</v>
          </cell>
          <cell r="D34">
            <v>2475.9589999999998</v>
          </cell>
          <cell r="E34">
            <v>2242.7440000000001</v>
          </cell>
          <cell r="F34">
            <v>2227.741</v>
          </cell>
          <cell r="G34">
            <v>2238</v>
          </cell>
          <cell r="H34">
            <v>2507</v>
          </cell>
          <cell r="I34">
            <v>2349</v>
          </cell>
          <cell r="J34">
            <v>2339</v>
          </cell>
          <cell r="K34">
            <v>2374.1660000000002</v>
          </cell>
          <cell r="L34">
            <v>2432.4450000000002</v>
          </cell>
          <cell r="M34">
            <v>2361.348</v>
          </cell>
          <cell r="N34">
            <v>2291.355</v>
          </cell>
          <cell r="O34">
            <v>2235.0929999999998</v>
          </cell>
          <cell r="P34">
            <v>2234.0520000000001</v>
          </cell>
        </row>
        <row r="35">
          <cell r="B35">
            <v>1033</v>
          </cell>
          <cell r="C35">
            <v>2997.6860000000001</v>
          </cell>
          <cell r="D35">
            <v>2825.6770000000001</v>
          </cell>
          <cell r="E35">
            <v>2906.6210000000001</v>
          </cell>
          <cell r="F35">
            <v>2866.4450000000002</v>
          </cell>
          <cell r="G35">
            <v>2958</v>
          </cell>
          <cell r="H35">
            <v>2998</v>
          </cell>
          <cell r="I35">
            <v>3018</v>
          </cell>
          <cell r="J35">
            <v>2942</v>
          </cell>
          <cell r="K35">
            <v>3094.7200000000003</v>
          </cell>
          <cell r="L35">
            <v>3285.7370000000001</v>
          </cell>
          <cell r="M35">
            <v>3272.2870000000003</v>
          </cell>
          <cell r="N35">
            <v>3151.1480000000001</v>
          </cell>
          <cell r="O35">
            <v>3136.346</v>
          </cell>
          <cell r="P35">
            <v>3127.31</v>
          </cell>
        </row>
        <row r="36">
          <cell r="B36">
            <v>1034</v>
          </cell>
          <cell r="C36">
            <v>6571.8</v>
          </cell>
          <cell r="D36">
            <v>7770.8640000000005</v>
          </cell>
          <cell r="E36">
            <v>7228.8770000000004</v>
          </cell>
          <cell r="F36">
            <v>7567.4449999999997</v>
          </cell>
          <cell r="G36">
            <v>7705</v>
          </cell>
          <cell r="H36">
            <v>7829</v>
          </cell>
          <cell r="I36">
            <v>8060</v>
          </cell>
          <cell r="J36">
            <v>7980</v>
          </cell>
          <cell r="K36">
            <v>8109.5830000000005</v>
          </cell>
          <cell r="L36">
            <v>8383.8490000000002</v>
          </cell>
          <cell r="M36">
            <v>8682.5529999999999</v>
          </cell>
          <cell r="N36">
            <v>8470.625</v>
          </cell>
          <cell r="O36">
            <v>8529.2540000000008</v>
          </cell>
          <cell r="P36">
            <v>8491.5120000000006</v>
          </cell>
        </row>
        <row r="37">
          <cell r="B37">
            <v>1035</v>
          </cell>
          <cell r="C37">
            <v>3971.0509999999999</v>
          </cell>
          <cell r="D37">
            <v>4075.39</v>
          </cell>
          <cell r="E37">
            <v>4107.085</v>
          </cell>
          <cell r="F37">
            <v>4237.991</v>
          </cell>
          <cell r="G37">
            <v>4227</v>
          </cell>
          <cell r="H37">
            <v>4167</v>
          </cell>
          <cell r="I37">
            <v>4355</v>
          </cell>
          <cell r="J37">
            <v>4292</v>
          </cell>
          <cell r="K37">
            <v>4474.241</v>
          </cell>
          <cell r="L37">
            <v>4678.8050000000003</v>
          </cell>
          <cell r="M37">
            <v>4741.7390000000005</v>
          </cell>
          <cell r="N37">
            <v>4602.9490000000005</v>
          </cell>
          <cell r="O37">
            <v>4667.8240000000005</v>
          </cell>
          <cell r="P37">
            <v>4693.1940000000004</v>
          </cell>
        </row>
        <row r="38">
          <cell r="B38">
            <v>1036</v>
          </cell>
          <cell r="C38">
            <v>485.197</v>
          </cell>
          <cell r="D38">
            <v>507.83500000000004</v>
          </cell>
          <cell r="E38">
            <v>513.11900000000003</v>
          </cell>
          <cell r="F38">
            <v>540.64200000000005</v>
          </cell>
          <cell r="G38">
            <v>587</v>
          </cell>
          <cell r="H38">
            <v>540</v>
          </cell>
          <cell r="I38">
            <v>539</v>
          </cell>
          <cell r="J38">
            <v>528</v>
          </cell>
          <cell r="K38">
            <v>547.85900000000004</v>
          </cell>
          <cell r="L38">
            <v>538.96199999999999</v>
          </cell>
          <cell r="M38">
            <v>546.81000000000006</v>
          </cell>
          <cell r="N38">
            <v>528.34699999999998</v>
          </cell>
          <cell r="O38">
            <v>508.08</v>
          </cell>
          <cell r="P38">
            <v>521.98199999999997</v>
          </cell>
        </row>
        <row r="39">
          <cell r="B39">
            <v>1037</v>
          </cell>
          <cell r="C39">
            <v>553.94200000000001</v>
          </cell>
          <cell r="D39">
            <v>555.49300000000005</v>
          </cell>
          <cell r="E39">
            <v>561.75099999999998</v>
          </cell>
          <cell r="F39">
            <v>573.19100000000003</v>
          </cell>
          <cell r="G39">
            <v>646</v>
          </cell>
          <cell r="H39">
            <v>626</v>
          </cell>
          <cell r="I39">
            <v>628</v>
          </cell>
          <cell r="J39">
            <v>602</v>
          </cell>
          <cell r="K39">
            <v>627.77</v>
          </cell>
          <cell r="L39">
            <v>634.875</v>
          </cell>
          <cell r="M39">
            <v>625.66399999999999</v>
          </cell>
          <cell r="N39">
            <v>601.34500000000003</v>
          </cell>
          <cell r="O39">
            <v>628.41</v>
          </cell>
          <cell r="P39">
            <v>625.51</v>
          </cell>
        </row>
        <row r="40">
          <cell r="B40">
            <v>1038</v>
          </cell>
          <cell r="C40">
            <v>6953.768</v>
          </cell>
          <cell r="D40">
            <v>7549.8410000000003</v>
          </cell>
          <cell r="E40">
            <v>7563.2660000000005</v>
          </cell>
          <cell r="F40">
            <v>7749.9570000000003</v>
          </cell>
          <cell r="G40">
            <v>8614</v>
          </cell>
          <cell r="H40">
            <v>7824</v>
          </cell>
          <cell r="I40">
            <v>8494</v>
          </cell>
          <cell r="J40">
            <v>8476</v>
          </cell>
          <cell r="K40">
            <v>8588.8590000000004</v>
          </cell>
          <cell r="L40">
            <v>8813.4600000000009</v>
          </cell>
          <cell r="M40">
            <v>9058.9989999999998</v>
          </cell>
          <cell r="N40">
            <v>8701.9240000000009</v>
          </cell>
          <cell r="O40">
            <v>8748.9519999999993</v>
          </cell>
          <cell r="P40">
            <v>8697.7890000000007</v>
          </cell>
        </row>
        <row r="41">
          <cell r="B41">
            <v>1039</v>
          </cell>
          <cell r="C41">
            <v>1734.6510000000001</v>
          </cell>
          <cell r="D41">
            <v>1729.4370000000001</v>
          </cell>
          <cell r="E41">
            <v>1698.694</v>
          </cell>
          <cell r="F41">
            <v>1906.463</v>
          </cell>
          <cell r="G41">
            <v>1847</v>
          </cell>
          <cell r="H41">
            <v>1768</v>
          </cell>
          <cell r="I41">
            <v>1816</v>
          </cell>
          <cell r="J41">
            <v>1750</v>
          </cell>
          <cell r="K41">
            <v>1815.1010000000001</v>
          </cell>
          <cell r="L41">
            <v>1854.4570000000001</v>
          </cell>
          <cell r="M41">
            <v>1948.808</v>
          </cell>
          <cell r="N41">
            <v>1857.356</v>
          </cell>
          <cell r="O41">
            <v>1860.5710000000001</v>
          </cell>
          <cell r="P41">
            <v>1814.0040000000001</v>
          </cell>
        </row>
        <row r="42">
          <cell r="B42">
            <v>1040</v>
          </cell>
          <cell r="C42">
            <v>1378.5537117647059</v>
          </cell>
          <cell r="D42">
            <v>1378.5537117647059</v>
          </cell>
          <cell r="E42">
            <v>1367.2540911764706</v>
          </cell>
          <cell r="F42">
            <v>1383.6899029411766</v>
          </cell>
          <cell r="G42">
            <v>1397.0440000000001</v>
          </cell>
          <cell r="H42">
            <v>1437.625</v>
          </cell>
          <cell r="I42">
            <v>1450.923</v>
          </cell>
          <cell r="J42">
            <v>1479.6780000000001</v>
          </cell>
          <cell r="K42">
            <v>1511.2233000000001</v>
          </cell>
          <cell r="L42">
            <v>1533.7560000000001</v>
          </cell>
          <cell r="M42">
            <v>1622.1220000000001</v>
          </cell>
          <cell r="N42">
            <v>1563.3420000000001</v>
          </cell>
          <cell r="O42">
            <v>1555.152</v>
          </cell>
          <cell r="P42">
            <v>1507.9649999999999</v>
          </cell>
        </row>
        <row r="43">
          <cell r="B43">
            <v>1041</v>
          </cell>
          <cell r="C43">
            <v>1142.692</v>
          </cell>
          <cell r="D43">
            <v>1135.6010000000001</v>
          </cell>
          <cell r="E43">
            <v>1133.297</v>
          </cell>
          <cell r="F43">
            <v>1136.0409999999999</v>
          </cell>
          <cell r="G43">
            <v>1204</v>
          </cell>
          <cell r="H43">
            <v>1142</v>
          </cell>
          <cell r="I43">
            <v>1198</v>
          </cell>
          <cell r="J43">
            <v>1190</v>
          </cell>
          <cell r="K43">
            <v>1244.9839999999999</v>
          </cell>
          <cell r="L43">
            <v>1253.691</v>
          </cell>
          <cell r="M43">
            <v>1262.0709999999999</v>
          </cell>
          <cell r="N43">
            <v>1225.9670000000001</v>
          </cell>
          <cell r="O43">
            <v>1224.021</v>
          </cell>
          <cell r="P43">
            <v>1273.7640000000001</v>
          </cell>
        </row>
        <row r="44">
          <cell r="B44">
            <v>1042</v>
          </cell>
          <cell r="C44">
            <v>1399.7060000000001</v>
          </cell>
          <cell r="D44">
            <v>1472.1990000000001</v>
          </cell>
          <cell r="E44">
            <v>1393.213</v>
          </cell>
          <cell r="F44">
            <v>1791.69</v>
          </cell>
          <cell r="G44">
            <v>1597</v>
          </cell>
          <cell r="H44">
            <v>1694</v>
          </cell>
          <cell r="I44">
            <v>1653</v>
          </cell>
          <cell r="J44">
            <v>1620</v>
          </cell>
          <cell r="K44">
            <v>1699.9660000000001</v>
          </cell>
          <cell r="L44">
            <v>1733.79</v>
          </cell>
          <cell r="M44">
            <v>1501.5720000000001</v>
          </cell>
          <cell r="N44">
            <v>1459.9580000000001</v>
          </cell>
          <cell r="O44">
            <v>1438.7750000000001</v>
          </cell>
          <cell r="P44">
            <v>1472.232</v>
          </cell>
        </row>
        <row r="45">
          <cell r="B45">
            <v>1043</v>
          </cell>
          <cell r="C45">
            <v>1360.162</v>
          </cell>
          <cell r="D45">
            <v>1260.952</v>
          </cell>
          <cell r="E45">
            <v>1397.3330000000001</v>
          </cell>
          <cell r="F45">
            <v>1390.973</v>
          </cell>
          <cell r="G45">
            <v>1409</v>
          </cell>
          <cell r="H45">
            <v>1404</v>
          </cell>
          <cell r="I45">
            <v>1436</v>
          </cell>
          <cell r="J45">
            <v>1440</v>
          </cell>
          <cell r="K45">
            <v>1495.819</v>
          </cell>
          <cell r="L45">
            <v>1532.0070000000001</v>
          </cell>
          <cell r="M45">
            <v>1638.5730000000001</v>
          </cell>
          <cell r="N45">
            <v>1606.079</v>
          </cell>
          <cell r="O45">
            <v>1646.1210000000001</v>
          </cell>
          <cell r="P45">
            <v>1612.5940000000001</v>
          </cell>
        </row>
        <row r="46">
          <cell r="B46">
            <v>1044</v>
          </cell>
          <cell r="C46">
            <v>6204.5420000000004</v>
          </cell>
          <cell r="D46">
            <v>7150.7210000000005</v>
          </cell>
          <cell r="E46">
            <v>6656.6220000000003</v>
          </cell>
          <cell r="F46">
            <v>6585.7039999999997</v>
          </cell>
          <cell r="G46">
            <v>6712</v>
          </cell>
          <cell r="H46">
            <v>7262</v>
          </cell>
          <cell r="I46">
            <v>6758</v>
          </cell>
          <cell r="J46">
            <v>6644</v>
          </cell>
          <cell r="K46">
            <v>6718.402</v>
          </cell>
          <cell r="L46">
            <v>6773.0929999999998</v>
          </cell>
          <cell r="M46">
            <v>6781.0740000000005</v>
          </cell>
          <cell r="N46">
            <v>6434.7920000000004</v>
          </cell>
          <cell r="O46">
            <v>6329.7129999999997</v>
          </cell>
          <cell r="P46">
            <v>6225.9679999999998</v>
          </cell>
        </row>
        <row r="47">
          <cell r="B47">
            <v>1045</v>
          </cell>
          <cell r="C47">
            <v>7428.6500000000005</v>
          </cell>
          <cell r="D47">
            <v>7312.0640000000003</v>
          </cell>
          <cell r="E47">
            <v>7945.7480000000005</v>
          </cell>
          <cell r="F47">
            <v>7555.7820000000002</v>
          </cell>
          <cell r="G47">
            <v>8251</v>
          </cell>
          <cell r="H47">
            <v>7408</v>
          </cell>
          <cell r="I47">
            <v>7737</v>
          </cell>
          <cell r="J47">
            <v>7493</v>
          </cell>
          <cell r="K47">
            <v>7593.8469999999998</v>
          </cell>
          <cell r="L47">
            <v>7789.817</v>
          </cell>
          <cell r="M47">
            <v>7687.7120000000004</v>
          </cell>
          <cell r="N47">
            <v>7351.95</v>
          </cell>
          <cell r="O47">
            <v>7282.2020000000002</v>
          </cell>
          <cell r="P47">
            <v>7275.2870000000003</v>
          </cell>
        </row>
        <row r="48">
          <cell r="B48">
            <v>1046</v>
          </cell>
          <cell r="C48">
            <v>3632.13</v>
          </cell>
          <cell r="D48">
            <v>3699.7130000000002</v>
          </cell>
          <cell r="E48">
            <v>3798.4250000000002</v>
          </cell>
          <cell r="F48">
            <v>3845.6469999999999</v>
          </cell>
          <cell r="G48">
            <v>4159</v>
          </cell>
          <cell r="H48">
            <v>3670</v>
          </cell>
          <cell r="I48">
            <v>3938</v>
          </cell>
          <cell r="J48">
            <v>3866</v>
          </cell>
          <cell r="K48">
            <v>3852.03</v>
          </cell>
          <cell r="L48">
            <v>3971.5410000000002</v>
          </cell>
          <cell r="M48">
            <v>4022.2980000000002</v>
          </cell>
          <cell r="N48">
            <v>3764.3450000000003</v>
          </cell>
          <cell r="O48">
            <v>3703.567</v>
          </cell>
          <cell r="P48">
            <v>3650.5840000000003</v>
          </cell>
        </row>
        <row r="49">
          <cell r="B49">
            <v>1047</v>
          </cell>
          <cell r="C49">
            <v>7470.3140000000003</v>
          </cell>
          <cell r="D49">
            <v>7630.7070000000003</v>
          </cell>
          <cell r="E49">
            <v>7637.7449999999999</v>
          </cell>
          <cell r="F49">
            <v>7652.2449999999999</v>
          </cell>
          <cell r="G49">
            <v>8015</v>
          </cell>
          <cell r="H49">
            <v>8219</v>
          </cell>
          <cell r="I49">
            <v>7977</v>
          </cell>
          <cell r="J49">
            <v>7809</v>
          </cell>
          <cell r="K49">
            <v>7958.1819999999998</v>
          </cell>
          <cell r="L49">
            <v>8095.29</v>
          </cell>
          <cell r="M49">
            <v>8303.7160000000003</v>
          </cell>
          <cell r="N49">
            <v>7905.1760000000004</v>
          </cell>
          <cell r="O49">
            <v>7968.4290000000001</v>
          </cell>
          <cell r="P49">
            <v>7967.1770000000006</v>
          </cell>
        </row>
        <row r="50">
          <cell r="B50">
            <v>1048</v>
          </cell>
          <cell r="C50">
            <v>5771.7430000000004</v>
          </cell>
          <cell r="D50">
            <v>5674.36</v>
          </cell>
          <cell r="E50">
            <v>5623.9970000000003</v>
          </cell>
          <cell r="F50">
            <v>6116.4260000000004</v>
          </cell>
          <cell r="G50">
            <v>6359</v>
          </cell>
          <cell r="H50">
            <v>6267</v>
          </cell>
          <cell r="I50">
            <v>6368</v>
          </cell>
          <cell r="J50">
            <v>6484</v>
          </cell>
          <cell r="K50">
            <v>6603.0290000000005</v>
          </cell>
          <cell r="L50">
            <v>6743.88</v>
          </cell>
          <cell r="M50">
            <v>6947.5140000000001</v>
          </cell>
          <cell r="N50">
            <v>6513.9229999999998</v>
          </cell>
          <cell r="O50">
            <v>6563.9800000000005</v>
          </cell>
          <cell r="P50">
            <v>6461.4790000000003</v>
          </cell>
        </row>
        <row r="51">
          <cell r="B51">
            <v>1049</v>
          </cell>
          <cell r="C51">
            <v>1253.8920000000001</v>
          </cell>
          <cell r="D51">
            <v>1312.2370000000001</v>
          </cell>
          <cell r="E51">
            <v>1296.0430000000001</v>
          </cell>
          <cell r="F51">
            <v>1308.039</v>
          </cell>
          <cell r="G51">
            <v>1377</v>
          </cell>
          <cell r="H51">
            <v>1376</v>
          </cell>
          <cell r="I51">
            <v>1424</v>
          </cell>
          <cell r="J51">
            <v>1381</v>
          </cell>
          <cell r="K51">
            <v>1419.4010000000001</v>
          </cell>
          <cell r="L51">
            <v>1475.8240000000001</v>
          </cell>
          <cell r="M51">
            <v>1473.6320000000001</v>
          </cell>
          <cell r="N51">
            <v>1405.6110000000001</v>
          </cell>
          <cell r="O51">
            <v>1384.732</v>
          </cell>
          <cell r="P51">
            <v>1419.94</v>
          </cell>
        </row>
        <row r="52">
          <cell r="B52">
            <v>1050</v>
          </cell>
          <cell r="C52">
            <v>1357.33</v>
          </cell>
          <cell r="D52">
            <v>1448.115</v>
          </cell>
          <cell r="E52">
            <v>1395.5409999999999</v>
          </cell>
          <cell r="F52">
            <v>1424.48</v>
          </cell>
          <cell r="G52">
            <v>1460</v>
          </cell>
          <cell r="H52">
            <v>1662</v>
          </cell>
          <cell r="I52">
            <v>1469</v>
          </cell>
          <cell r="J52">
            <v>1423</v>
          </cell>
          <cell r="K52">
            <v>1490.22</v>
          </cell>
          <cell r="L52">
            <v>1476.9839999999999</v>
          </cell>
          <cell r="M52">
            <v>1491.5810000000001</v>
          </cell>
          <cell r="N52">
            <v>1422.3030000000001</v>
          </cell>
          <cell r="O52">
            <v>1431.8430000000001</v>
          </cell>
          <cell r="P52">
            <v>1418.183</v>
          </cell>
        </row>
        <row r="53">
          <cell r="B53">
            <v>1051</v>
          </cell>
          <cell r="C53">
            <v>5142.4480000000003</v>
          </cell>
          <cell r="D53">
            <v>4908.2030000000004</v>
          </cell>
          <cell r="E53">
            <v>5127.0360000000001</v>
          </cell>
          <cell r="F53">
            <v>5134.585</v>
          </cell>
          <cell r="G53">
            <v>5641</v>
          </cell>
          <cell r="H53">
            <v>5308</v>
          </cell>
          <cell r="I53">
            <v>5651</v>
          </cell>
          <cell r="J53">
            <v>5678</v>
          </cell>
          <cell r="K53">
            <v>5819.5380000000005</v>
          </cell>
          <cell r="L53">
            <v>6023.7480000000005</v>
          </cell>
          <cell r="M53">
            <v>5943.9750000000004</v>
          </cell>
          <cell r="N53">
            <v>5684.3450000000003</v>
          </cell>
          <cell r="O53">
            <v>5779.3689999999997</v>
          </cell>
          <cell r="P53">
            <v>5623.2780000000002</v>
          </cell>
        </row>
        <row r="54">
          <cell r="B54">
            <v>1052</v>
          </cell>
          <cell r="C54">
            <v>332.17900000000003</v>
          </cell>
          <cell r="D54">
            <v>301.971</v>
          </cell>
          <cell r="E54">
            <v>305.94299999999998</v>
          </cell>
          <cell r="F54">
            <v>353.39300000000003</v>
          </cell>
          <cell r="G54">
            <v>393</v>
          </cell>
          <cell r="H54">
            <v>354</v>
          </cell>
          <cell r="I54">
            <v>364</v>
          </cell>
          <cell r="J54">
            <v>334</v>
          </cell>
          <cell r="K54">
            <v>382.108</v>
          </cell>
          <cell r="L54">
            <v>356.89100000000002</v>
          </cell>
          <cell r="M54">
            <v>371.59800000000001</v>
          </cell>
          <cell r="N54">
            <v>357.27500000000003</v>
          </cell>
          <cell r="O54">
            <v>357.61599999999999</v>
          </cell>
          <cell r="P54">
            <v>351.495</v>
          </cell>
        </row>
        <row r="55">
          <cell r="B55">
            <v>1053</v>
          </cell>
          <cell r="C55">
            <v>2305.9320000000002</v>
          </cell>
          <cell r="D55">
            <v>2406.0349999999999</v>
          </cell>
          <cell r="E55">
            <v>2417.4410000000003</v>
          </cell>
          <cell r="F55">
            <v>2586.2249999999999</v>
          </cell>
          <cell r="G55">
            <v>2644</v>
          </cell>
          <cell r="H55">
            <v>2644</v>
          </cell>
          <cell r="I55">
            <v>2783</v>
          </cell>
          <cell r="J55">
            <v>2777</v>
          </cell>
          <cell r="K55">
            <v>2868.4900000000002</v>
          </cell>
          <cell r="L55">
            <v>3026.3049999999998</v>
          </cell>
          <cell r="M55">
            <v>3024.05</v>
          </cell>
          <cell r="N55">
            <v>2901.7690000000002</v>
          </cell>
          <cell r="O55">
            <v>2916.6080000000002</v>
          </cell>
          <cell r="P55">
            <v>2968.6660000000002</v>
          </cell>
        </row>
        <row r="56">
          <cell r="B56">
            <v>1054</v>
          </cell>
          <cell r="C56">
            <v>1068.1510000000001</v>
          </cell>
          <cell r="D56">
            <v>1242.326</v>
          </cell>
          <cell r="E56">
            <v>1397.425</v>
          </cell>
          <cell r="F56">
            <v>1131.588</v>
          </cell>
          <cell r="G56">
            <v>1286</v>
          </cell>
          <cell r="H56">
            <v>1313</v>
          </cell>
          <cell r="I56">
            <v>1301</v>
          </cell>
          <cell r="J56">
            <v>1240</v>
          </cell>
          <cell r="K56">
            <v>1259.5129999999999</v>
          </cell>
          <cell r="L56">
            <v>1235.7450000000001</v>
          </cell>
          <cell r="M56">
            <v>1196.886</v>
          </cell>
          <cell r="N56">
            <v>1152.6100000000001</v>
          </cell>
          <cell r="O56">
            <v>1164.2460000000001</v>
          </cell>
          <cell r="P56">
            <v>1150.1890000000001</v>
          </cell>
        </row>
        <row r="57">
          <cell r="B57">
            <v>1055</v>
          </cell>
          <cell r="C57">
            <v>1806.0360000000001</v>
          </cell>
          <cell r="D57">
            <v>1865.8220000000001</v>
          </cell>
          <cell r="E57">
            <v>1933.597</v>
          </cell>
          <cell r="F57">
            <v>1911.2350000000001</v>
          </cell>
          <cell r="G57">
            <v>1931</v>
          </cell>
          <cell r="H57">
            <v>2004</v>
          </cell>
          <cell r="I57">
            <v>2116</v>
          </cell>
          <cell r="J57">
            <v>1351</v>
          </cell>
          <cell r="K57">
            <v>2148.5529999999999</v>
          </cell>
          <cell r="L57">
            <v>2130.2730000000001</v>
          </cell>
          <cell r="M57">
            <v>2181.9389999999999</v>
          </cell>
          <cell r="N57">
            <v>2076.3409999999999</v>
          </cell>
          <cell r="O57">
            <v>2090.174</v>
          </cell>
          <cell r="P57">
            <v>2142.5990000000002</v>
          </cell>
        </row>
        <row r="58">
          <cell r="B58">
            <v>1056</v>
          </cell>
          <cell r="C58">
            <v>1044.3720000000001</v>
          </cell>
          <cell r="D58">
            <v>1045.9880000000001</v>
          </cell>
          <cell r="E58">
            <v>1169.828</v>
          </cell>
          <cell r="F58">
            <v>995.76400000000001</v>
          </cell>
          <cell r="G58">
            <v>1091</v>
          </cell>
          <cell r="H58">
            <v>1048</v>
          </cell>
          <cell r="I58">
            <v>1095</v>
          </cell>
          <cell r="J58">
            <v>1028</v>
          </cell>
          <cell r="K58">
            <v>1089.521</v>
          </cell>
          <cell r="L58">
            <v>1171.0720000000001</v>
          </cell>
          <cell r="M58">
            <v>1106.4560000000001</v>
          </cell>
          <cell r="N58">
            <v>1039.479</v>
          </cell>
          <cell r="O58">
            <v>1061.941</v>
          </cell>
          <cell r="P58">
            <v>1066.828</v>
          </cell>
        </row>
        <row r="59">
          <cell r="B59">
            <v>1057</v>
          </cell>
          <cell r="C59">
            <v>954.23</v>
          </cell>
          <cell r="D59">
            <v>965.95</v>
          </cell>
          <cell r="E59">
            <v>983.84199999999998</v>
          </cell>
          <cell r="F59">
            <v>989.53499999999997</v>
          </cell>
          <cell r="G59">
            <v>1105</v>
          </cell>
          <cell r="H59">
            <v>996</v>
          </cell>
          <cell r="I59">
            <v>1029</v>
          </cell>
          <cell r="J59">
            <v>1043</v>
          </cell>
          <cell r="K59">
            <v>999.87400000000002</v>
          </cell>
          <cell r="L59">
            <v>1044.694</v>
          </cell>
          <cell r="M59">
            <v>1069.4680000000001</v>
          </cell>
          <cell r="N59">
            <v>1000.15</v>
          </cell>
          <cell r="O59">
            <v>987.77499999999998</v>
          </cell>
          <cell r="P59">
            <v>953.13900000000001</v>
          </cell>
        </row>
        <row r="60">
          <cell r="B60">
            <v>1058</v>
          </cell>
          <cell r="C60">
            <v>9212.389000000001</v>
          </cell>
          <cell r="D60">
            <v>8968.518</v>
          </cell>
          <cell r="E60">
            <v>9148.8070000000007</v>
          </cell>
          <cell r="F60">
            <v>9386.1630000000005</v>
          </cell>
          <cell r="G60">
            <v>9320</v>
          </cell>
          <cell r="H60">
            <v>9066</v>
          </cell>
          <cell r="I60">
            <v>9356</v>
          </cell>
          <cell r="J60">
            <v>9287</v>
          </cell>
          <cell r="K60">
            <v>9486.3940000000002</v>
          </cell>
          <cell r="L60">
            <v>9874.402</v>
          </cell>
          <cell r="M60">
            <v>9833.0310000000009</v>
          </cell>
          <cell r="N60">
            <v>9461.0490000000009</v>
          </cell>
          <cell r="O60">
            <v>9571.0470000000005</v>
          </cell>
          <cell r="P60">
            <v>9380.6239999999998</v>
          </cell>
        </row>
        <row r="61">
          <cell r="B61">
            <v>1059</v>
          </cell>
          <cell r="C61">
            <v>24167.77</v>
          </cell>
          <cell r="D61">
            <v>24346.852999999999</v>
          </cell>
          <cell r="E61">
            <v>25021.277000000002</v>
          </cell>
          <cell r="F61">
            <v>25492.447</v>
          </cell>
          <cell r="G61">
            <v>25961</v>
          </cell>
          <cell r="H61">
            <v>26171</v>
          </cell>
          <cell r="I61">
            <v>27040</v>
          </cell>
          <cell r="J61">
            <v>27086</v>
          </cell>
          <cell r="K61">
            <v>27997.053</v>
          </cell>
          <cell r="L61">
            <v>29306.069</v>
          </cell>
          <cell r="M61">
            <v>29462.566999999999</v>
          </cell>
          <cell r="N61">
            <v>28823.723000000002</v>
          </cell>
          <cell r="O61">
            <v>29043.166000000001</v>
          </cell>
          <cell r="P61">
            <v>28826.206000000002</v>
          </cell>
        </row>
        <row r="62">
          <cell r="B62">
            <v>1060</v>
          </cell>
          <cell r="C62">
            <v>1774.4460000000001</v>
          </cell>
          <cell r="D62">
            <v>1848.143</v>
          </cell>
          <cell r="E62">
            <v>1902.1200000000001</v>
          </cell>
          <cell r="F62">
            <v>2013.106</v>
          </cell>
          <cell r="G62">
            <v>2055</v>
          </cell>
          <cell r="H62">
            <v>2181</v>
          </cell>
          <cell r="I62">
            <v>2054</v>
          </cell>
          <cell r="J62">
            <v>2047</v>
          </cell>
          <cell r="K62">
            <v>2073.2170000000001</v>
          </cell>
          <cell r="L62">
            <v>2149.5570000000002</v>
          </cell>
          <cell r="M62">
            <v>2139.654</v>
          </cell>
          <cell r="N62">
            <v>2072.7870000000003</v>
          </cell>
          <cell r="O62">
            <v>2086.67</v>
          </cell>
          <cell r="P62">
            <v>2146.7710000000002</v>
          </cell>
        </row>
        <row r="63">
          <cell r="B63">
            <v>1061</v>
          </cell>
          <cell r="C63">
            <v>1698.463</v>
          </cell>
          <cell r="D63">
            <v>1643.4110000000001</v>
          </cell>
          <cell r="E63">
            <v>1677.3910000000001</v>
          </cell>
          <cell r="F63">
            <v>1622.26</v>
          </cell>
          <cell r="G63">
            <v>1689</v>
          </cell>
          <cell r="H63">
            <v>1653</v>
          </cell>
          <cell r="I63">
            <v>1719</v>
          </cell>
          <cell r="J63">
            <v>1667</v>
          </cell>
          <cell r="K63">
            <v>1695.29</v>
          </cell>
          <cell r="L63">
            <v>1681.7270000000001</v>
          </cell>
          <cell r="M63">
            <v>1720.6030000000001</v>
          </cell>
          <cell r="N63">
            <v>1584.047</v>
          </cell>
          <cell r="O63">
            <v>1567.8790000000001</v>
          </cell>
          <cell r="P63">
            <v>1544.1379999999999</v>
          </cell>
        </row>
        <row r="64">
          <cell r="B64">
            <v>1062</v>
          </cell>
          <cell r="C64">
            <v>2733.931</v>
          </cell>
          <cell r="D64">
            <v>2677.4259999999999</v>
          </cell>
          <cell r="E64">
            <v>2913.7960000000003</v>
          </cell>
          <cell r="F64">
            <v>2837.5630000000001</v>
          </cell>
          <cell r="G64">
            <v>2859</v>
          </cell>
          <cell r="H64">
            <v>2881</v>
          </cell>
          <cell r="I64">
            <v>2926</v>
          </cell>
          <cell r="J64">
            <v>2882</v>
          </cell>
          <cell r="K64">
            <v>3005.5419999999999</v>
          </cell>
          <cell r="L64">
            <v>3098.5120000000002</v>
          </cell>
          <cell r="M64">
            <v>3129.623</v>
          </cell>
          <cell r="N64">
            <v>3055.181</v>
          </cell>
          <cell r="O64">
            <v>3062.672</v>
          </cell>
          <cell r="P64">
            <v>3095.9880000000003</v>
          </cell>
        </row>
        <row r="65">
          <cell r="B65">
            <v>1063</v>
          </cell>
          <cell r="C65">
            <v>14809.076000000001</v>
          </cell>
          <cell r="D65">
            <v>15922.536</v>
          </cell>
          <cell r="E65">
            <v>15221.023999999999</v>
          </cell>
          <cell r="F65">
            <v>15998.258</v>
          </cell>
          <cell r="G65">
            <v>16451.537</v>
          </cell>
          <cell r="H65">
            <v>18067.678</v>
          </cell>
          <cell r="I65">
            <v>17224.242000000002</v>
          </cell>
          <cell r="J65">
            <v>17366.611000000001</v>
          </cell>
          <cell r="K65">
            <v>17888.326000000001</v>
          </cell>
          <cell r="L65">
            <v>18827.817999999999</v>
          </cell>
          <cell r="M65">
            <v>18778.72</v>
          </cell>
          <cell r="N65">
            <v>18450.756000000001</v>
          </cell>
          <cell r="O65">
            <v>18651.606</v>
          </cell>
          <cell r="P65">
            <v>18435.671999999999</v>
          </cell>
        </row>
        <row r="66">
          <cell r="B66">
            <v>1064</v>
          </cell>
          <cell r="C66">
            <v>1798.952</v>
          </cell>
          <cell r="D66">
            <v>1923.069</v>
          </cell>
          <cell r="E66">
            <v>2042.5810000000001</v>
          </cell>
          <cell r="F66">
            <v>2040.866</v>
          </cell>
          <cell r="G66">
            <v>2328</v>
          </cell>
          <cell r="H66">
            <v>2237</v>
          </cell>
          <cell r="I66">
            <v>2284</v>
          </cell>
          <cell r="J66">
            <v>2167</v>
          </cell>
          <cell r="K66">
            <v>2347.62</v>
          </cell>
          <cell r="L66">
            <v>2306.7570000000001</v>
          </cell>
          <cell r="M66">
            <v>2378.3620000000001</v>
          </cell>
          <cell r="N66">
            <v>2294.895</v>
          </cell>
          <cell r="O66">
            <v>2260.0940000000001</v>
          </cell>
          <cell r="P66">
            <v>2150.884</v>
          </cell>
        </row>
        <row r="67">
          <cell r="B67">
            <v>1065</v>
          </cell>
          <cell r="C67">
            <v>1759.4159999999999</v>
          </cell>
          <cell r="D67">
            <v>1761.402</v>
          </cell>
          <cell r="E67">
            <v>1802.635</v>
          </cell>
          <cell r="F67">
            <v>1775.019</v>
          </cell>
          <cell r="G67">
            <v>1922</v>
          </cell>
          <cell r="H67">
            <v>1884</v>
          </cell>
          <cell r="I67">
            <v>1977</v>
          </cell>
          <cell r="J67">
            <v>1992</v>
          </cell>
          <cell r="K67">
            <v>2081.7950000000001</v>
          </cell>
          <cell r="L67">
            <v>2207.5439999999999</v>
          </cell>
          <cell r="M67">
            <v>2244.3200000000002</v>
          </cell>
          <cell r="N67">
            <v>2113.335</v>
          </cell>
          <cell r="O67">
            <v>2204.056</v>
          </cell>
          <cell r="P67">
            <v>2182.2820000000002</v>
          </cell>
        </row>
        <row r="68">
          <cell r="B68">
            <v>1066</v>
          </cell>
          <cell r="C68">
            <v>9964.4979999999996</v>
          </cell>
          <cell r="D68">
            <v>9716.0769999999993</v>
          </cell>
          <cell r="E68">
            <v>10165.585999999999</v>
          </cell>
          <cell r="F68">
            <v>10397.486000000001</v>
          </cell>
          <cell r="G68">
            <v>10298</v>
          </cell>
          <cell r="H68">
            <v>10421</v>
          </cell>
          <cell r="I68">
            <v>10796</v>
          </cell>
          <cell r="J68">
            <v>10483</v>
          </cell>
          <cell r="K68">
            <v>10976.304</v>
          </cell>
          <cell r="L68">
            <v>11169.474</v>
          </cell>
          <cell r="M68">
            <v>11268.312</v>
          </cell>
          <cell r="N68">
            <v>10740.897000000001</v>
          </cell>
          <cell r="O68">
            <v>10631.746000000001</v>
          </cell>
          <cell r="P68">
            <v>10542.922</v>
          </cell>
        </row>
        <row r="69">
          <cell r="B69">
            <v>1067</v>
          </cell>
          <cell r="C69">
            <v>554.70299999999997</v>
          </cell>
          <cell r="D69">
            <v>580.27300000000002</v>
          </cell>
          <cell r="E69">
            <v>639.78</v>
          </cell>
          <cell r="F69">
            <v>599.26400000000001</v>
          </cell>
          <cell r="G69">
            <v>644</v>
          </cell>
          <cell r="H69">
            <v>606</v>
          </cell>
          <cell r="I69">
            <v>611</v>
          </cell>
          <cell r="J69">
            <v>593</v>
          </cell>
          <cell r="K69">
            <v>586.63</v>
          </cell>
          <cell r="L69">
            <v>619.16399999999999</v>
          </cell>
          <cell r="M69">
            <v>614.02700000000004</v>
          </cell>
          <cell r="N69">
            <v>608.82299999999998</v>
          </cell>
          <cell r="O69">
            <v>592.93000000000006</v>
          </cell>
          <cell r="P69">
            <v>579.07299999999998</v>
          </cell>
        </row>
        <row r="70">
          <cell r="B70">
            <v>1068</v>
          </cell>
          <cell r="C70">
            <v>5940.0540000000001</v>
          </cell>
          <cell r="D70">
            <v>6367.9710000000005</v>
          </cell>
          <cell r="E70">
            <v>6551.9030000000002</v>
          </cell>
          <cell r="F70">
            <v>6531.6170000000002</v>
          </cell>
          <cell r="G70">
            <v>6743</v>
          </cell>
          <cell r="H70">
            <v>7220</v>
          </cell>
          <cell r="I70">
            <v>7130</v>
          </cell>
          <cell r="J70">
            <v>7056</v>
          </cell>
          <cell r="K70">
            <v>7462.3490000000002</v>
          </cell>
          <cell r="L70">
            <v>7547.607</v>
          </cell>
          <cell r="M70">
            <v>7755.7150000000001</v>
          </cell>
          <cell r="N70">
            <v>7532.2740000000003</v>
          </cell>
          <cell r="O70">
            <v>7539.8379999999997</v>
          </cell>
          <cell r="P70">
            <v>7611.3580000000002</v>
          </cell>
        </row>
        <row r="71">
          <cell r="B71">
            <v>1069</v>
          </cell>
          <cell r="C71">
            <v>2257.9650000000001</v>
          </cell>
          <cell r="D71">
            <v>2387.598</v>
          </cell>
          <cell r="E71">
            <v>2327.21</v>
          </cell>
          <cell r="F71">
            <v>2631.7570000000001</v>
          </cell>
          <cell r="G71">
            <v>2577</v>
          </cell>
          <cell r="H71">
            <v>2388</v>
          </cell>
          <cell r="I71">
            <v>2560</v>
          </cell>
          <cell r="J71">
            <v>2487</v>
          </cell>
          <cell r="K71">
            <v>2604.2020000000002</v>
          </cell>
          <cell r="L71">
            <v>2732.1109999999999</v>
          </cell>
          <cell r="M71">
            <v>2620.7919999999999</v>
          </cell>
          <cell r="N71">
            <v>2532.2310000000002</v>
          </cell>
          <cell r="O71">
            <v>2565.8519999999999</v>
          </cell>
          <cell r="P71">
            <v>2638.9560000000001</v>
          </cell>
        </row>
        <row r="72">
          <cell r="B72">
            <v>1070</v>
          </cell>
          <cell r="C72">
            <v>4935.5550000000003</v>
          </cell>
          <cell r="D72">
            <v>5088.643</v>
          </cell>
          <cell r="E72">
            <v>5172.6620000000003</v>
          </cell>
          <cell r="F72">
            <v>5112.1720000000005</v>
          </cell>
          <cell r="G72">
            <v>5129</v>
          </cell>
          <cell r="H72">
            <v>5757</v>
          </cell>
          <cell r="I72">
            <v>5398</v>
          </cell>
          <cell r="J72">
            <v>5295</v>
          </cell>
          <cell r="K72">
            <v>5354.4179999999997</v>
          </cell>
          <cell r="L72">
            <v>5562.027</v>
          </cell>
          <cell r="M72">
            <v>5597.7520000000004</v>
          </cell>
          <cell r="N72">
            <v>5466.4070000000002</v>
          </cell>
          <cell r="O72">
            <v>5561.7640000000001</v>
          </cell>
          <cell r="P72">
            <v>5636.67</v>
          </cell>
        </row>
        <row r="73">
          <cell r="B73">
            <v>1071</v>
          </cell>
          <cell r="C73">
            <v>1665.595</v>
          </cell>
          <cell r="D73">
            <v>1635.194</v>
          </cell>
          <cell r="E73">
            <v>1690.3779999999999</v>
          </cell>
          <cell r="F73">
            <v>1725.9360000000001</v>
          </cell>
          <cell r="G73">
            <v>1761</v>
          </cell>
          <cell r="H73">
            <v>1833</v>
          </cell>
          <cell r="I73">
            <v>1776</v>
          </cell>
          <cell r="J73">
            <v>1750</v>
          </cell>
          <cell r="K73">
            <v>1713.5119999999999</v>
          </cell>
          <cell r="L73">
            <v>1793.289</v>
          </cell>
          <cell r="M73">
            <v>1823.5319999999999</v>
          </cell>
          <cell r="N73">
            <v>1783.249</v>
          </cell>
          <cell r="O73">
            <v>1788.0740000000001</v>
          </cell>
          <cell r="P73">
            <v>1756.876</v>
          </cell>
        </row>
        <row r="74">
          <cell r="B74">
            <v>1072</v>
          </cell>
          <cell r="C74">
            <v>1668.7570000000001</v>
          </cell>
          <cell r="D74">
            <v>1656.837</v>
          </cell>
          <cell r="E74">
            <v>1702.05</v>
          </cell>
          <cell r="F74">
            <v>1807.693</v>
          </cell>
          <cell r="G74">
            <v>1848</v>
          </cell>
          <cell r="H74">
            <v>1740</v>
          </cell>
          <cell r="I74">
            <v>1728</v>
          </cell>
          <cell r="J74">
            <v>1730</v>
          </cell>
          <cell r="K74">
            <v>1745.55</v>
          </cell>
          <cell r="L74">
            <v>1732.6990000000001</v>
          </cell>
          <cell r="M74">
            <v>1779.008</v>
          </cell>
          <cell r="N74">
            <v>1744.8020000000001</v>
          </cell>
          <cell r="O74">
            <v>1653.8140000000001</v>
          </cell>
          <cell r="P74">
            <v>1678.76</v>
          </cell>
        </row>
        <row r="75">
          <cell r="B75">
            <v>1073</v>
          </cell>
          <cell r="C75">
            <v>341.31200000000001</v>
          </cell>
          <cell r="D75">
            <v>334.04200000000003</v>
          </cell>
          <cell r="E75">
            <v>356.40100000000001</v>
          </cell>
          <cell r="F75">
            <v>355.20300000000003</v>
          </cell>
          <cell r="G75">
            <v>406.59500000000003</v>
          </cell>
          <cell r="H75">
            <v>349.38</v>
          </cell>
          <cell r="I75">
            <v>365.404</v>
          </cell>
          <cell r="J75">
            <v>355.71300000000002</v>
          </cell>
          <cell r="K75">
            <v>381.916</v>
          </cell>
          <cell r="L75">
            <v>393.52199999999999</v>
          </cell>
          <cell r="M75">
            <v>401.48</v>
          </cell>
          <cell r="N75">
            <v>411.94600000000003</v>
          </cell>
          <cell r="O75">
            <v>387.173</v>
          </cell>
          <cell r="P75">
            <v>385.91200000000003</v>
          </cell>
        </row>
        <row r="76">
          <cell r="B76">
            <v>1074</v>
          </cell>
          <cell r="C76">
            <v>5247.6</v>
          </cell>
          <cell r="D76">
            <v>5533.0250000000005</v>
          </cell>
          <cell r="E76">
            <v>5476.2179999999998</v>
          </cell>
          <cell r="F76">
            <v>5774.8469999999998</v>
          </cell>
          <cell r="G76">
            <v>5855</v>
          </cell>
          <cell r="H76">
            <v>5787</v>
          </cell>
          <cell r="I76">
            <v>5039</v>
          </cell>
          <cell r="J76">
            <v>4789</v>
          </cell>
          <cell r="K76">
            <v>4691.7359999999999</v>
          </cell>
          <cell r="L76">
            <v>4797.2790000000005</v>
          </cell>
          <cell r="M76">
            <v>4834.1379999999999</v>
          </cell>
          <cell r="N76">
            <v>4686.9440000000004</v>
          </cell>
          <cell r="O76">
            <v>4648.1080000000002</v>
          </cell>
          <cell r="P76">
            <v>4788.6570000000002</v>
          </cell>
        </row>
        <row r="77">
          <cell r="B77">
            <v>1075</v>
          </cell>
          <cell r="C77">
            <v>657.70799999999997</v>
          </cell>
          <cell r="D77">
            <v>811.09900000000005</v>
          </cell>
          <cell r="E77">
            <v>796.93700000000001</v>
          </cell>
          <cell r="F77">
            <v>723.42200000000003</v>
          </cell>
          <cell r="G77">
            <v>718</v>
          </cell>
          <cell r="H77">
            <v>834</v>
          </cell>
          <cell r="I77">
            <v>767</v>
          </cell>
          <cell r="J77">
            <v>749</v>
          </cell>
          <cell r="K77">
            <v>786.61400000000003</v>
          </cell>
          <cell r="L77">
            <v>758.46400000000006</v>
          </cell>
          <cell r="M77">
            <v>687.84500000000003</v>
          </cell>
          <cell r="N77">
            <v>733.29100000000005</v>
          </cell>
          <cell r="O77">
            <v>741.90800000000002</v>
          </cell>
          <cell r="P77">
            <v>726.06299999999999</v>
          </cell>
        </row>
        <row r="78">
          <cell r="B78">
            <v>1076</v>
          </cell>
          <cell r="C78">
            <v>1693.085</v>
          </cell>
          <cell r="D78">
            <v>1766.49</v>
          </cell>
          <cell r="E78">
            <v>1772.481</v>
          </cell>
          <cell r="F78">
            <v>1787.5509999999999</v>
          </cell>
          <cell r="G78">
            <v>1853</v>
          </cell>
          <cell r="H78">
            <v>1918</v>
          </cell>
          <cell r="I78">
            <v>1816</v>
          </cell>
          <cell r="J78">
            <v>1810</v>
          </cell>
          <cell r="K78">
            <v>1826.8420000000001</v>
          </cell>
          <cell r="L78">
            <v>1842.8110000000001</v>
          </cell>
          <cell r="M78">
            <v>1830.7840000000001</v>
          </cell>
          <cell r="N78">
            <v>1799.6010000000001</v>
          </cell>
          <cell r="O78">
            <v>1742.7920000000001</v>
          </cell>
          <cell r="P78">
            <v>1740.585</v>
          </cell>
        </row>
        <row r="79">
          <cell r="B79">
            <v>1077</v>
          </cell>
          <cell r="C79">
            <v>2436.6990000000001</v>
          </cell>
          <cell r="D79">
            <v>2390.4810000000002</v>
          </cell>
          <cell r="E79">
            <v>2518.0860000000002</v>
          </cell>
          <cell r="F79">
            <v>2423.4450000000002</v>
          </cell>
          <cell r="G79">
            <v>2557</v>
          </cell>
          <cell r="H79">
            <v>2386</v>
          </cell>
          <cell r="I79">
            <v>2487</v>
          </cell>
          <cell r="J79">
            <v>2317</v>
          </cell>
          <cell r="K79">
            <v>2400.0149999999999</v>
          </cell>
          <cell r="L79">
            <v>2426.5940000000001</v>
          </cell>
          <cell r="M79">
            <v>2479.7060000000001</v>
          </cell>
          <cell r="N79">
            <v>2359.14</v>
          </cell>
          <cell r="O79">
            <v>2375.2089999999998</v>
          </cell>
          <cell r="P79">
            <v>2319.346</v>
          </cell>
        </row>
        <row r="80">
          <cell r="B80">
            <v>1078</v>
          </cell>
          <cell r="C80">
            <v>37757.343000000001</v>
          </cell>
          <cell r="D80">
            <v>37402.661</v>
          </cell>
          <cell r="E80">
            <v>37213.379000000001</v>
          </cell>
          <cell r="F80">
            <v>38932.9</v>
          </cell>
          <cell r="G80">
            <v>37887</v>
          </cell>
          <cell r="H80">
            <v>39376</v>
          </cell>
          <cell r="I80">
            <v>39598</v>
          </cell>
          <cell r="J80">
            <v>38941</v>
          </cell>
          <cell r="K80">
            <v>39520.133999999998</v>
          </cell>
          <cell r="L80">
            <v>40255.324000000001</v>
          </cell>
          <cell r="M80">
            <v>40856.855000000003</v>
          </cell>
          <cell r="N80">
            <v>39448.414000000004</v>
          </cell>
          <cell r="O80">
            <v>39567.111000000004</v>
          </cell>
          <cell r="P80">
            <v>39445.233</v>
          </cell>
        </row>
        <row r="81">
          <cell r="B81">
            <v>1079</v>
          </cell>
          <cell r="C81">
            <v>212.18100000000001</v>
          </cell>
          <cell r="D81">
            <v>201.494</v>
          </cell>
          <cell r="E81">
            <v>218.95000000000002</v>
          </cell>
          <cell r="F81">
            <v>239.994</v>
          </cell>
          <cell r="G81">
            <v>276</v>
          </cell>
          <cell r="H81">
            <v>343</v>
          </cell>
          <cell r="I81">
            <v>251</v>
          </cell>
          <cell r="J81">
            <v>227</v>
          </cell>
          <cell r="K81">
            <v>212.535</v>
          </cell>
          <cell r="L81">
            <v>213.101</v>
          </cell>
          <cell r="M81">
            <v>223.447</v>
          </cell>
          <cell r="N81">
            <v>217.81900000000002</v>
          </cell>
          <cell r="O81">
            <v>220.898</v>
          </cell>
          <cell r="P81">
            <v>206.04400000000001</v>
          </cell>
        </row>
        <row r="82">
          <cell r="B82">
            <v>1080</v>
          </cell>
          <cell r="C82">
            <v>1337.7523804780878</v>
          </cell>
          <cell r="D82">
            <v>1331.1818874501994</v>
          </cell>
          <cell r="E82">
            <v>1318.0409013944225</v>
          </cell>
          <cell r="F82">
            <v>1333.8100846613547</v>
          </cell>
          <cell r="G82">
            <v>1319.355</v>
          </cell>
          <cell r="H82">
            <v>1292.96</v>
          </cell>
          <cell r="I82">
            <v>1934.28</v>
          </cell>
          <cell r="J82">
            <v>1811.454</v>
          </cell>
          <cell r="K82">
            <v>1915.3009999999999</v>
          </cell>
          <cell r="L82">
            <v>1526.942</v>
          </cell>
          <cell r="M82">
            <v>1624.72</v>
          </cell>
          <cell r="N82">
            <v>1690.519</v>
          </cell>
          <cell r="O82">
            <v>1693.2460000000001</v>
          </cell>
          <cell r="P82">
            <v>1686.287</v>
          </cell>
        </row>
        <row r="83">
          <cell r="B83">
            <v>1081</v>
          </cell>
          <cell r="C83">
            <v>1450.0650000000001</v>
          </cell>
          <cell r="D83">
            <v>1557.8700000000001</v>
          </cell>
          <cell r="E83">
            <v>1609.41</v>
          </cell>
          <cell r="F83">
            <v>1637.086</v>
          </cell>
          <cell r="G83">
            <v>1562</v>
          </cell>
          <cell r="H83">
            <v>1659</v>
          </cell>
          <cell r="I83">
            <v>1605</v>
          </cell>
          <cell r="J83">
            <v>1610</v>
          </cell>
          <cell r="K83">
            <v>1526.9590000000001</v>
          </cell>
          <cell r="L83">
            <v>1642.5340000000001</v>
          </cell>
          <cell r="M83">
            <v>1686.0910000000001</v>
          </cell>
          <cell r="N83">
            <v>1636.171</v>
          </cell>
          <cell r="O83">
            <v>1643.1010000000001</v>
          </cell>
          <cell r="P83">
            <v>1619.259</v>
          </cell>
        </row>
        <row r="84">
          <cell r="B84">
            <v>1082</v>
          </cell>
          <cell r="C84">
            <v>22447.977999999999</v>
          </cell>
          <cell r="D84">
            <v>22755.796000000002</v>
          </cell>
          <cell r="E84">
            <v>22837.666000000001</v>
          </cell>
          <cell r="F84">
            <v>23436.529000000002</v>
          </cell>
          <cell r="G84">
            <v>24327</v>
          </cell>
          <cell r="H84">
            <v>23250</v>
          </cell>
          <cell r="I84">
            <v>24080</v>
          </cell>
          <cell r="J84">
            <v>23986</v>
          </cell>
          <cell r="K84">
            <v>24969.57</v>
          </cell>
          <cell r="L84">
            <v>26309.199000000001</v>
          </cell>
          <cell r="M84">
            <v>27091.350000000002</v>
          </cell>
          <cell r="N84">
            <v>26387.690000000002</v>
          </cell>
          <cell r="O84">
            <v>26718.385000000002</v>
          </cell>
          <cell r="P84">
            <v>26477.951000000001</v>
          </cell>
        </row>
        <row r="85">
          <cell r="B85">
            <v>1083</v>
          </cell>
          <cell r="C85">
            <v>394.89800000000002</v>
          </cell>
          <cell r="D85">
            <v>370.017</v>
          </cell>
          <cell r="E85">
            <v>387.75799999999998</v>
          </cell>
          <cell r="F85">
            <v>386.029</v>
          </cell>
          <cell r="G85">
            <v>373</v>
          </cell>
          <cell r="H85">
            <v>402</v>
          </cell>
          <cell r="I85">
            <v>402</v>
          </cell>
          <cell r="J85">
            <v>386</v>
          </cell>
          <cell r="K85">
            <v>404.99200000000002</v>
          </cell>
          <cell r="L85">
            <v>434.34000000000003</v>
          </cell>
          <cell r="M85">
            <v>434.28500000000003</v>
          </cell>
          <cell r="N85">
            <v>416.71199999999999</v>
          </cell>
          <cell r="O85">
            <v>428.68299999999999</v>
          </cell>
          <cell r="P85">
            <v>422.49799999999999</v>
          </cell>
        </row>
        <row r="86">
          <cell r="B86">
            <v>1084</v>
          </cell>
          <cell r="C86">
            <v>268.71699999999998</v>
          </cell>
          <cell r="D86">
            <v>281.93299999999999</v>
          </cell>
          <cell r="E86">
            <v>304.149</v>
          </cell>
          <cell r="F86">
            <v>370.59399999999999</v>
          </cell>
          <cell r="G86">
            <v>364</v>
          </cell>
          <cell r="H86">
            <v>330</v>
          </cell>
          <cell r="I86">
            <v>316</v>
          </cell>
          <cell r="J86">
            <v>301</v>
          </cell>
          <cell r="K86">
            <v>298.05500000000001</v>
          </cell>
          <cell r="L86">
            <v>306.68299999999999</v>
          </cell>
          <cell r="M86">
            <v>328.88299999999998</v>
          </cell>
          <cell r="N86">
            <v>303.41500000000002</v>
          </cell>
          <cell r="O86">
            <v>322.834</v>
          </cell>
          <cell r="P86">
            <v>297.69600000000003</v>
          </cell>
        </row>
        <row r="87">
          <cell r="B87">
            <v>1085</v>
          </cell>
          <cell r="C87">
            <v>449.20400000000001</v>
          </cell>
          <cell r="D87">
            <v>428.57300000000004</v>
          </cell>
          <cell r="E87">
            <v>451.72399999999999</v>
          </cell>
          <cell r="F87">
            <v>494.72</v>
          </cell>
          <cell r="G87">
            <v>507</v>
          </cell>
          <cell r="H87">
            <v>472</v>
          </cell>
          <cell r="I87">
            <v>540</v>
          </cell>
          <cell r="J87">
            <v>493</v>
          </cell>
          <cell r="K87">
            <v>522.94399999999996</v>
          </cell>
          <cell r="L87">
            <v>493.81299999999999</v>
          </cell>
          <cell r="M87">
            <v>507.90100000000001</v>
          </cell>
          <cell r="N87">
            <v>477.94</v>
          </cell>
          <cell r="O87">
            <v>468.95100000000002</v>
          </cell>
          <cell r="P87">
            <v>448.14699999999999</v>
          </cell>
        </row>
        <row r="88">
          <cell r="B88">
            <v>1086</v>
          </cell>
          <cell r="C88">
            <v>18221.451000000001</v>
          </cell>
          <cell r="D88">
            <v>19281.966</v>
          </cell>
          <cell r="E88">
            <v>18931.159</v>
          </cell>
          <cell r="F88">
            <v>19503.332999999999</v>
          </cell>
          <cell r="G88">
            <v>19326</v>
          </cell>
          <cell r="H88">
            <v>19900</v>
          </cell>
          <cell r="I88">
            <v>19818</v>
          </cell>
          <cell r="J88">
            <v>19735</v>
          </cell>
          <cell r="K88">
            <v>19884.04</v>
          </cell>
          <cell r="L88">
            <v>20489.727999999999</v>
          </cell>
          <cell r="M88">
            <v>21242.302</v>
          </cell>
          <cell r="N88">
            <v>20229.541000000001</v>
          </cell>
          <cell r="O88">
            <v>20046.778999999999</v>
          </cell>
          <cell r="P88">
            <v>20371.740000000002</v>
          </cell>
        </row>
        <row r="89">
          <cell r="B89">
            <v>1087</v>
          </cell>
          <cell r="C89">
            <v>922.70500000000004</v>
          </cell>
          <cell r="D89">
            <v>1024.421</v>
          </cell>
          <cell r="E89">
            <v>906.40600000000006</v>
          </cell>
          <cell r="F89">
            <v>877.42000000000007</v>
          </cell>
          <cell r="G89">
            <v>1124</v>
          </cell>
          <cell r="H89">
            <v>783</v>
          </cell>
          <cell r="I89">
            <v>965</v>
          </cell>
          <cell r="J89">
            <v>854</v>
          </cell>
          <cell r="K89">
            <v>945.96600000000001</v>
          </cell>
          <cell r="L89">
            <v>923.86800000000005</v>
          </cell>
          <cell r="M89">
            <v>872.29600000000005</v>
          </cell>
          <cell r="N89">
            <v>875.01099999999997</v>
          </cell>
          <cell r="O89">
            <v>918.12900000000002</v>
          </cell>
          <cell r="P89">
            <v>871.27800000000002</v>
          </cell>
        </row>
        <row r="90">
          <cell r="B90">
            <v>1088</v>
          </cell>
          <cell r="C90">
            <v>1695.5340000000001</v>
          </cell>
          <cell r="D90">
            <v>1593.211</v>
          </cell>
          <cell r="E90">
            <v>1688.9270000000001</v>
          </cell>
          <cell r="F90">
            <v>1707.9549999999999</v>
          </cell>
          <cell r="G90">
            <v>1739</v>
          </cell>
          <cell r="H90">
            <v>1706</v>
          </cell>
          <cell r="I90">
            <v>1733</v>
          </cell>
          <cell r="J90">
            <v>1709</v>
          </cell>
          <cell r="K90">
            <v>1745.0160000000001</v>
          </cell>
          <cell r="L90">
            <v>1797.1130000000001</v>
          </cell>
          <cell r="M90">
            <v>1817.348</v>
          </cell>
          <cell r="N90">
            <v>1788.836</v>
          </cell>
          <cell r="O90">
            <v>1748.46</v>
          </cell>
          <cell r="P90">
            <v>1685.6030000000001</v>
          </cell>
        </row>
        <row r="91">
          <cell r="B91">
            <v>1089</v>
          </cell>
          <cell r="C91">
            <v>3326.739</v>
          </cell>
          <cell r="D91">
            <v>4085.1869999999999</v>
          </cell>
          <cell r="E91">
            <v>3822.9050000000002</v>
          </cell>
          <cell r="F91">
            <v>3851.163</v>
          </cell>
          <cell r="G91">
            <v>4330</v>
          </cell>
          <cell r="H91">
            <v>3996</v>
          </cell>
          <cell r="I91">
            <v>4196</v>
          </cell>
          <cell r="J91">
            <v>4052</v>
          </cell>
          <cell r="K91">
            <v>4057.2440000000001</v>
          </cell>
          <cell r="L91">
            <v>4159.7070000000003</v>
          </cell>
          <cell r="M91">
            <v>4132.0140000000001</v>
          </cell>
          <cell r="N91">
            <v>4002.643</v>
          </cell>
          <cell r="O91">
            <v>3939.4960000000001</v>
          </cell>
          <cell r="P91">
            <v>3895.1860000000001</v>
          </cell>
        </row>
        <row r="92">
          <cell r="B92">
            <v>1090</v>
          </cell>
          <cell r="C92">
            <v>46836.099000000002</v>
          </cell>
          <cell r="D92">
            <v>47937.256999999998</v>
          </cell>
          <cell r="E92">
            <v>47972.692999999999</v>
          </cell>
          <cell r="F92">
            <v>50068.542000000001</v>
          </cell>
          <cell r="G92">
            <v>53017.271000000001</v>
          </cell>
          <cell r="H92">
            <v>50715.075000000004</v>
          </cell>
          <cell r="I92">
            <v>51638.906000000003</v>
          </cell>
          <cell r="J92">
            <v>50903.385000000002</v>
          </cell>
          <cell r="K92">
            <v>51925.033000000003</v>
          </cell>
          <cell r="L92">
            <v>51978.813999999998</v>
          </cell>
          <cell r="M92">
            <v>53245.889000000003</v>
          </cell>
          <cell r="N92">
            <v>51138.576999999997</v>
          </cell>
          <cell r="O92">
            <v>50581.164000000004</v>
          </cell>
          <cell r="P92">
            <v>48207.248</v>
          </cell>
        </row>
        <row r="93">
          <cell r="B93">
            <v>1091</v>
          </cell>
          <cell r="C93">
            <v>399.70699999999999</v>
          </cell>
          <cell r="D93">
            <v>397.93600000000004</v>
          </cell>
          <cell r="E93">
            <v>411.00400000000002</v>
          </cell>
          <cell r="F93">
            <v>456.82600000000002</v>
          </cell>
          <cell r="G93">
            <v>498</v>
          </cell>
          <cell r="H93">
            <v>504</v>
          </cell>
          <cell r="I93">
            <v>469</v>
          </cell>
          <cell r="J93">
            <v>462</v>
          </cell>
          <cell r="K93">
            <v>474.21500000000003</v>
          </cell>
          <cell r="L93">
            <v>464.40199999999999</v>
          </cell>
          <cell r="M93">
            <v>415.18200000000002</v>
          </cell>
          <cell r="N93">
            <v>423.87700000000001</v>
          </cell>
          <cell r="O93">
            <v>399.36900000000003</v>
          </cell>
          <cell r="P93">
            <v>390.17099999999999</v>
          </cell>
        </row>
        <row r="94">
          <cell r="B94">
            <v>1092</v>
          </cell>
          <cell r="C94">
            <v>658.63099999999997</v>
          </cell>
          <cell r="D94">
            <v>641.11699999999996</v>
          </cell>
          <cell r="E94">
            <v>671.53800000000001</v>
          </cell>
          <cell r="F94">
            <v>666.55500000000006</v>
          </cell>
          <cell r="G94">
            <v>678</v>
          </cell>
          <cell r="H94">
            <v>712</v>
          </cell>
          <cell r="I94">
            <v>695</v>
          </cell>
          <cell r="J94">
            <v>687</v>
          </cell>
          <cell r="K94">
            <v>728.92700000000002</v>
          </cell>
          <cell r="L94">
            <v>713.41100000000006</v>
          </cell>
          <cell r="M94">
            <v>732.346</v>
          </cell>
          <cell r="N94">
            <v>707.74700000000007</v>
          </cell>
          <cell r="O94">
            <v>709.25099999999998</v>
          </cell>
          <cell r="P94">
            <v>691.21400000000006</v>
          </cell>
        </row>
        <row r="95">
          <cell r="B95">
            <v>1093</v>
          </cell>
          <cell r="C95">
            <v>4166.0519999999997</v>
          </cell>
          <cell r="D95">
            <v>4395.0450000000001</v>
          </cell>
          <cell r="E95">
            <v>4444.1959999999999</v>
          </cell>
          <cell r="F95">
            <v>4445.7300000000005</v>
          </cell>
          <cell r="G95">
            <v>4544</v>
          </cell>
          <cell r="H95">
            <v>4588</v>
          </cell>
          <cell r="I95">
            <v>4650</v>
          </cell>
          <cell r="J95">
            <v>4608</v>
          </cell>
          <cell r="K95">
            <v>4593.0969999999998</v>
          </cell>
          <cell r="L95">
            <v>4633.415</v>
          </cell>
          <cell r="M95">
            <v>4867.8630000000003</v>
          </cell>
          <cell r="N95">
            <v>4591.1549999999997</v>
          </cell>
          <cell r="O95">
            <v>4550.5879999999997</v>
          </cell>
          <cell r="P95">
            <v>4495.4009999999998</v>
          </cell>
        </row>
        <row r="96">
          <cell r="B96">
            <v>1094</v>
          </cell>
          <cell r="C96">
            <v>3479.357</v>
          </cell>
          <cell r="D96">
            <v>4022.9590000000003</v>
          </cell>
          <cell r="E96">
            <v>3857.1309999999999</v>
          </cell>
          <cell r="F96">
            <v>3943.2330000000002</v>
          </cell>
          <cell r="G96">
            <v>3952</v>
          </cell>
          <cell r="H96">
            <v>3933</v>
          </cell>
          <cell r="I96">
            <v>3976</v>
          </cell>
          <cell r="J96">
            <v>3886</v>
          </cell>
          <cell r="K96">
            <v>3998.6469999999999</v>
          </cell>
          <cell r="L96">
            <v>4019.6800000000003</v>
          </cell>
          <cell r="M96">
            <v>4079.9690000000001</v>
          </cell>
          <cell r="N96">
            <v>3859.4070000000002</v>
          </cell>
          <cell r="O96">
            <v>3773.739</v>
          </cell>
          <cell r="P96">
            <v>3750.4940000000001</v>
          </cell>
        </row>
        <row r="97">
          <cell r="B97">
            <v>1095</v>
          </cell>
          <cell r="C97">
            <v>498.00900000000001</v>
          </cell>
          <cell r="D97">
            <v>496.58300000000003</v>
          </cell>
          <cell r="E97">
            <v>544.68399999999997</v>
          </cell>
          <cell r="F97">
            <v>526.91</v>
          </cell>
          <cell r="G97">
            <v>550</v>
          </cell>
          <cell r="H97">
            <v>547</v>
          </cell>
          <cell r="I97">
            <v>541</v>
          </cell>
          <cell r="J97">
            <v>561</v>
          </cell>
          <cell r="K97">
            <v>533.95000000000005</v>
          </cell>
          <cell r="L97">
            <v>532.63800000000003</v>
          </cell>
          <cell r="M97">
            <v>537.86699999999996</v>
          </cell>
          <cell r="N97">
            <v>513.22699999999998</v>
          </cell>
          <cell r="O97">
            <v>531.096</v>
          </cell>
          <cell r="P97">
            <v>494.87200000000001</v>
          </cell>
        </row>
        <row r="98">
          <cell r="B98">
            <v>1096</v>
          </cell>
          <cell r="C98">
            <v>990.76300000000003</v>
          </cell>
          <cell r="D98">
            <v>1054.8150000000001</v>
          </cell>
          <cell r="E98">
            <v>1098.0170000000001</v>
          </cell>
          <cell r="F98">
            <v>1066.4870000000001</v>
          </cell>
          <cell r="G98">
            <v>1096</v>
          </cell>
          <cell r="H98">
            <v>1085</v>
          </cell>
          <cell r="I98">
            <v>1125</v>
          </cell>
          <cell r="J98">
            <v>1191</v>
          </cell>
          <cell r="K98">
            <v>1103.0899999999999</v>
          </cell>
          <cell r="L98">
            <v>1151.33</v>
          </cell>
          <cell r="M98">
            <v>1148.9449999999999</v>
          </cell>
          <cell r="N98">
            <v>1064.539</v>
          </cell>
          <cell r="O98">
            <v>1076.587</v>
          </cell>
          <cell r="P98">
            <v>1090.1990000000001</v>
          </cell>
        </row>
        <row r="99">
          <cell r="B99">
            <v>1097</v>
          </cell>
          <cell r="C99">
            <v>7197.1909999999998</v>
          </cell>
          <cell r="D99">
            <v>7453.3760000000002</v>
          </cell>
          <cell r="E99">
            <v>7692.0950000000003</v>
          </cell>
          <cell r="F99">
            <v>7780.7830000000004</v>
          </cell>
          <cell r="G99">
            <v>8634</v>
          </cell>
          <cell r="H99">
            <v>8019</v>
          </cell>
          <cell r="I99">
            <v>8504</v>
          </cell>
          <cell r="J99">
            <v>8546</v>
          </cell>
          <cell r="K99">
            <v>8630.6749999999993</v>
          </cell>
          <cell r="L99">
            <v>8845.6939999999995</v>
          </cell>
          <cell r="M99">
            <v>8888.6370000000006</v>
          </cell>
          <cell r="N99">
            <v>8460.8320000000003</v>
          </cell>
          <cell r="O99">
            <v>8502.7929999999997</v>
          </cell>
          <cell r="P99">
            <v>8477.2919999999995</v>
          </cell>
        </row>
        <row r="100">
          <cell r="B100">
            <v>1098</v>
          </cell>
          <cell r="C100">
            <v>10665.951000000001</v>
          </cell>
          <cell r="D100">
            <v>10959.618</v>
          </cell>
          <cell r="E100">
            <v>11386.041000000001</v>
          </cell>
          <cell r="F100">
            <v>10977.545</v>
          </cell>
          <cell r="G100">
            <v>11322</v>
          </cell>
          <cell r="H100">
            <v>10979</v>
          </cell>
          <cell r="I100">
            <v>11228</v>
          </cell>
          <cell r="J100">
            <v>10686</v>
          </cell>
          <cell r="K100">
            <v>11027.616</v>
          </cell>
          <cell r="L100">
            <v>10885.597</v>
          </cell>
          <cell r="M100">
            <v>11043.263000000001</v>
          </cell>
          <cell r="N100">
            <v>10690.588</v>
          </cell>
          <cell r="O100">
            <v>10539.451999999999</v>
          </cell>
          <cell r="P100">
            <v>10543.008</v>
          </cell>
        </row>
        <row r="101">
          <cell r="B101">
            <v>1099</v>
          </cell>
          <cell r="C101">
            <v>7817.009</v>
          </cell>
          <cell r="D101">
            <v>8448.4320000000007</v>
          </cell>
          <cell r="E101">
            <v>8164.6180000000004</v>
          </cell>
          <cell r="F101">
            <v>8404.3829999999998</v>
          </cell>
          <cell r="G101">
            <v>8244.9920000000002</v>
          </cell>
          <cell r="H101">
            <v>8320.5439999999999</v>
          </cell>
          <cell r="I101">
            <v>8689.7610000000004</v>
          </cell>
          <cell r="J101">
            <v>8421.6139999999996</v>
          </cell>
          <cell r="K101">
            <v>8676.9480000000003</v>
          </cell>
          <cell r="L101">
            <v>8703.98</v>
          </cell>
          <cell r="M101">
            <v>9006.0580000000009</v>
          </cell>
          <cell r="N101">
            <v>8565.07</v>
          </cell>
          <cell r="O101">
            <v>8490.773000000001</v>
          </cell>
          <cell r="P101">
            <v>8446.0020000000004</v>
          </cell>
        </row>
        <row r="102">
          <cell r="B102">
            <v>1100</v>
          </cell>
          <cell r="C102">
            <v>636.478159322034</v>
          </cell>
          <cell r="D102">
            <v>634.29094915254257</v>
          </cell>
          <cell r="E102">
            <v>618.98047796610183</v>
          </cell>
          <cell r="F102">
            <v>662.72468135593226</v>
          </cell>
          <cell r="G102">
            <v>669.2863118644068</v>
          </cell>
          <cell r="H102">
            <v>667.09910169491525</v>
          </cell>
          <cell r="I102">
            <v>645.22699999999998</v>
          </cell>
          <cell r="J102">
            <v>652.65200000000004</v>
          </cell>
          <cell r="K102">
            <v>568.10800000000006</v>
          </cell>
          <cell r="L102">
            <v>530.79</v>
          </cell>
          <cell r="M102">
            <v>560.404</v>
          </cell>
          <cell r="N102">
            <v>519.49400000000003</v>
          </cell>
          <cell r="O102">
            <v>515.09199999999998</v>
          </cell>
          <cell r="P102">
            <v>457.68799999999999</v>
          </cell>
        </row>
        <row r="103">
          <cell r="B103">
            <v>1101</v>
          </cell>
          <cell r="C103">
            <v>4509.3770000000004</v>
          </cell>
          <cell r="D103">
            <v>4532.0820000000003</v>
          </cell>
          <cell r="E103">
            <v>4711.2929999999997</v>
          </cell>
          <cell r="F103">
            <v>4808.6580000000004</v>
          </cell>
          <cell r="G103">
            <v>4957</v>
          </cell>
          <cell r="H103">
            <v>4760</v>
          </cell>
          <cell r="I103">
            <v>5095</v>
          </cell>
          <cell r="J103">
            <v>5065</v>
          </cell>
          <cell r="K103">
            <v>5433.2849999999999</v>
          </cell>
          <cell r="L103">
            <v>5462.9490000000005</v>
          </cell>
          <cell r="M103">
            <v>5504.6729999999998</v>
          </cell>
          <cell r="N103">
            <v>5333.46</v>
          </cell>
          <cell r="O103">
            <v>5311.107</v>
          </cell>
          <cell r="P103">
            <v>5228.16</v>
          </cell>
        </row>
        <row r="104">
          <cell r="B104">
            <v>1102</v>
          </cell>
          <cell r="C104">
            <v>2331.9090000000001</v>
          </cell>
          <cell r="D104">
            <v>2377.9290000000001</v>
          </cell>
          <cell r="E104">
            <v>2341.12</v>
          </cell>
          <cell r="F104">
            <v>2498.877</v>
          </cell>
          <cell r="G104">
            <v>2526</v>
          </cell>
          <cell r="H104">
            <v>2471</v>
          </cell>
          <cell r="I104">
            <v>2452</v>
          </cell>
          <cell r="J104">
            <v>2328</v>
          </cell>
          <cell r="K104">
            <v>2468.8450000000003</v>
          </cell>
          <cell r="L104">
            <v>2495.9650000000001</v>
          </cell>
          <cell r="M104">
            <v>2443.3429999999998</v>
          </cell>
          <cell r="N104">
            <v>2379.66</v>
          </cell>
          <cell r="O104">
            <v>2360.8760000000002</v>
          </cell>
          <cell r="P104">
            <v>2360.92</v>
          </cell>
        </row>
        <row r="105">
          <cell r="B105">
            <v>1103</v>
          </cell>
          <cell r="C105">
            <v>1123.0630000000001</v>
          </cell>
          <cell r="D105">
            <v>1187.9580000000001</v>
          </cell>
          <cell r="E105">
            <v>1235.1690000000001</v>
          </cell>
          <cell r="F105">
            <v>1264.537</v>
          </cell>
          <cell r="G105">
            <v>1206</v>
          </cell>
          <cell r="H105">
            <v>1154</v>
          </cell>
          <cell r="I105">
            <v>1186</v>
          </cell>
          <cell r="J105">
            <v>1080</v>
          </cell>
          <cell r="K105">
            <v>1084.954</v>
          </cell>
          <cell r="L105">
            <v>1095.0730000000001</v>
          </cell>
          <cell r="M105">
            <v>1022.599</v>
          </cell>
          <cell r="N105">
            <v>990.23599999999999</v>
          </cell>
          <cell r="O105">
            <v>1002.259</v>
          </cell>
          <cell r="P105">
            <v>964.24599999999998</v>
          </cell>
        </row>
        <row r="106">
          <cell r="B106">
            <v>1104</v>
          </cell>
          <cell r="C106">
            <v>3550.252</v>
          </cell>
          <cell r="D106">
            <v>4068.5210000000002</v>
          </cell>
          <cell r="E106">
            <v>4013.7559999999999</v>
          </cell>
          <cell r="F106">
            <v>4035.5160000000001</v>
          </cell>
          <cell r="G106">
            <v>4179</v>
          </cell>
          <cell r="H106">
            <v>4156</v>
          </cell>
          <cell r="I106">
            <v>4204</v>
          </cell>
          <cell r="J106">
            <v>4178</v>
          </cell>
          <cell r="K106">
            <v>4243.491</v>
          </cell>
          <cell r="L106">
            <v>4380.2939999999999</v>
          </cell>
          <cell r="M106">
            <v>4381.1530000000002</v>
          </cell>
          <cell r="N106">
            <v>4137.6019999999999</v>
          </cell>
          <cell r="O106">
            <v>4225.5600000000004</v>
          </cell>
          <cell r="P106">
            <v>4152.2870000000003</v>
          </cell>
        </row>
        <row r="107">
          <cell r="B107">
            <v>1105</v>
          </cell>
          <cell r="C107">
            <v>815.88</v>
          </cell>
          <cell r="D107">
            <v>821.101</v>
          </cell>
          <cell r="E107">
            <v>862.59400000000005</v>
          </cell>
          <cell r="F107">
            <v>834.93299999999999</v>
          </cell>
          <cell r="G107">
            <v>865</v>
          </cell>
          <cell r="H107">
            <v>908</v>
          </cell>
          <cell r="I107">
            <v>891</v>
          </cell>
          <cell r="J107">
            <v>862</v>
          </cell>
          <cell r="K107">
            <v>922.947</v>
          </cell>
          <cell r="L107">
            <v>891.84</v>
          </cell>
          <cell r="M107">
            <v>879.096</v>
          </cell>
          <cell r="N107">
            <v>860.81100000000004</v>
          </cell>
          <cell r="O107">
            <v>853.66399999999999</v>
          </cell>
          <cell r="P107">
            <v>880.08400000000006</v>
          </cell>
        </row>
        <row r="108">
          <cell r="B108">
            <v>1106</v>
          </cell>
          <cell r="C108">
            <v>2020.825</v>
          </cell>
          <cell r="D108">
            <v>2129.259</v>
          </cell>
          <cell r="E108">
            <v>2178.6880000000001</v>
          </cell>
          <cell r="F108">
            <v>2120.9760000000001</v>
          </cell>
          <cell r="G108">
            <v>2179</v>
          </cell>
          <cell r="H108">
            <v>2388</v>
          </cell>
          <cell r="I108">
            <v>2180</v>
          </cell>
          <cell r="J108">
            <v>2322</v>
          </cell>
          <cell r="K108">
            <v>2227.2190000000001</v>
          </cell>
          <cell r="L108">
            <v>2442.5639999999999</v>
          </cell>
          <cell r="M108">
            <v>2477.3620000000001</v>
          </cell>
          <cell r="N108">
            <v>2365.7759999999998</v>
          </cell>
          <cell r="O108">
            <v>2441.547</v>
          </cell>
          <cell r="P108">
            <v>2417.9630000000002</v>
          </cell>
        </row>
        <row r="109">
          <cell r="B109">
            <v>1107</v>
          </cell>
          <cell r="C109">
            <v>4056.6669999999999</v>
          </cell>
          <cell r="D109">
            <v>3735.701</v>
          </cell>
          <cell r="E109">
            <v>3887.846</v>
          </cell>
          <cell r="F109">
            <v>4022.1040000000003</v>
          </cell>
          <cell r="G109">
            <v>3808</v>
          </cell>
          <cell r="H109">
            <v>3963</v>
          </cell>
          <cell r="I109">
            <v>3914</v>
          </cell>
          <cell r="J109">
            <v>3862</v>
          </cell>
          <cell r="K109">
            <v>3964.1489999999999</v>
          </cell>
          <cell r="L109">
            <v>3854.6210000000001</v>
          </cell>
          <cell r="M109">
            <v>3892.808</v>
          </cell>
          <cell r="N109">
            <v>3752.9500000000003</v>
          </cell>
          <cell r="O109">
            <v>3757.4960000000001</v>
          </cell>
          <cell r="P109">
            <v>3767.41</v>
          </cell>
        </row>
        <row r="110">
          <cell r="B110">
            <v>1108</v>
          </cell>
          <cell r="C110">
            <v>311.81200000000001</v>
          </cell>
          <cell r="D110">
            <v>297.58800000000002</v>
          </cell>
          <cell r="E110">
            <v>350.26</v>
          </cell>
          <cell r="F110">
            <v>358.20100000000002</v>
          </cell>
          <cell r="G110">
            <v>326</v>
          </cell>
          <cell r="H110">
            <v>327</v>
          </cell>
          <cell r="I110">
            <v>355</v>
          </cell>
          <cell r="J110">
            <v>346</v>
          </cell>
          <cell r="K110">
            <v>348.95600000000002</v>
          </cell>
          <cell r="L110">
            <v>325.46699999999998</v>
          </cell>
          <cell r="M110">
            <v>325.10700000000003</v>
          </cell>
          <cell r="N110">
            <v>329.83199999999999</v>
          </cell>
          <cell r="O110">
            <v>326.98599999999999</v>
          </cell>
          <cell r="P110">
            <v>321.93599999999998</v>
          </cell>
        </row>
        <row r="111">
          <cell r="B111">
            <v>1109</v>
          </cell>
          <cell r="C111">
            <v>1381.0160000000001</v>
          </cell>
          <cell r="D111">
            <v>1530.277</v>
          </cell>
          <cell r="E111">
            <v>1692.55</v>
          </cell>
          <cell r="F111">
            <v>1525.424</v>
          </cell>
          <cell r="G111">
            <v>1566</v>
          </cell>
          <cell r="H111">
            <v>1589</v>
          </cell>
          <cell r="I111">
            <v>1590</v>
          </cell>
          <cell r="J111">
            <v>1611</v>
          </cell>
          <cell r="K111">
            <v>1702.326</v>
          </cell>
          <cell r="L111">
            <v>1681.9</v>
          </cell>
          <cell r="M111">
            <v>1725.538</v>
          </cell>
          <cell r="N111">
            <v>1705.1759999999999</v>
          </cell>
          <cell r="O111">
            <v>1706.7139999999999</v>
          </cell>
          <cell r="P111">
            <v>1763.038</v>
          </cell>
        </row>
        <row r="112">
          <cell r="B112">
            <v>1110</v>
          </cell>
          <cell r="C112">
            <v>2700.6509999999998</v>
          </cell>
          <cell r="D112">
            <v>2807.933</v>
          </cell>
          <cell r="E112">
            <v>2788.9250000000002</v>
          </cell>
          <cell r="F112">
            <v>2904.085</v>
          </cell>
          <cell r="G112">
            <v>2986</v>
          </cell>
          <cell r="H112">
            <v>2834</v>
          </cell>
          <cell r="I112">
            <v>3044</v>
          </cell>
          <cell r="J112">
            <v>2947</v>
          </cell>
          <cell r="K112">
            <v>2986.8830000000003</v>
          </cell>
          <cell r="L112">
            <v>3181.16</v>
          </cell>
          <cell r="M112">
            <v>3120.375</v>
          </cell>
          <cell r="N112">
            <v>2972.2870000000003</v>
          </cell>
          <cell r="O112">
            <v>3009.14</v>
          </cell>
          <cell r="P112">
            <v>2949.703</v>
          </cell>
        </row>
        <row r="113">
          <cell r="B113">
            <v>1111</v>
          </cell>
          <cell r="C113">
            <v>511.065</v>
          </cell>
          <cell r="D113">
            <v>523.57299999999998</v>
          </cell>
          <cell r="E113">
            <v>512.90899999999999</v>
          </cell>
          <cell r="F113">
            <v>532.09699999999998</v>
          </cell>
          <cell r="G113">
            <v>505</v>
          </cell>
          <cell r="H113">
            <v>551</v>
          </cell>
          <cell r="I113">
            <v>528</v>
          </cell>
          <cell r="J113">
            <v>497</v>
          </cell>
          <cell r="K113">
            <v>512.48099999999999</v>
          </cell>
          <cell r="L113">
            <v>551.39300000000003</v>
          </cell>
          <cell r="M113">
            <v>570.35800000000006</v>
          </cell>
          <cell r="N113">
            <v>554.38</v>
          </cell>
          <cell r="O113">
            <v>573.64300000000003</v>
          </cell>
          <cell r="P113">
            <v>584.83299999999997</v>
          </cell>
        </row>
        <row r="114">
          <cell r="B114">
            <v>1112</v>
          </cell>
          <cell r="C114">
            <v>9344.5419999999995</v>
          </cell>
          <cell r="D114">
            <v>9712.7870000000003</v>
          </cell>
          <cell r="E114">
            <v>9587.0460000000003</v>
          </cell>
          <cell r="F114">
            <v>10122.878000000001</v>
          </cell>
          <cell r="G114">
            <v>10108</v>
          </cell>
          <cell r="H114">
            <v>10021</v>
          </cell>
          <cell r="I114">
            <v>10036</v>
          </cell>
          <cell r="J114">
            <v>9907</v>
          </cell>
          <cell r="K114">
            <v>10082.623</v>
          </cell>
          <cell r="L114">
            <v>10347.32</v>
          </cell>
          <cell r="M114">
            <v>10474.654</v>
          </cell>
          <cell r="N114">
            <v>10018.227000000001</v>
          </cell>
          <cell r="O114">
            <v>9995.0540000000001</v>
          </cell>
          <cell r="P114">
            <v>9992.755000000001</v>
          </cell>
        </row>
        <row r="115">
          <cell r="B115">
            <v>1113</v>
          </cell>
          <cell r="C115">
            <v>1240.9929999999999</v>
          </cell>
          <cell r="D115">
            <v>1706.348</v>
          </cell>
          <cell r="E115">
            <v>1521.298</v>
          </cell>
          <cell r="F115">
            <v>1495.2070000000001</v>
          </cell>
          <cell r="G115">
            <v>1528</v>
          </cell>
          <cell r="H115">
            <v>1530</v>
          </cell>
          <cell r="I115">
            <v>1556</v>
          </cell>
          <cell r="J115">
            <v>1528</v>
          </cell>
          <cell r="K115">
            <v>1503.133</v>
          </cell>
          <cell r="L115">
            <v>1427.0940000000001</v>
          </cell>
          <cell r="M115">
            <v>1502.9580000000001</v>
          </cell>
          <cell r="N115">
            <v>1419.047</v>
          </cell>
          <cell r="O115">
            <v>1389.817</v>
          </cell>
          <cell r="P115">
            <v>1363.2660000000001</v>
          </cell>
        </row>
        <row r="116">
          <cell r="B116">
            <v>1114</v>
          </cell>
          <cell r="C116">
            <v>841.15200000000004</v>
          </cell>
          <cell r="D116">
            <v>851.99400000000003</v>
          </cell>
          <cell r="E116">
            <v>901.08199999999999</v>
          </cell>
          <cell r="F116">
            <v>901.19400000000007</v>
          </cell>
          <cell r="G116">
            <v>884</v>
          </cell>
          <cell r="H116">
            <v>886</v>
          </cell>
          <cell r="I116">
            <v>855</v>
          </cell>
          <cell r="J116">
            <v>822</v>
          </cell>
          <cell r="K116">
            <v>819.95799999999997</v>
          </cell>
          <cell r="L116">
            <v>827.18600000000004</v>
          </cell>
          <cell r="M116">
            <v>846.048</v>
          </cell>
          <cell r="N116">
            <v>808.7</v>
          </cell>
          <cell r="O116">
            <v>791.70400000000006</v>
          </cell>
          <cell r="P116">
            <v>780.68600000000004</v>
          </cell>
        </row>
        <row r="117">
          <cell r="B117">
            <v>1115</v>
          </cell>
          <cell r="C117">
            <v>13825.271000000001</v>
          </cell>
          <cell r="D117">
            <v>17303.852999999999</v>
          </cell>
          <cell r="E117">
            <v>15824.206</v>
          </cell>
          <cell r="F117">
            <v>16108.901</v>
          </cell>
          <cell r="G117">
            <v>17137</v>
          </cell>
          <cell r="H117">
            <v>16267</v>
          </cell>
          <cell r="I117">
            <v>17066</v>
          </cell>
          <cell r="J117">
            <v>16349</v>
          </cell>
          <cell r="K117">
            <v>17616.225999999999</v>
          </cell>
          <cell r="L117">
            <v>18081.152000000002</v>
          </cell>
          <cell r="M117">
            <v>17977.514999999999</v>
          </cell>
          <cell r="N117">
            <v>17498.719000000001</v>
          </cell>
          <cell r="O117">
            <v>17489.695</v>
          </cell>
          <cell r="P117">
            <v>17382.3</v>
          </cell>
        </row>
        <row r="118">
          <cell r="B118">
            <v>1116</v>
          </cell>
          <cell r="C118">
            <v>2478.92</v>
          </cell>
          <cell r="D118">
            <v>2717.357</v>
          </cell>
          <cell r="E118">
            <v>2651.14</v>
          </cell>
          <cell r="F118">
            <v>2817.0360000000001</v>
          </cell>
          <cell r="G118">
            <v>2974</v>
          </cell>
          <cell r="H118">
            <v>3025</v>
          </cell>
          <cell r="I118">
            <v>3267</v>
          </cell>
          <cell r="J118">
            <v>3286</v>
          </cell>
          <cell r="K118">
            <v>3645.1710000000003</v>
          </cell>
          <cell r="L118">
            <v>3877.596</v>
          </cell>
          <cell r="M118">
            <v>4233.0230000000001</v>
          </cell>
          <cell r="N118">
            <v>4237.9719999999998</v>
          </cell>
          <cell r="O118">
            <v>4340.9740000000002</v>
          </cell>
          <cell r="P118">
            <v>4453.1639999999998</v>
          </cell>
        </row>
        <row r="119">
          <cell r="B119">
            <v>1117</v>
          </cell>
          <cell r="C119">
            <v>1204.0140000000001</v>
          </cell>
          <cell r="D119">
            <v>1235.0170000000001</v>
          </cell>
          <cell r="E119">
            <v>1248.3140000000001</v>
          </cell>
          <cell r="F119">
            <v>1467.6420000000001</v>
          </cell>
          <cell r="G119">
            <v>1136</v>
          </cell>
          <cell r="H119">
            <v>1218</v>
          </cell>
          <cell r="I119">
            <v>1248</v>
          </cell>
          <cell r="J119">
            <v>1124</v>
          </cell>
          <cell r="K119">
            <v>1103.5350000000001</v>
          </cell>
          <cell r="L119">
            <v>1126.1200000000001</v>
          </cell>
          <cell r="M119">
            <v>1134.827</v>
          </cell>
          <cell r="N119">
            <v>1042.4950000000001</v>
          </cell>
          <cell r="O119">
            <v>1016.8670000000001</v>
          </cell>
          <cell r="P119">
            <v>982.60800000000006</v>
          </cell>
        </row>
        <row r="120">
          <cell r="B120">
            <v>1118</v>
          </cell>
          <cell r="C120">
            <v>434.68200000000002</v>
          </cell>
          <cell r="D120">
            <v>562.33299999999997</v>
          </cell>
          <cell r="E120">
            <v>460.16800000000001</v>
          </cell>
          <cell r="F120">
            <v>493.75299999999999</v>
          </cell>
          <cell r="G120">
            <v>502</v>
          </cell>
          <cell r="H120">
            <v>529</v>
          </cell>
          <cell r="I120">
            <v>552</v>
          </cell>
          <cell r="J120">
            <v>497</v>
          </cell>
          <cell r="K120">
            <v>485.53000000000003</v>
          </cell>
          <cell r="L120">
            <v>495.45100000000002</v>
          </cell>
          <cell r="M120">
            <v>475.11500000000001</v>
          </cell>
          <cell r="N120">
            <v>461.678</v>
          </cell>
          <cell r="O120">
            <v>476.23</v>
          </cell>
          <cell r="P120">
            <v>457.45</v>
          </cell>
        </row>
        <row r="121">
          <cell r="B121">
            <v>1119</v>
          </cell>
          <cell r="C121">
            <v>872.60300000000007</v>
          </cell>
          <cell r="D121">
            <v>944.98</v>
          </cell>
          <cell r="E121">
            <v>938.20699999999999</v>
          </cell>
          <cell r="F121">
            <v>1047.7350000000001</v>
          </cell>
          <cell r="G121">
            <v>985</v>
          </cell>
          <cell r="H121">
            <v>983</v>
          </cell>
          <cell r="I121">
            <v>1019</v>
          </cell>
          <cell r="J121">
            <v>1024</v>
          </cell>
          <cell r="K121">
            <v>1050.7830000000001</v>
          </cell>
          <cell r="L121">
            <v>1088.7439999999999</v>
          </cell>
          <cell r="M121">
            <v>1112.6000000000001</v>
          </cell>
          <cell r="N121">
            <v>1062.3620000000001</v>
          </cell>
          <cell r="O121">
            <v>1061.4280000000001</v>
          </cell>
          <cell r="P121">
            <v>1039.758</v>
          </cell>
        </row>
        <row r="122">
          <cell r="B122">
            <v>1120</v>
          </cell>
          <cell r="C122">
            <v>36661.506000000001</v>
          </cell>
          <cell r="D122">
            <v>36402.313999999998</v>
          </cell>
          <cell r="E122">
            <v>35636.656999999999</v>
          </cell>
          <cell r="F122">
            <v>37453.963000000003</v>
          </cell>
          <cell r="G122">
            <v>37201.097000000002</v>
          </cell>
          <cell r="H122">
            <v>37386.092000000004</v>
          </cell>
          <cell r="I122">
            <v>37228.832999999999</v>
          </cell>
          <cell r="J122">
            <v>37049.118000000002</v>
          </cell>
          <cell r="K122">
            <v>37515.184999999998</v>
          </cell>
          <cell r="L122">
            <v>38203.057000000001</v>
          </cell>
          <cell r="M122">
            <v>38247.906999999999</v>
          </cell>
          <cell r="N122">
            <v>37306.536</v>
          </cell>
          <cell r="O122">
            <v>37674.868999999999</v>
          </cell>
          <cell r="P122">
            <v>33378.328999999998</v>
          </cell>
        </row>
        <row r="123">
          <cell r="B123">
            <v>1121</v>
          </cell>
          <cell r="C123">
            <v>61.492405797101434</v>
          </cell>
          <cell r="D123">
            <v>59.656811594202885</v>
          </cell>
          <cell r="E123">
            <v>55.985623188405796</v>
          </cell>
          <cell r="F123">
            <v>65.163594202898551</v>
          </cell>
          <cell r="G123">
            <v>63.328000000000003</v>
          </cell>
          <cell r="H123">
            <v>66.558999999999997</v>
          </cell>
          <cell r="I123">
            <v>52.975000000000001</v>
          </cell>
          <cell r="J123">
            <v>47.472000000000001</v>
          </cell>
          <cell r="K123">
            <v>62.725000000000001</v>
          </cell>
          <cell r="L123">
            <v>80.501999999999995</v>
          </cell>
          <cell r="M123">
            <v>75.594999999999999</v>
          </cell>
          <cell r="N123">
            <v>60.166000000000004</v>
          </cell>
          <cell r="O123">
            <v>59.448999999999998</v>
          </cell>
          <cell r="P123">
            <v>77.234999999999999</v>
          </cell>
        </row>
        <row r="124">
          <cell r="B124">
            <v>1122</v>
          </cell>
          <cell r="C124">
            <v>674.23400000000004</v>
          </cell>
          <cell r="D124">
            <v>699.82400000000007</v>
          </cell>
          <cell r="E124">
            <v>681.48500000000001</v>
          </cell>
          <cell r="F124">
            <v>704.36699999999996</v>
          </cell>
          <cell r="G124">
            <v>670</v>
          </cell>
          <cell r="H124">
            <v>706</v>
          </cell>
          <cell r="I124">
            <v>725</v>
          </cell>
          <cell r="J124">
            <v>758</v>
          </cell>
          <cell r="K124">
            <v>778.10500000000002</v>
          </cell>
          <cell r="L124">
            <v>793.44</v>
          </cell>
          <cell r="M124">
            <v>818.21199999999999</v>
          </cell>
          <cell r="N124">
            <v>779.36300000000006</v>
          </cell>
          <cell r="O124">
            <v>783.62700000000007</v>
          </cell>
          <cell r="P124">
            <v>781.15</v>
          </cell>
        </row>
        <row r="125">
          <cell r="B125">
            <v>1123</v>
          </cell>
          <cell r="C125">
            <v>393.72800000000001</v>
          </cell>
          <cell r="D125">
            <v>386.48900000000003</v>
          </cell>
          <cell r="E125">
            <v>404.21800000000002</v>
          </cell>
          <cell r="F125">
            <v>392.30099999999999</v>
          </cell>
          <cell r="G125">
            <v>443</v>
          </cell>
          <cell r="H125">
            <v>404</v>
          </cell>
          <cell r="I125">
            <v>414</v>
          </cell>
          <cell r="J125">
            <v>399</v>
          </cell>
          <cell r="K125">
            <v>398.50600000000003</v>
          </cell>
          <cell r="L125">
            <v>419.399</v>
          </cell>
          <cell r="M125">
            <v>401.98099999999999</v>
          </cell>
          <cell r="N125">
            <v>389.98</v>
          </cell>
          <cell r="O125">
            <v>397.44100000000003</v>
          </cell>
          <cell r="P125">
            <v>403.76400000000001</v>
          </cell>
        </row>
        <row r="126">
          <cell r="B126">
            <v>1124</v>
          </cell>
          <cell r="C126">
            <v>457.36500000000001</v>
          </cell>
          <cell r="D126">
            <v>491.988</v>
          </cell>
          <cell r="E126">
            <v>502.79399999999998</v>
          </cell>
          <cell r="F126">
            <v>492.197</v>
          </cell>
          <cell r="G126">
            <v>527</v>
          </cell>
          <cell r="H126">
            <v>597</v>
          </cell>
          <cell r="I126">
            <v>527</v>
          </cell>
          <cell r="J126">
            <v>509</v>
          </cell>
          <cell r="K126">
            <v>525.77099999999996</v>
          </cell>
          <cell r="L126">
            <v>534.06299999999999</v>
          </cell>
          <cell r="M126">
            <v>534.68500000000006</v>
          </cell>
          <cell r="N126">
            <v>509.63400000000001</v>
          </cell>
          <cell r="O126">
            <v>506.01499999999999</v>
          </cell>
          <cell r="P126">
            <v>528.43200000000002</v>
          </cell>
        </row>
        <row r="127">
          <cell r="B127">
            <v>1125</v>
          </cell>
          <cell r="C127">
            <v>27125.87</v>
          </cell>
          <cell r="D127">
            <v>28045.917000000001</v>
          </cell>
          <cell r="E127">
            <v>27676.355</v>
          </cell>
          <cell r="F127">
            <v>27949.153000000002</v>
          </cell>
          <cell r="G127">
            <v>27988</v>
          </cell>
          <cell r="H127">
            <v>30397</v>
          </cell>
          <cell r="I127">
            <v>27406</v>
          </cell>
          <cell r="J127">
            <v>27312</v>
          </cell>
          <cell r="K127">
            <v>27974.486000000001</v>
          </cell>
          <cell r="L127">
            <v>28058.067999999999</v>
          </cell>
          <cell r="M127">
            <v>28314.366000000002</v>
          </cell>
          <cell r="N127">
            <v>26776.358</v>
          </cell>
          <cell r="O127">
            <v>26524.275000000001</v>
          </cell>
          <cell r="P127">
            <v>26250.73</v>
          </cell>
        </row>
        <row r="128">
          <cell r="B128">
            <v>1126</v>
          </cell>
          <cell r="C128">
            <v>1297.3779999999999</v>
          </cell>
          <cell r="D128">
            <v>1406.5250000000001</v>
          </cell>
          <cell r="E128">
            <v>1419.491</v>
          </cell>
          <cell r="F128">
            <v>1498.058</v>
          </cell>
          <cell r="G128">
            <v>1438</v>
          </cell>
          <cell r="H128">
            <v>1575</v>
          </cell>
          <cell r="I128">
            <v>1647</v>
          </cell>
          <cell r="J128">
            <v>1691</v>
          </cell>
          <cell r="K128">
            <v>1666.8109999999999</v>
          </cell>
          <cell r="L128">
            <v>1812.855</v>
          </cell>
          <cell r="M128">
            <v>1888.673</v>
          </cell>
          <cell r="N128">
            <v>1871.6369999999999</v>
          </cell>
          <cell r="O128">
            <v>1860.4159999999999</v>
          </cell>
          <cell r="P128">
            <v>1831.634</v>
          </cell>
        </row>
        <row r="129">
          <cell r="B129">
            <v>1127</v>
          </cell>
          <cell r="C129">
            <v>6647.183</v>
          </cell>
          <cell r="D129">
            <v>6506.1419999999998</v>
          </cell>
          <cell r="E129">
            <v>6592.5370000000003</v>
          </cell>
          <cell r="F129">
            <v>6744.4070000000002</v>
          </cell>
          <cell r="G129">
            <v>6728</v>
          </cell>
          <cell r="H129">
            <v>7061</v>
          </cell>
          <cell r="I129">
            <v>7315</v>
          </cell>
          <cell r="J129">
            <v>7451</v>
          </cell>
          <cell r="K129">
            <v>7755.3289999999997</v>
          </cell>
          <cell r="L129">
            <v>8605.6139999999996</v>
          </cell>
          <cell r="M129">
            <v>8940.9740000000002</v>
          </cell>
          <cell r="N129">
            <v>8863.3469999999998</v>
          </cell>
          <cell r="O129">
            <v>9052.241</v>
          </cell>
          <cell r="P129">
            <v>8999.6239999999998</v>
          </cell>
        </row>
        <row r="130">
          <cell r="B130">
            <v>1128</v>
          </cell>
          <cell r="C130">
            <v>5853.1779999999999</v>
          </cell>
          <cell r="D130">
            <v>5610.5619999999999</v>
          </cell>
          <cell r="E130">
            <v>5876.2570000000005</v>
          </cell>
          <cell r="F130">
            <v>6084.0870000000004</v>
          </cell>
          <cell r="G130">
            <v>5916</v>
          </cell>
          <cell r="H130">
            <v>5955</v>
          </cell>
          <cell r="I130">
            <v>6029</v>
          </cell>
          <cell r="J130">
            <v>5811</v>
          </cell>
          <cell r="K130">
            <v>5978.5889999999999</v>
          </cell>
          <cell r="L130">
            <v>6090.0789999999997</v>
          </cell>
          <cell r="M130">
            <v>6088.53</v>
          </cell>
          <cell r="N130">
            <v>5782.5140000000001</v>
          </cell>
          <cell r="O130">
            <v>5709.06</v>
          </cell>
          <cell r="P130">
            <v>5786.6509999999998</v>
          </cell>
        </row>
        <row r="131">
          <cell r="B131">
            <v>1129</v>
          </cell>
          <cell r="C131">
            <v>1412.521</v>
          </cell>
          <cell r="D131">
            <v>1510.2629999999999</v>
          </cell>
          <cell r="E131">
            <v>1554.3530000000001</v>
          </cell>
          <cell r="F131">
            <v>1654.1580000000001</v>
          </cell>
          <cell r="G131">
            <v>1696</v>
          </cell>
          <cell r="H131">
            <v>1629</v>
          </cell>
          <cell r="I131">
            <v>1667</v>
          </cell>
          <cell r="J131">
            <v>1693</v>
          </cell>
          <cell r="K131">
            <v>1793.932</v>
          </cell>
          <cell r="L131">
            <v>1894.2809999999999</v>
          </cell>
          <cell r="M131">
            <v>1812.3</v>
          </cell>
          <cell r="N131">
            <v>1765.144</v>
          </cell>
          <cell r="O131">
            <v>1762.182</v>
          </cell>
          <cell r="P131">
            <v>1753.4490000000001</v>
          </cell>
        </row>
        <row r="132">
          <cell r="B132">
            <v>1130</v>
          </cell>
          <cell r="C132">
            <v>11704.555</v>
          </cell>
          <cell r="D132">
            <v>11536.012000000001</v>
          </cell>
          <cell r="E132">
            <v>11778.148000000001</v>
          </cell>
          <cell r="F132">
            <v>11926.157000000001</v>
          </cell>
          <cell r="G132">
            <v>12509.737999999999</v>
          </cell>
          <cell r="H132">
            <v>12911.536</v>
          </cell>
          <cell r="I132">
            <v>13469.81</v>
          </cell>
          <cell r="J132">
            <v>13996.825000000001</v>
          </cell>
          <cell r="K132">
            <v>14738.39</v>
          </cell>
          <cell r="L132">
            <v>15437.577000000001</v>
          </cell>
          <cell r="M132">
            <v>16282.929</v>
          </cell>
          <cell r="N132">
            <v>16059.791999999999</v>
          </cell>
          <cell r="O132">
            <v>16298.145</v>
          </cell>
          <cell r="P132">
            <v>16047.203</v>
          </cell>
        </row>
        <row r="133">
          <cell r="B133">
            <v>1131</v>
          </cell>
          <cell r="C133">
            <v>373.858</v>
          </cell>
          <cell r="D133">
            <v>451.221</v>
          </cell>
          <cell r="E133">
            <v>453.166</v>
          </cell>
          <cell r="F133">
            <v>440.68900000000002</v>
          </cell>
          <cell r="G133">
            <v>376</v>
          </cell>
          <cell r="H133">
            <v>407</v>
          </cell>
          <cell r="I133">
            <v>422</v>
          </cell>
          <cell r="J133">
            <v>410</v>
          </cell>
          <cell r="K133">
            <v>407.072</v>
          </cell>
          <cell r="L133">
            <v>405.42900000000003</v>
          </cell>
          <cell r="M133">
            <v>414.25799999999998</v>
          </cell>
          <cell r="N133">
            <v>410.911</v>
          </cell>
          <cell r="O133">
            <v>423.601</v>
          </cell>
          <cell r="P133">
            <v>366.40300000000002</v>
          </cell>
        </row>
        <row r="134">
          <cell r="B134">
            <v>1132</v>
          </cell>
          <cell r="C134">
            <v>2072.404</v>
          </cell>
          <cell r="D134">
            <v>2017.326</v>
          </cell>
          <cell r="E134">
            <v>2158.1860000000001</v>
          </cell>
          <cell r="F134">
            <v>2153.625</v>
          </cell>
          <cell r="G134">
            <v>2166</v>
          </cell>
          <cell r="H134">
            <v>2195</v>
          </cell>
          <cell r="I134">
            <v>2190</v>
          </cell>
          <cell r="J134">
            <v>2159</v>
          </cell>
          <cell r="K134">
            <v>2165.66</v>
          </cell>
          <cell r="L134">
            <v>2196.5630000000001</v>
          </cell>
          <cell r="M134">
            <v>2262.4360000000001</v>
          </cell>
          <cell r="N134">
            <v>2159.1219999999998</v>
          </cell>
          <cell r="O134">
            <v>2116.8850000000002</v>
          </cell>
          <cell r="P134">
            <v>2111.7040000000002</v>
          </cell>
        </row>
        <row r="135">
          <cell r="B135">
            <v>1133</v>
          </cell>
          <cell r="C135">
            <v>571.745</v>
          </cell>
          <cell r="D135">
            <v>494.53500000000003</v>
          </cell>
          <cell r="E135">
            <v>525.88700000000006</v>
          </cell>
          <cell r="F135">
            <v>536.31399999999996</v>
          </cell>
          <cell r="G135">
            <v>535</v>
          </cell>
          <cell r="H135">
            <v>537</v>
          </cell>
          <cell r="I135">
            <v>519</v>
          </cell>
          <cell r="J135">
            <v>508</v>
          </cell>
          <cell r="K135">
            <v>526.93700000000001</v>
          </cell>
          <cell r="L135">
            <v>535.50099999999998</v>
          </cell>
          <cell r="M135">
            <v>551.70500000000004</v>
          </cell>
          <cell r="N135">
            <v>532.99</v>
          </cell>
          <cell r="O135">
            <v>533.05500000000006</v>
          </cell>
          <cell r="P135">
            <v>532.77300000000002</v>
          </cell>
        </row>
        <row r="136">
          <cell r="B136">
            <v>1134</v>
          </cell>
          <cell r="C136">
            <v>2735.471</v>
          </cell>
          <cell r="D136">
            <v>2642.8240000000001</v>
          </cell>
          <cell r="E136">
            <v>2640.3330000000001</v>
          </cell>
          <cell r="F136">
            <v>2822.0210000000002</v>
          </cell>
          <cell r="G136">
            <v>2825.386</v>
          </cell>
          <cell r="H136">
            <v>2780.3670000000002</v>
          </cell>
          <cell r="I136">
            <v>2748.3409999999999</v>
          </cell>
          <cell r="J136">
            <v>2585.1880000000001</v>
          </cell>
          <cell r="K136">
            <v>2561.0770000000002</v>
          </cell>
          <cell r="L136">
            <v>2601.8000000000002</v>
          </cell>
          <cell r="M136">
            <v>2630.2820000000002</v>
          </cell>
          <cell r="N136">
            <v>2475.0750000000003</v>
          </cell>
          <cell r="O136">
            <v>2349.9090000000001</v>
          </cell>
          <cell r="P136">
            <v>2121.277</v>
          </cell>
        </row>
        <row r="137">
          <cell r="B137">
            <v>1135</v>
          </cell>
          <cell r="C137">
            <v>1522.0650000000001</v>
          </cell>
          <cell r="D137">
            <v>1539.32</v>
          </cell>
          <cell r="E137">
            <v>1617.296</v>
          </cell>
          <cell r="F137">
            <v>1564.646</v>
          </cell>
          <cell r="G137">
            <v>1599</v>
          </cell>
          <cell r="H137">
            <v>1604</v>
          </cell>
          <cell r="I137">
            <v>1706</v>
          </cell>
          <cell r="J137">
            <v>1648</v>
          </cell>
          <cell r="K137">
            <v>1728.556</v>
          </cell>
          <cell r="L137">
            <v>1831.76</v>
          </cell>
          <cell r="M137">
            <v>1791.1790000000001</v>
          </cell>
          <cell r="N137">
            <v>1799.9360000000001</v>
          </cell>
          <cell r="O137">
            <v>1790.9590000000001</v>
          </cell>
          <cell r="P137">
            <v>1858.271</v>
          </cell>
        </row>
        <row r="138">
          <cell r="B138">
            <v>1136</v>
          </cell>
          <cell r="C138">
            <v>957.23199999999997</v>
          </cell>
          <cell r="D138">
            <v>1022.895</v>
          </cell>
          <cell r="E138">
            <v>1055.577</v>
          </cell>
          <cell r="F138">
            <v>1127.42</v>
          </cell>
          <cell r="G138">
            <v>1190</v>
          </cell>
          <cell r="H138">
            <v>1062</v>
          </cell>
          <cell r="I138">
            <v>1114</v>
          </cell>
          <cell r="J138">
            <v>1098</v>
          </cell>
          <cell r="K138">
            <v>1148.192</v>
          </cell>
          <cell r="L138">
            <v>1151.7280000000001</v>
          </cell>
          <cell r="M138">
            <v>1156.2819999999999</v>
          </cell>
          <cell r="N138">
            <v>1129.5360000000001</v>
          </cell>
          <cell r="O138">
            <v>1156.329</v>
          </cell>
          <cell r="P138">
            <v>1131.827</v>
          </cell>
        </row>
        <row r="139">
          <cell r="B139">
            <v>1137</v>
          </cell>
          <cell r="C139">
            <v>1056.0309999999999</v>
          </cell>
          <cell r="D139">
            <v>1066.415</v>
          </cell>
          <cell r="E139">
            <v>1081.164</v>
          </cell>
          <cell r="F139">
            <v>1133.5319999999999</v>
          </cell>
          <cell r="G139">
            <v>1166</v>
          </cell>
          <cell r="H139">
            <v>1226</v>
          </cell>
          <cell r="I139">
            <v>1154</v>
          </cell>
          <cell r="J139">
            <v>1141</v>
          </cell>
          <cell r="K139">
            <v>1085.3410000000001</v>
          </cell>
          <cell r="L139">
            <v>1147.2170000000001</v>
          </cell>
          <cell r="M139">
            <v>1244.3340000000001</v>
          </cell>
          <cell r="N139">
            <v>1185.4180000000001</v>
          </cell>
          <cell r="O139">
            <v>1249.777</v>
          </cell>
          <cell r="P139">
            <v>1214.7860000000001</v>
          </cell>
        </row>
        <row r="140">
          <cell r="B140">
            <v>1138</v>
          </cell>
          <cell r="C140">
            <v>407.56200000000001</v>
          </cell>
          <cell r="D140">
            <v>462.38200000000001</v>
          </cell>
          <cell r="E140">
            <v>433.97</v>
          </cell>
          <cell r="F140">
            <v>424.173</v>
          </cell>
          <cell r="G140">
            <v>420</v>
          </cell>
          <cell r="H140">
            <v>407</v>
          </cell>
          <cell r="I140">
            <v>449</v>
          </cell>
          <cell r="J140">
            <v>440</v>
          </cell>
          <cell r="K140">
            <v>415.77600000000001</v>
          </cell>
          <cell r="L140">
            <v>425.286</v>
          </cell>
          <cell r="M140">
            <v>422.88100000000003</v>
          </cell>
          <cell r="N140">
            <v>380.91800000000001</v>
          </cell>
          <cell r="O140">
            <v>389.971</v>
          </cell>
          <cell r="P140">
            <v>397.42599999999999</v>
          </cell>
        </row>
        <row r="141">
          <cell r="B141">
            <v>1139</v>
          </cell>
          <cell r="C141">
            <v>7882.4539999999997</v>
          </cell>
          <cell r="D141">
            <v>7924.518</v>
          </cell>
          <cell r="E141">
            <v>8031.3010000000004</v>
          </cell>
          <cell r="F141">
            <v>8010.866</v>
          </cell>
          <cell r="G141">
            <v>8151</v>
          </cell>
          <cell r="H141">
            <v>7971</v>
          </cell>
          <cell r="I141">
            <v>7900</v>
          </cell>
          <cell r="J141">
            <v>7777</v>
          </cell>
          <cell r="K141">
            <v>7883.8990000000003</v>
          </cell>
          <cell r="L141">
            <v>7969.6959999999999</v>
          </cell>
          <cell r="M141">
            <v>8046.076</v>
          </cell>
          <cell r="N141">
            <v>7700.3190000000004</v>
          </cell>
          <cell r="O141">
            <v>7560.1930000000002</v>
          </cell>
          <cell r="P141">
            <v>7547.9800000000005</v>
          </cell>
        </row>
        <row r="142">
          <cell r="B142">
            <v>1140</v>
          </cell>
          <cell r="C142">
            <v>456.02300000000002</v>
          </cell>
          <cell r="D142">
            <v>484.858</v>
          </cell>
          <cell r="E142">
            <v>488.34300000000002</v>
          </cell>
          <cell r="F142">
            <v>509.964</v>
          </cell>
          <cell r="G142">
            <v>489</v>
          </cell>
          <cell r="H142">
            <v>499</v>
          </cell>
          <cell r="I142">
            <v>515</v>
          </cell>
          <cell r="J142">
            <v>495</v>
          </cell>
          <cell r="K142">
            <v>504.04900000000004</v>
          </cell>
          <cell r="L142">
            <v>526.55200000000002</v>
          </cell>
          <cell r="M142">
            <v>569.34400000000005</v>
          </cell>
          <cell r="N142">
            <v>572.596</v>
          </cell>
          <cell r="O142">
            <v>566.48699999999997</v>
          </cell>
          <cell r="P142">
            <v>546.01800000000003</v>
          </cell>
        </row>
        <row r="143">
          <cell r="B143">
            <v>1141</v>
          </cell>
          <cell r="C143">
            <v>556.93200000000002</v>
          </cell>
          <cell r="D143">
            <v>533.64499999999998</v>
          </cell>
          <cell r="E143">
            <v>542.96</v>
          </cell>
          <cell r="F143">
            <v>553.53300000000002</v>
          </cell>
          <cell r="G143">
            <v>573</v>
          </cell>
          <cell r="H143">
            <v>592</v>
          </cell>
          <cell r="I143">
            <v>571</v>
          </cell>
          <cell r="J143">
            <v>565</v>
          </cell>
          <cell r="K143">
            <v>592.85800000000006</v>
          </cell>
          <cell r="L143">
            <v>598.57799999999997</v>
          </cell>
          <cell r="M143">
            <v>602.202</v>
          </cell>
          <cell r="N143">
            <v>583.58900000000006</v>
          </cell>
          <cell r="O143">
            <v>588.81899999999996</v>
          </cell>
          <cell r="P143">
            <v>586.01499999999999</v>
          </cell>
        </row>
        <row r="144">
          <cell r="B144">
            <v>1142</v>
          </cell>
          <cell r="C144">
            <v>1043.9549999999999</v>
          </cell>
          <cell r="D144">
            <v>1026.287</v>
          </cell>
          <cell r="E144">
            <v>1066.008</v>
          </cell>
          <cell r="F144">
            <v>1107.192</v>
          </cell>
          <cell r="G144">
            <v>1107</v>
          </cell>
          <cell r="H144">
            <v>1059</v>
          </cell>
          <cell r="I144">
            <v>1094</v>
          </cell>
          <cell r="J144">
            <v>1123</v>
          </cell>
          <cell r="K144">
            <v>1136.0899999999999</v>
          </cell>
          <cell r="L144">
            <v>1191.0520000000001</v>
          </cell>
          <cell r="M144">
            <v>1199.1369999999999</v>
          </cell>
          <cell r="N144">
            <v>1169.0620000000001</v>
          </cell>
          <cell r="O144">
            <v>1157.232</v>
          </cell>
          <cell r="P144">
            <v>1157.6559999999999</v>
          </cell>
        </row>
        <row r="145">
          <cell r="B145">
            <v>1143</v>
          </cell>
          <cell r="C145">
            <v>477.572</v>
          </cell>
          <cell r="D145">
            <v>510.113</v>
          </cell>
          <cell r="E145">
            <v>525.41100000000006</v>
          </cell>
          <cell r="F145">
            <v>531.91600000000005</v>
          </cell>
          <cell r="G145">
            <v>530</v>
          </cell>
          <cell r="H145">
            <v>563</v>
          </cell>
          <cell r="I145">
            <v>601</v>
          </cell>
          <cell r="J145">
            <v>557</v>
          </cell>
          <cell r="K145">
            <v>588.81600000000003</v>
          </cell>
          <cell r="L145">
            <v>582.85699999999997</v>
          </cell>
          <cell r="M145">
            <v>541.16499999999996</v>
          </cell>
          <cell r="N145">
            <v>542.04700000000003</v>
          </cell>
          <cell r="O145">
            <v>550.67399999999998</v>
          </cell>
          <cell r="P145">
            <v>535.54600000000005</v>
          </cell>
        </row>
        <row r="146">
          <cell r="B146">
            <v>1144</v>
          </cell>
          <cell r="C146">
            <v>1258.2760000000001</v>
          </cell>
          <cell r="D146">
            <v>1326.8240000000001</v>
          </cell>
          <cell r="E146">
            <v>1381.796</v>
          </cell>
          <cell r="F146">
            <v>1509.4880000000001</v>
          </cell>
          <cell r="G146">
            <v>1476</v>
          </cell>
          <cell r="H146">
            <v>1626</v>
          </cell>
          <cell r="I146">
            <v>1628</v>
          </cell>
          <cell r="J146">
            <v>1596</v>
          </cell>
          <cell r="K146">
            <v>1677.068</v>
          </cell>
          <cell r="L146">
            <v>1686.0219999999999</v>
          </cell>
          <cell r="M146">
            <v>1691.0150000000001</v>
          </cell>
          <cell r="N146">
            <v>1587.8440000000001</v>
          </cell>
          <cell r="O146">
            <v>1555.836</v>
          </cell>
          <cell r="P146">
            <v>1567.114</v>
          </cell>
        </row>
        <row r="147">
          <cell r="B147">
            <v>1145</v>
          </cell>
          <cell r="C147">
            <v>75.393000000000001</v>
          </cell>
          <cell r="D147">
            <v>71.27</v>
          </cell>
          <cell r="E147">
            <v>77.616</v>
          </cell>
          <cell r="F147">
            <v>82.667000000000002</v>
          </cell>
          <cell r="G147">
            <v>76</v>
          </cell>
          <cell r="H147">
            <v>77</v>
          </cell>
          <cell r="I147">
            <v>74</v>
          </cell>
          <cell r="J147">
            <v>74</v>
          </cell>
          <cell r="K147">
            <v>68.875</v>
          </cell>
          <cell r="L147">
            <v>74.914000000000001</v>
          </cell>
          <cell r="M147">
            <v>76.317999999999998</v>
          </cell>
          <cell r="N147">
            <v>79.94</v>
          </cell>
          <cell r="O147">
            <v>78.533000000000001</v>
          </cell>
          <cell r="P147">
            <v>74.031999999999996</v>
          </cell>
        </row>
        <row r="148">
          <cell r="B148">
            <v>1146</v>
          </cell>
          <cell r="C148">
            <v>4048.114</v>
          </cell>
          <cell r="D148">
            <v>3970.76</v>
          </cell>
          <cell r="E148">
            <v>4122.96</v>
          </cell>
          <cell r="F148">
            <v>4227.2340000000004</v>
          </cell>
          <cell r="G148">
            <v>4104</v>
          </cell>
          <cell r="H148">
            <v>4116</v>
          </cell>
          <cell r="I148">
            <v>4153</v>
          </cell>
          <cell r="J148">
            <v>4099</v>
          </cell>
          <cell r="K148">
            <v>4159.6260000000002</v>
          </cell>
          <cell r="L148">
            <v>4294.3640000000005</v>
          </cell>
          <cell r="M148">
            <v>4216.95</v>
          </cell>
          <cell r="N148">
            <v>4050.047</v>
          </cell>
          <cell r="O148">
            <v>4015.9459999999999</v>
          </cell>
          <cell r="P148">
            <v>4050.8679999999999</v>
          </cell>
        </row>
        <row r="149">
          <cell r="B149">
            <v>1147</v>
          </cell>
          <cell r="C149">
            <v>865.31299999999999</v>
          </cell>
          <cell r="D149">
            <v>893.21900000000005</v>
          </cell>
          <cell r="E149">
            <v>944.68299999999999</v>
          </cell>
          <cell r="F149">
            <v>938.11</v>
          </cell>
          <cell r="G149">
            <v>972</v>
          </cell>
          <cell r="H149">
            <v>952</v>
          </cell>
          <cell r="I149">
            <v>954</v>
          </cell>
          <cell r="J149">
            <v>914</v>
          </cell>
          <cell r="K149">
            <v>929.99200000000008</v>
          </cell>
          <cell r="L149">
            <v>908.26400000000001</v>
          </cell>
          <cell r="M149">
            <v>891.53100000000006</v>
          </cell>
          <cell r="N149">
            <v>864.06700000000001</v>
          </cell>
          <cell r="O149">
            <v>863.524</v>
          </cell>
          <cell r="P149">
            <v>841.40600000000006</v>
          </cell>
        </row>
        <row r="150">
          <cell r="B150">
            <v>1148</v>
          </cell>
          <cell r="C150">
            <v>3871.7829999999999</v>
          </cell>
          <cell r="D150">
            <v>4079.2310000000002</v>
          </cell>
          <cell r="E150">
            <v>4127.973</v>
          </cell>
          <cell r="F150">
            <v>4288.1230000000005</v>
          </cell>
          <cell r="G150">
            <v>4540</v>
          </cell>
          <cell r="H150">
            <v>4226</v>
          </cell>
          <cell r="I150">
            <v>4373</v>
          </cell>
          <cell r="J150">
            <v>4262</v>
          </cell>
          <cell r="K150">
            <v>4454.4269999999997</v>
          </cell>
          <cell r="L150">
            <v>4633.8900000000003</v>
          </cell>
          <cell r="M150">
            <v>4628.8530000000001</v>
          </cell>
          <cell r="N150">
            <v>4481.2870000000003</v>
          </cell>
          <cell r="O150">
            <v>4475.0320000000002</v>
          </cell>
          <cell r="P150">
            <v>4453.6630000000005</v>
          </cell>
        </row>
        <row r="151">
          <cell r="B151">
            <v>1149</v>
          </cell>
          <cell r="C151">
            <v>1228.1959999999999</v>
          </cell>
          <cell r="D151">
            <v>1342.7850000000001</v>
          </cell>
          <cell r="E151">
            <v>1401.8720000000001</v>
          </cell>
          <cell r="F151">
            <v>1342.182</v>
          </cell>
          <cell r="G151">
            <v>1319</v>
          </cell>
          <cell r="H151">
            <v>1442</v>
          </cell>
          <cell r="I151">
            <v>1325</v>
          </cell>
          <cell r="J151">
            <v>1235</v>
          </cell>
          <cell r="K151">
            <v>1261.0160000000001</v>
          </cell>
          <cell r="L151">
            <v>1274.806</v>
          </cell>
          <cell r="M151">
            <v>1182.52</v>
          </cell>
          <cell r="N151">
            <v>1172.751</v>
          </cell>
          <cell r="O151">
            <v>1159.248</v>
          </cell>
          <cell r="P151">
            <v>1156.7080000000001</v>
          </cell>
        </row>
        <row r="152">
          <cell r="B152">
            <v>1150</v>
          </cell>
          <cell r="C152">
            <v>1184.1010000000001</v>
          </cell>
          <cell r="D152">
            <v>1251.3440000000001</v>
          </cell>
          <cell r="E152">
            <v>1245.81</v>
          </cell>
          <cell r="F152">
            <v>1332.2350000000001</v>
          </cell>
          <cell r="G152">
            <v>1303</v>
          </cell>
          <cell r="H152">
            <v>1434</v>
          </cell>
          <cell r="I152">
            <v>1382</v>
          </cell>
          <cell r="J152">
            <v>1348</v>
          </cell>
          <cell r="K152">
            <v>1371.289</v>
          </cell>
          <cell r="L152">
            <v>1415.06</v>
          </cell>
          <cell r="M152">
            <v>1362.18</v>
          </cell>
          <cell r="N152">
            <v>1349.348</v>
          </cell>
          <cell r="O152">
            <v>1318.7619999999999</v>
          </cell>
          <cell r="P152">
            <v>1362.617</v>
          </cell>
        </row>
        <row r="153">
          <cell r="B153">
            <v>1151</v>
          </cell>
          <cell r="C153">
            <v>152.71584999999999</v>
          </cell>
          <cell r="D153">
            <v>124.666</v>
          </cell>
          <cell r="E153">
            <v>105.372</v>
          </cell>
          <cell r="F153">
            <v>117.62700000000001</v>
          </cell>
          <cell r="G153">
            <v>117</v>
          </cell>
          <cell r="H153">
            <v>123</v>
          </cell>
          <cell r="I153">
            <v>109</v>
          </cell>
          <cell r="J153">
            <v>112</v>
          </cell>
          <cell r="K153">
            <v>127.268</v>
          </cell>
          <cell r="L153">
            <v>107.986</v>
          </cell>
          <cell r="M153">
            <v>115.68900000000001</v>
          </cell>
          <cell r="N153">
            <v>117.595</v>
          </cell>
          <cell r="O153">
            <v>111.476</v>
          </cell>
          <cell r="P153">
            <v>112.416</v>
          </cell>
        </row>
        <row r="154">
          <cell r="B154">
            <v>1152</v>
          </cell>
          <cell r="C154">
            <v>962.072</v>
          </cell>
          <cell r="D154">
            <v>1184.4390000000001</v>
          </cell>
          <cell r="E154">
            <v>1124.674</v>
          </cell>
          <cell r="F154">
            <v>1150.7270000000001</v>
          </cell>
          <cell r="G154">
            <v>1146</v>
          </cell>
          <cell r="H154">
            <v>1103</v>
          </cell>
          <cell r="I154">
            <v>1126</v>
          </cell>
          <cell r="J154">
            <v>1062</v>
          </cell>
          <cell r="K154">
            <v>1105.9390000000001</v>
          </cell>
          <cell r="L154">
            <v>1074.46</v>
          </cell>
          <cell r="M154">
            <v>1073.0520000000001</v>
          </cell>
          <cell r="N154">
            <v>1049.336</v>
          </cell>
          <cell r="O154">
            <v>1047.979</v>
          </cell>
          <cell r="P154">
            <v>1013.0170000000001</v>
          </cell>
        </row>
        <row r="155">
          <cell r="B155">
            <v>1153</v>
          </cell>
          <cell r="C155">
            <v>378.45100000000002</v>
          </cell>
          <cell r="D155">
            <v>391.29399999999998</v>
          </cell>
          <cell r="E155">
            <v>386.53000000000003</v>
          </cell>
          <cell r="F155">
            <v>442.33699999999999</v>
          </cell>
          <cell r="G155">
            <v>429</v>
          </cell>
          <cell r="H155">
            <v>398</v>
          </cell>
          <cell r="I155">
            <v>416</v>
          </cell>
          <cell r="J155">
            <v>415</v>
          </cell>
          <cell r="K155">
            <v>409.38400000000001</v>
          </cell>
          <cell r="L155">
            <v>430.67099999999999</v>
          </cell>
          <cell r="M155">
            <v>434.73200000000003</v>
          </cell>
          <cell r="N155">
            <v>417.08500000000004</v>
          </cell>
          <cell r="O155">
            <v>435.935</v>
          </cell>
          <cell r="P155">
            <v>438.05</v>
          </cell>
        </row>
        <row r="156">
          <cell r="B156">
            <v>1154</v>
          </cell>
          <cell r="C156">
            <v>710.774</v>
          </cell>
          <cell r="D156">
            <v>690.55100000000004</v>
          </cell>
          <cell r="E156">
            <v>726.78100000000006</v>
          </cell>
          <cell r="F156">
            <v>751.21600000000001</v>
          </cell>
          <cell r="G156">
            <v>741</v>
          </cell>
          <cell r="H156">
            <v>775</v>
          </cell>
          <cell r="I156">
            <v>755</v>
          </cell>
          <cell r="J156">
            <v>737</v>
          </cell>
          <cell r="K156">
            <v>716.37200000000007</v>
          </cell>
          <cell r="L156">
            <v>742.90499999999997</v>
          </cell>
          <cell r="M156">
            <v>748.70799999999997</v>
          </cell>
          <cell r="N156">
            <v>711.91</v>
          </cell>
          <cell r="O156">
            <v>698.44600000000003</v>
          </cell>
          <cell r="P156">
            <v>701.04600000000005</v>
          </cell>
        </row>
        <row r="157">
          <cell r="B157">
            <v>1155</v>
          </cell>
          <cell r="C157">
            <v>576.02700000000004</v>
          </cell>
          <cell r="D157">
            <v>544.29899999999998</v>
          </cell>
          <cell r="E157">
            <v>571.08699999999999</v>
          </cell>
          <cell r="F157">
            <v>631.51700000000005</v>
          </cell>
          <cell r="G157">
            <v>653</v>
          </cell>
          <cell r="H157">
            <v>544</v>
          </cell>
          <cell r="I157">
            <v>594</v>
          </cell>
          <cell r="J157">
            <v>582</v>
          </cell>
          <cell r="K157">
            <v>588.99800000000005</v>
          </cell>
          <cell r="L157">
            <v>551.20299999999997</v>
          </cell>
          <cell r="M157">
            <v>615.95500000000004</v>
          </cell>
          <cell r="N157">
            <v>504.96800000000002</v>
          </cell>
          <cell r="O157">
            <v>539.65700000000004</v>
          </cell>
          <cell r="P157">
            <v>482.04200000000003</v>
          </cell>
        </row>
        <row r="158">
          <cell r="B158">
            <v>1156</v>
          </cell>
          <cell r="C158">
            <v>63935.627</v>
          </cell>
          <cell r="D158">
            <v>61971.099000000002</v>
          </cell>
          <cell r="E158">
            <v>62924.398000000001</v>
          </cell>
          <cell r="F158">
            <v>63065.361000000004</v>
          </cell>
          <cell r="G158">
            <v>65647.319000000003</v>
          </cell>
          <cell r="H158">
            <v>62682.546999999999</v>
          </cell>
          <cell r="I158">
            <v>65758.421000000002</v>
          </cell>
          <cell r="J158">
            <v>64103.22</v>
          </cell>
          <cell r="K158">
            <v>65545.676000000007</v>
          </cell>
          <cell r="L158">
            <v>66909.229000000007</v>
          </cell>
          <cell r="M158">
            <v>67033.714999999997</v>
          </cell>
          <cell r="N158">
            <v>64312.836000000003</v>
          </cell>
          <cell r="O158">
            <v>64092.122000000003</v>
          </cell>
          <cell r="P158">
            <v>63033.353000000003</v>
          </cell>
        </row>
        <row r="159">
          <cell r="B159">
            <v>1157</v>
          </cell>
          <cell r="C159">
            <v>46.032000000000004</v>
          </cell>
          <cell r="D159">
            <v>46.806000000000004</v>
          </cell>
          <cell r="E159">
            <v>46.216999999999999</v>
          </cell>
          <cell r="F159">
            <v>49.864000000000004</v>
          </cell>
          <cell r="G159">
            <v>57</v>
          </cell>
          <cell r="H159">
            <v>66</v>
          </cell>
          <cell r="I159">
            <v>43</v>
          </cell>
          <cell r="J159">
            <v>45</v>
          </cell>
          <cell r="K159">
            <v>46.972999999999999</v>
          </cell>
          <cell r="L159">
            <v>42.386000000000003</v>
          </cell>
          <cell r="M159">
            <v>41.872999999999998</v>
          </cell>
          <cell r="N159">
            <v>40.304000000000002</v>
          </cell>
          <cell r="O159">
            <v>41.262999999999998</v>
          </cell>
          <cell r="P159">
            <v>38.938000000000002</v>
          </cell>
        </row>
        <row r="160">
          <cell r="B160">
            <v>1158</v>
          </cell>
          <cell r="C160">
            <v>606.58299999999997</v>
          </cell>
          <cell r="D160">
            <v>629.23900000000003</v>
          </cell>
          <cell r="E160">
            <v>640.34</v>
          </cell>
          <cell r="F160">
            <v>697.92899999999997</v>
          </cell>
          <cell r="G160">
            <v>696</v>
          </cell>
          <cell r="H160">
            <v>675</v>
          </cell>
          <cell r="I160">
            <v>725</v>
          </cell>
          <cell r="J160">
            <v>704</v>
          </cell>
          <cell r="K160">
            <v>730.15800000000002</v>
          </cell>
          <cell r="L160">
            <v>769.61099999999999</v>
          </cell>
          <cell r="M160">
            <v>806.41700000000003</v>
          </cell>
          <cell r="N160">
            <v>791.33699999999999</v>
          </cell>
          <cell r="O160">
            <v>786.649</v>
          </cell>
          <cell r="P160">
            <v>771.57299999999998</v>
          </cell>
        </row>
        <row r="161">
          <cell r="B161">
            <v>1159</v>
          </cell>
          <cell r="C161">
            <v>928.42899999999997</v>
          </cell>
          <cell r="D161">
            <v>967.66100000000006</v>
          </cell>
          <cell r="E161">
            <v>968.27700000000004</v>
          </cell>
          <cell r="F161">
            <v>973.98400000000004</v>
          </cell>
          <cell r="G161">
            <v>1024</v>
          </cell>
          <cell r="H161">
            <v>1108</v>
          </cell>
          <cell r="I161">
            <v>1054</v>
          </cell>
          <cell r="J161">
            <v>1035</v>
          </cell>
          <cell r="K161">
            <v>1071.789</v>
          </cell>
          <cell r="L161">
            <v>1137.047</v>
          </cell>
          <cell r="M161">
            <v>1150.721</v>
          </cell>
          <cell r="N161">
            <v>1113.248</v>
          </cell>
          <cell r="O161">
            <v>1131.8430000000001</v>
          </cell>
          <cell r="P161">
            <v>1168.2940000000001</v>
          </cell>
        </row>
        <row r="162">
          <cell r="B162">
            <v>1160</v>
          </cell>
          <cell r="C162">
            <v>3541.9580000000001</v>
          </cell>
          <cell r="D162">
            <v>3634.4110000000001</v>
          </cell>
          <cell r="E162">
            <v>3793.1410000000001</v>
          </cell>
          <cell r="F162">
            <v>3664.7660000000001</v>
          </cell>
          <cell r="G162">
            <v>3923</v>
          </cell>
          <cell r="H162">
            <v>3635</v>
          </cell>
          <cell r="I162">
            <v>3667</v>
          </cell>
          <cell r="J162">
            <v>3729</v>
          </cell>
          <cell r="K162">
            <v>3477.442</v>
          </cell>
          <cell r="L162">
            <v>3669.1030000000001</v>
          </cell>
          <cell r="M162">
            <v>3728.7510000000002</v>
          </cell>
          <cell r="N162">
            <v>3515.6089999999999</v>
          </cell>
          <cell r="O162">
            <v>3559.4639999999999</v>
          </cell>
          <cell r="P162">
            <v>3509.6080000000002</v>
          </cell>
        </row>
        <row r="163">
          <cell r="B163">
            <v>1161</v>
          </cell>
          <cell r="C163">
            <v>4995.491</v>
          </cell>
          <cell r="D163">
            <v>5422.7849999999999</v>
          </cell>
          <cell r="E163">
            <v>5099.6790000000001</v>
          </cell>
          <cell r="F163">
            <v>5146.4980000000005</v>
          </cell>
          <cell r="G163">
            <v>5310</v>
          </cell>
          <cell r="H163">
            <v>5679</v>
          </cell>
          <cell r="I163">
            <v>5450</v>
          </cell>
          <cell r="J163">
            <v>5439</v>
          </cell>
          <cell r="K163">
            <v>5544.5969999999998</v>
          </cell>
          <cell r="L163">
            <v>5505.8969999999999</v>
          </cell>
          <cell r="M163">
            <v>5612.9520000000002</v>
          </cell>
          <cell r="N163">
            <v>5385.1590000000006</v>
          </cell>
          <cell r="O163">
            <v>5408.616</v>
          </cell>
          <cell r="P163">
            <v>5423.5119999999997</v>
          </cell>
        </row>
        <row r="164">
          <cell r="B164">
            <v>1162</v>
          </cell>
          <cell r="C164">
            <v>884.61</v>
          </cell>
          <cell r="D164">
            <v>916.97699999999998</v>
          </cell>
          <cell r="E164">
            <v>923.65800000000002</v>
          </cell>
          <cell r="F164">
            <v>1002.3390000000001</v>
          </cell>
          <cell r="G164">
            <v>1021</v>
          </cell>
          <cell r="H164">
            <v>962</v>
          </cell>
          <cell r="I164">
            <v>1059</v>
          </cell>
          <cell r="J164">
            <v>983</v>
          </cell>
          <cell r="K164">
            <v>984.47900000000004</v>
          </cell>
          <cell r="L164">
            <v>1014.107</v>
          </cell>
          <cell r="M164">
            <v>1058.1479999999999</v>
          </cell>
          <cell r="N164">
            <v>1025.5630000000001</v>
          </cell>
          <cell r="O164">
            <v>1011.46</v>
          </cell>
          <cell r="P164">
            <v>978.12599999999998</v>
          </cell>
        </row>
        <row r="165">
          <cell r="B165">
            <v>1163</v>
          </cell>
          <cell r="C165">
            <v>840.29899999999998</v>
          </cell>
          <cell r="D165">
            <v>858.30500000000006</v>
          </cell>
          <cell r="E165">
            <v>818.15499999999997</v>
          </cell>
          <cell r="F165">
            <v>890.95500000000004</v>
          </cell>
          <cell r="G165">
            <v>921</v>
          </cell>
          <cell r="H165">
            <v>892</v>
          </cell>
          <cell r="I165">
            <v>904</v>
          </cell>
          <cell r="J165">
            <v>913</v>
          </cell>
          <cell r="K165">
            <v>957.63</v>
          </cell>
          <cell r="L165">
            <v>999.83299999999997</v>
          </cell>
          <cell r="M165">
            <v>981.38400000000001</v>
          </cell>
          <cell r="N165">
            <v>927.04300000000001</v>
          </cell>
          <cell r="O165">
            <v>922.73599999999999</v>
          </cell>
          <cell r="P165">
            <v>940.69799999999998</v>
          </cell>
        </row>
        <row r="166">
          <cell r="B166">
            <v>1164</v>
          </cell>
          <cell r="C166">
            <v>43592.611000000004</v>
          </cell>
          <cell r="D166">
            <v>43967.520000000004</v>
          </cell>
          <cell r="E166">
            <v>43521.065000000002</v>
          </cell>
          <cell r="F166">
            <v>44753.192000000003</v>
          </cell>
          <cell r="G166">
            <v>45051.396000000001</v>
          </cell>
          <cell r="H166">
            <v>45490.845999999998</v>
          </cell>
          <cell r="I166">
            <v>46664.789000000004</v>
          </cell>
          <cell r="J166">
            <v>45997.404999999999</v>
          </cell>
          <cell r="K166">
            <v>46794.031999999999</v>
          </cell>
          <cell r="L166">
            <v>48244.768000000004</v>
          </cell>
          <cell r="M166">
            <v>48273.296999999999</v>
          </cell>
          <cell r="N166">
            <v>46322.544000000002</v>
          </cell>
          <cell r="O166">
            <v>46353.498</v>
          </cell>
          <cell r="P166">
            <v>45380.413</v>
          </cell>
        </row>
        <row r="167">
          <cell r="B167">
            <v>1165</v>
          </cell>
          <cell r="C167">
            <v>255.215</v>
          </cell>
          <cell r="D167">
            <v>249.14400000000001</v>
          </cell>
          <cell r="E167">
            <v>217.398</v>
          </cell>
          <cell r="F167">
            <v>264.5</v>
          </cell>
          <cell r="G167">
            <v>252</v>
          </cell>
          <cell r="H167">
            <v>274</v>
          </cell>
          <cell r="I167">
            <v>228</v>
          </cell>
          <cell r="J167">
            <v>235</v>
          </cell>
          <cell r="K167">
            <v>222.85400000000001</v>
          </cell>
          <cell r="L167">
            <v>227.40700000000001</v>
          </cell>
          <cell r="M167">
            <v>242.65800000000002</v>
          </cell>
          <cell r="N167">
            <v>231.99299999999999</v>
          </cell>
          <cell r="O167">
            <v>233.31800000000001</v>
          </cell>
          <cell r="P167">
            <v>225.99100000000001</v>
          </cell>
        </row>
        <row r="168">
          <cell r="B168">
            <v>1166</v>
          </cell>
          <cell r="C168">
            <v>6080.1320000000005</v>
          </cell>
          <cell r="D168">
            <v>6248.1120000000001</v>
          </cell>
          <cell r="E168">
            <v>6465.2420000000002</v>
          </cell>
          <cell r="F168">
            <v>6689.64</v>
          </cell>
          <cell r="G168">
            <v>6767</v>
          </cell>
          <cell r="H168">
            <v>6430</v>
          </cell>
          <cell r="I168">
            <v>6919</v>
          </cell>
          <cell r="J168">
            <v>6738</v>
          </cell>
          <cell r="K168">
            <v>7057.5330000000004</v>
          </cell>
          <cell r="L168">
            <v>7103.1949999999997</v>
          </cell>
          <cell r="M168">
            <v>7296.6779999999999</v>
          </cell>
          <cell r="N168">
            <v>7033.4310000000005</v>
          </cell>
          <cell r="O168">
            <v>7095.9960000000001</v>
          </cell>
          <cell r="P168">
            <v>7162.2979999999998</v>
          </cell>
        </row>
        <row r="169">
          <cell r="B169">
            <v>1167</v>
          </cell>
          <cell r="C169">
            <v>330.71600000000001</v>
          </cell>
          <cell r="D169">
            <v>319.94499999999999</v>
          </cell>
          <cell r="E169">
            <v>337.01100000000002</v>
          </cell>
          <cell r="F169">
            <v>361.69</v>
          </cell>
          <cell r="G169">
            <v>373</v>
          </cell>
          <cell r="H169">
            <v>381</v>
          </cell>
          <cell r="I169">
            <v>354</v>
          </cell>
          <cell r="J169">
            <v>342</v>
          </cell>
          <cell r="K169">
            <v>359.58300000000003</v>
          </cell>
          <cell r="L169">
            <v>368.61700000000002</v>
          </cell>
          <cell r="M169">
            <v>374.75200000000001</v>
          </cell>
          <cell r="N169">
            <v>349.95600000000002</v>
          </cell>
          <cell r="O169">
            <v>353.351</v>
          </cell>
          <cell r="P169">
            <v>343.60500000000002</v>
          </cell>
        </row>
        <row r="170">
          <cell r="B170">
            <v>1168</v>
          </cell>
          <cell r="C170">
            <v>7647.6469999999999</v>
          </cell>
          <cell r="D170">
            <v>7410.3530000000001</v>
          </cell>
          <cell r="E170">
            <v>7757.4710000000005</v>
          </cell>
          <cell r="F170">
            <v>7477.3829999999998</v>
          </cell>
          <cell r="G170">
            <v>7951</v>
          </cell>
          <cell r="H170">
            <v>7686</v>
          </cell>
          <cell r="I170">
            <v>7810</v>
          </cell>
          <cell r="J170">
            <v>7724</v>
          </cell>
          <cell r="K170">
            <v>7841.6680000000006</v>
          </cell>
          <cell r="L170">
            <v>8058.1760000000004</v>
          </cell>
          <cell r="M170">
            <v>8120.7960000000003</v>
          </cell>
          <cell r="N170">
            <v>7747.5870000000004</v>
          </cell>
          <cell r="O170">
            <v>7762.6120000000001</v>
          </cell>
          <cell r="P170">
            <v>7596.4639999999999</v>
          </cell>
        </row>
        <row r="171">
          <cell r="B171">
            <v>1169</v>
          </cell>
          <cell r="C171">
            <v>661.30000000000007</v>
          </cell>
          <cell r="D171">
            <v>660.29300000000001</v>
          </cell>
          <cell r="E171">
            <v>660.59299999999996</v>
          </cell>
          <cell r="F171">
            <v>678.77445871559632</v>
          </cell>
          <cell r="G171">
            <v>590.78600000000006</v>
          </cell>
          <cell r="H171">
            <v>633.91499999999996</v>
          </cell>
          <cell r="I171">
            <v>636.30200000000002</v>
          </cell>
          <cell r="J171">
            <v>599.95600000000002</v>
          </cell>
          <cell r="K171">
            <v>603.822</v>
          </cell>
          <cell r="L171">
            <v>569.47800000000007</v>
          </cell>
          <cell r="M171">
            <v>676.38300000000004</v>
          </cell>
          <cell r="N171">
            <v>602.83299999999997</v>
          </cell>
          <cell r="O171">
            <v>602.29399999999998</v>
          </cell>
          <cell r="P171">
            <v>603.44200000000001</v>
          </cell>
        </row>
        <row r="172">
          <cell r="B172">
            <v>1170</v>
          </cell>
          <cell r="C172">
            <v>1278.3410000000001</v>
          </cell>
          <cell r="D172">
            <v>1323.884</v>
          </cell>
          <cell r="E172">
            <v>1411.7260000000001</v>
          </cell>
          <cell r="F172">
            <v>1483.7260000000001</v>
          </cell>
          <cell r="G172">
            <v>1476</v>
          </cell>
          <cell r="H172">
            <v>1447</v>
          </cell>
          <cell r="I172">
            <v>1525</v>
          </cell>
          <cell r="J172">
            <v>1457</v>
          </cell>
          <cell r="K172">
            <v>1506.788</v>
          </cell>
          <cell r="L172">
            <v>1593.405</v>
          </cell>
          <cell r="M172">
            <v>1562.4770000000001</v>
          </cell>
          <cell r="N172">
            <v>1522.2380000000001</v>
          </cell>
          <cell r="O172">
            <v>1540.65</v>
          </cell>
          <cell r="P172">
            <v>1602.905</v>
          </cell>
        </row>
        <row r="173">
          <cell r="B173">
            <v>1171</v>
          </cell>
          <cell r="C173">
            <v>21139.561000000002</v>
          </cell>
          <cell r="D173">
            <v>21780.671999999999</v>
          </cell>
          <cell r="E173">
            <v>21219.647000000001</v>
          </cell>
          <cell r="F173">
            <v>21561.334999999999</v>
          </cell>
          <cell r="G173">
            <v>22180</v>
          </cell>
          <cell r="H173">
            <v>23716</v>
          </cell>
          <cell r="I173">
            <v>22853</v>
          </cell>
          <cell r="J173">
            <v>22616</v>
          </cell>
          <cell r="K173">
            <v>23086.399000000001</v>
          </cell>
          <cell r="L173">
            <v>23841.134000000002</v>
          </cell>
          <cell r="M173">
            <v>23540.749</v>
          </cell>
          <cell r="N173">
            <v>23333.669000000002</v>
          </cell>
          <cell r="O173">
            <v>23654.954000000002</v>
          </cell>
          <cell r="P173">
            <v>23313.373</v>
          </cell>
        </row>
        <row r="174">
          <cell r="B174">
            <v>1172</v>
          </cell>
          <cell r="C174">
            <v>826.88</v>
          </cell>
          <cell r="D174">
            <v>812.98199999999997</v>
          </cell>
          <cell r="E174">
            <v>835.41399999999999</v>
          </cell>
          <cell r="F174">
            <v>837.11900000000003</v>
          </cell>
          <cell r="G174">
            <v>859</v>
          </cell>
          <cell r="H174">
            <v>963</v>
          </cell>
          <cell r="I174">
            <v>892</v>
          </cell>
          <cell r="J174">
            <v>877</v>
          </cell>
          <cell r="K174">
            <v>867.38</v>
          </cell>
          <cell r="L174">
            <v>916.38499999999999</v>
          </cell>
          <cell r="M174">
            <v>915.81799999999998</v>
          </cell>
          <cell r="N174">
            <v>885.16200000000003</v>
          </cell>
          <cell r="O174">
            <v>873.04500000000007</v>
          </cell>
          <cell r="P174">
            <v>846.06299999999999</v>
          </cell>
        </row>
        <row r="175">
          <cell r="B175">
            <v>1173</v>
          </cell>
          <cell r="C175">
            <v>852.06500000000005</v>
          </cell>
          <cell r="D175">
            <v>884.48500000000001</v>
          </cell>
          <cell r="E175">
            <v>895.91300000000001</v>
          </cell>
          <cell r="F175">
            <v>896.36199999999997</v>
          </cell>
          <cell r="G175">
            <v>945</v>
          </cell>
          <cell r="H175">
            <v>1034</v>
          </cell>
          <cell r="I175">
            <v>1039</v>
          </cell>
          <cell r="J175">
            <v>1045</v>
          </cell>
          <cell r="K175">
            <v>1069.615</v>
          </cell>
          <cell r="L175">
            <v>1095.396</v>
          </cell>
          <cell r="M175">
            <v>1142.021</v>
          </cell>
          <cell r="N175">
            <v>1086.1980000000001</v>
          </cell>
          <cell r="O175">
            <v>1098.9680000000001</v>
          </cell>
          <cell r="P175">
            <v>1080.31</v>
          </cell>
        </row>
        <row r="176">
          <cell r="B176">
            <v>1174</v>
          </cell>
          <cell r="C176">
            <v>667.79100000000005</v>
          </cell>
          <cell r="D176">
            <v>708.60800000000006</v>
          </cell>
          <cell r="E176">
            <v>746.27700000000004</v>
          </cell>
          <cell r="F176">
            <v>763.56899999999996</v>
          </cell>
          <cell r="G176">
            <v>845</v>
          </cell>
          <cell r="H176">
            <v>793</v>
          </cell>
          <cell r="I176">
            <v>852</v>
          </cell>
          <cell r="J176">
            <v>865</v>
          </cell>
          <cell r="K176">
            <v>849.10300000000007</v>
          </cell>
          <cell r="L176">
            <v>938.65300000000002</v>
          </cell>
          <cell r="M176">
            <v>1012.6320000000001</v>
          </cell>
          <cell r="N176">
            <v>991.14800000000002</v>
          </cell>
          <cell r="O176">
            <v>1019.86</v>
          </cell>
          <cell r="P176">
            <v>1020.87</v>
          </cell>
        </row>
        <row r="177">
          <cell r="B177">
            <v>1175</v>
          </cell>
          <cell r="C177">
            <v>4813.3100000000004</v>
          </cell>
          <cell r="D177">
            <v>5183.3550000000005</v>
          </cell>
          <cell r="E177">
            <v>5003.3119999999999</v>
          </cell>
          <cell r="F177">
            <v>5163.7830000000004</v>
          </cell>
          <cell r="G177">
            <v>5667</v>
          </cell>
          <cell r="H177">
            <v>5141</v>
          </cell>
          <cell r="I177">
            <v>5551</v>
          </cell>
          <cell r="J177">
            <v>5312</v>
          </cell>
          <cell r="K177">
            <v>5499.6689999999999</v>
          </cell>
          <cell r="L177">
            <v>5658.9179999999997</v>
          </cell>
          <cell r="M177">
            <v>5660.152</v>
          </cell>
          <cell r="N177">
            <v>5502.1750000000002</v>
          </cell>
          <cell r="O177">
            <v>5441.2809999999999</v>
          </cell>
          <cell r="P177">
            <v>5496.527</v>
          </cell>
        </row>
        <row r="178">
          <cell r="B178">
            <v>1176</v>
          </cell>
          <cell r="C178">
            <v>1069.1690000000001</v>
          </cell>
          <cell r="D178">
            <v>1163.0219999999999</v>
          </cell>
          <cell r="E178">
            <v>1117.0219999999999</v>
          </cell>
          <cell r="F178">
            <v>1097.492</v>
          </cell>
          <cell r="G178">
            <v>1162</v>
          </cell>
          <cell r="H178">
            <v>1174</v>
          </cell>
          <cell r="I178">
            <v>1202</v>
          </cell>
          <cell r="J178">
            <v>1164</v>
          </cell>
          <cell r="K178">
            <v>1206.7090000000001</v>
          </cell>
          <cell r="L178">
            <v>1312.25</v>
          </cell>
          <cell r="M178">
            <v>1386.5730000000001</v>
          </cell>
          <cell r="N178">
            <v>1337.6690000000001</v>
          </cell>
          <cell r="O178">
            <v>1324.7660000000001</v>
          </cell>
          <cell r="P178">
            <v>1320.2450000000001</v>
          </cell>
        </row>
        <row r="179">
          <cell r="B179">
            <v>1177</v>
          </cell>
          <cell r="C179">
            <v>823.90200000000004</v>
          </cell>
          <cell r="D179">
            <v>897.34400000000005</v>
          </cell>
          <cell r="E179">
            <v>862.09900000000005</v>
          </cell>
          <cell r="F179">
            <v>874.65100000000007</v>
          </cell>
          <cell r="G179">
            <v>861</v>
          </cell>
          <cell r="H179">
            <v>915</v>
          </cell>
          <cell r="I179">
            <v>927</v>
          </cell>
          <cell r="J179">
            <v>970</v>
          </cell>
          <cell r="K179">
            <v>942.95699999999999</v>
          </cell>
          <cell r="L179">
            <v>1016.5450000000001</v>
          </cell>
          <cell r="M179">
            <v>956.31299999999999</v>
          </cell>
          <cell r="N179">
            <v>957.70600000000002</v>
          </cell>
          <cell r="O179">
            <v>926.07</v>
          </cell>
          <cell r="P179">
            <v>944.04600000000005</v>
          </cell>
        </row>
        <row r="180">
          <cell r="B180">
            <v>1178</v>
          </cell>
          <cell r="C180">
            <v>1810.8430000000001</v>
          </cell>
          <cell r="D180">
            <v>1898.3340000000001</v>
          </cell>
          <cell r="E180">
            <v>1921.7160000000001</v>
          </cell>
          <cell r="F180">
            <v>1924.509</v>
          </cell>
          <cell r="G180">
            <v>2014</v>
          </cell>
          <cell r="H180">
            <v>1802</v>
          </cell>
          <cell r="I180">
            <v>1963</v>
          </cell>
          <cell r="J180">
            <v>1918</v>
          </cell>
          <cell r="K180">
            <v>1981.4780000000001</v>
          </cell>
          <cell r="L180">
            <v>1978.0430000000001</v>
          </cell>
          <cell r="M180">
            <v>2017.847</v>
          </cell>
          <cell r="N180">
            <v>1961.127</v>
          </cell>
          <cell r="O180">
            <v>1989.5740000000001</v>
          </cell>
          <cell r="P180">
            <v>1974.2660000000001</v>
          </cell>
        </row>
        <row r="181">
          <cell r="B181">
            <v>1179</v>
          </cell>
          <cell r="C181">
            <v>481.15800000000002</v>
          </cell>
          <cell r="D181">
            <v>490.15800000000002</v>
          </cell>
          <cell r="E181">
            <v>458.85200000000003</v>
          </cell>
          <cell r="F181">
            <v>518.87900000000002</v>
          </cell>
          <cell r="G181">
            <v>502</v>
          </cell>
          <cell r="H181">
            <v>526</v>
          </cell>
          <cell r="I181">
            <v>506</v>
          </cell>
          <cell r="J181">
            <v>523</v>
          </cell>
          <cell r="K181">
            <v>516.15600000000006</v>
          </cell>
          <cell r="L181">
            <v>525.55200000000002</v>
          </cell>
          <cell r="M181">
            <v>514.93399999999997</v>
          </cell>
          <cell r="N181">
            <v>489.137</v>
          </cell>
          <cell r="O181">
            <v>483.733</v>
          </cell>
          <cell r="P181">
            <v>481.81700000000001</v>
          </cell>
        </row>
        <row r="182">
          <cell r="B182">
            <v>1180</v>
          </cell>
          <cell r="C182">
            <v>1052.058</v>
          </cell>
          <cell r="D182">
            <v>1092.55</v>
          </cell>
          <cell r="E182">
            <v>1086.58</v>
          </cell>
          <cell r="F182">
            <v>1170.6870000000001</v>
          </cell>
          <cell r="G182">
            <v>1177</v>
          </cell>
          <cell r="H182">
            <v>1207</v>
          </cell>
          <cell r="I182">
            <v>1235</v>
          </cell>
          <cell r="J182">
            <v>1235</v>
          </cell>
          <cell r="K182">
            <v>1303.6179999999999</v>
          </cell>
          <cell r="L182">
            <v>1324.7170000000001</v>
          </cell>
          <cell r="M182">
            <v>1366.0029999999999</v>
          </cell>
          <cell r="N182">
            <v>1339.194</v>
          </cell>
          <cell r="O182">
            <v>1324.297</v>
          </cell>
          <cell r="P182">
            <v>1312.8420000000001</v>
          </cell>
        </row>
        <row r="183">
          <cell r="B183">
            <v>1181</v>
          </cell>
          <cell r="C183">
            <v>3836.6309999999999</v>
          </cell>
          <cell r="D183">
            <v>3838.1420000000003</v>
          </cell>
          <cell r="E183">
            <v>3967.2240000000002</v>
          </cell>
          <cell r="F183">
            <v>4077.152</v>
          </cell>
          <cell r="G183">
            <v>4249</v>
          </cell>
          <cell r="H183">
            <v>3950</v>
          </cell>
          <cell r="I183">
            <v>4052</v>
          </cell>
          <cell r="J183">
            <v>4001</v>
          </cell>
          <cell r="K183">
            <v>4010.989</v>
          </cell>
          <cell r="L183">
            <v>4083.75</v>
          </cell>
          <cell r="M183">
            <v>4173.8810000000003</v>
          </cell>
          <cell r="N183">
            <v>4029.873</v>
          </cell>
          <cell r="O183">
            <v>4010.6660000000002</v>
          </cell>
          <cell r="P183">
            <v>3980.1930000000002</v>
          </cell>
        </row>
        <row r="184">
          <cell r="B184">
            <v>1182</v>
          </cell>
          <cell r="C184">
            <v>238.643</v>
          </cell>
          <cell r="D184">
            <v>240.124</v>
          </cell>
          <cell r="E184">
            <v>262.24799999999999</v>
          </cell>
          <cell r="F184">
            <v>275.23700000000002</v>
          </cell>
          <cell r="G184">
            <v>255</v>
          </cell>
          <cell r="H184">
            <v>252</v>
          </cell>
          <cell r="I184">
            <v>254</v>
          </cell>
          <cell r="J184">
            <v>254</v>
          </cell>
          <cell r="K184">
            <v>254.221</v>
          </cell>
          <cell r="L184">
            <v>256.59300000000002</v>
          </cell>
          <cell r="M184">
            <v>259.91899999999998</v>
          </cell>
          <cell r="N184">
            <v>249.5</v>
          </cell>
          <cell r="O184">
            <v>233.108</v>
          </cell>
          <cell r="P184">
            <v>226.65</v>
          </cell>
        </row>
        <row r="185">
          <cell r="B185">
            <v>1183</v>
          </cell>
          <cell r="C185">
            <v>5362.9459999999999</v>
          </cell>
          <cell r="D185">
            <v>5380.4849999999997</v>
          </cell>
          <cell r="E185">
            <v>5298.0190000000002</v>
          </cell>
          <cell r="F185">
            <v>5674.1050000000005</v>
          </cell>
          <cell r="G185">
            <v>5589</v>
          </cell>
          <cell r="H185">
            <v>5749</v>
          </cell>
          <cell r="I185">
            <v>5537</v>
          </cell>
          <cell r="J185">
            <v>5375</v>
          </cell>
          <cell r="K185">
            <v>5617.1980000000003</v>
          </cell>
          <cell r="L185">
            <v>5677.8029999999999</v>
          </cell>
          <cell r="M185">
            <v>5720.1679999999997</v>
          </cell>
          <cell r="N185">
            <v>5395.5150000000003</v>
          </cell>
          <cell r="O185">
            <v>5387.7390000000005</v>
          </cell>
          <cell r="P185">
            <v>5370.7430000000004</v>
          </cell>
        </row>
        <row r="186">
          <cell r="B186">
            <v>1184</v>
          </cell>
          <cell r="C186">
            <v>3985.777</v>
          </cell>
          <cell r="D186">
            <v>4044.6379999999999</v>
          </cell>
          <cell r="E186">
            <v>4166.2380000000003</v>
          </cell>
          <cell r="F186">
            <v>4034.431</v>
          </cell>
          <cell r="G186">
            <v>3858</v>
          </cell>
          <cell r="H186">
            <v>3966</v>
          </cell>
          <cell r="I186">
            <v>3939</v>
          </cell>
          <cell r="J186">
            <v>3864</v>
          </cell>
          <cell r="K186">
            <v>3786.5750000000003</v>
          </cell>
          <cell r="L186">
            <v>3856.5830000000001</v>
          </cell>
          <cell r="M186">
            <v>3934.2620000000002</v>
          </cell>
          <cell r="N186">
            <v>3761.2420000000002</v>
          </cell>
          <cell r="O186">
            <v>3751.03</v>
          </cell>
          <cell r="P186">
            <v>3693.2890000000002</v>
          </cell>
        </row>
        <row r="187">
          <cell r="B187">
            <v>1185</v>
          </cell>
          <cell r="C187">
            <v>534.06600000000003</v>
          </cell>
          <cell r="D187">
            <v>589.63300000000004</v>
          </cell>
          <cell r="E187">
            <v>613.30100000000004</v>
          </cell>
          <cell r="F187">
            <v>613.69299999999998</v>
          </cell>
          <cell r="G187">
            <v>623</v>
          </cell>
          <cell r="H187">
            <v>610</v>
          </cell>
          <cell r="I187">
            <v>615</v>
          </cell>
          <cell r="J187">
            <v>587</v>
          </cell>
          <cell r="K187">
            <v>587.06600000000003</v>
          </cell>
          <cell r="L187">
            <v>624.75300000000004</v>
          </cell>
          <cell r="M187">
            <v>639.83900000000006</v>
          </cell>
          <cell r="N187">
            <v>607.83100000000002</v>
          </cell>
          <cell r="O187">
            <v>603.70000000000005</v>
          </cell>
          <cell r="P187">
            <v>590.80100000000004</v>
          </cell>
        </row>
        <row r="188">
          <cell r="B188">
            <v>1186</v>
          </cell>
          <cell r="C188">
            <v>1011.351</v>
          </cell>
          <cell r="D188">
            <v>1003.251</v>
          </cell>
          <cell r="E188">
            <v>1025.597</v>
          </cell>
          <cell r="F188">
            <v>1008.831</v>
          </cell>
          <cell r="G188">
            <v>1095</v>
          </cell>
          <cell r="H188">
            <v>991</v>
          </cell>
          <cell r="I188">
            <v>993</v>
          </cell>
          <cell r="J188">
            <v>984</v>
          </cell>
          <cell r="K188">
            <v>964.35599999999999</v>
          </cell>
          <cell r="L188">
            <v>985.09400000000005</v>
          </cell>
          <cell r="M188">
            <v>985.36599999999999</v>
          </cell>
          <cell r="N188">
            <v>966.37400000000002</v>
          </cell>
          <cell r="O188">
            <v>934.77499999999998</v>
          </cell>
          <cell r="P188">
            <v>919.78300000000002</v>
          </cell>
        </row>
        <row r="189">
          <cell r="B189">
            <v>1187</v>
          </cell>
          <cell r="C189">
            <v>584.66700000000003</v>
          </cell>
          <cell r="D189">
            <v>652.87099999999998</v>
          </cell>
          <cell r="E189">
            <v>652.69399999999996</v>
          </cell>
          <cell r="F189">
            <v>710.99099999999999</v>
          </cell>
          <cell r="G189">
            <v>737</v>
          </cell>
          <cell r="H189">
            <v>708</v>
          </cell>
          <cell r="I189">
            <v>709</v>
          </cell>
          <cell r="J189">
            <v>705</v>
          </cell>
          <cell r="K189">
            <v>704.74599999999998</v>
          </cell>
          <cell r="L189">
            <v>756.46900000000005</v>
          </cell>
          <cell r="M189">
            <v>794.255</v>
          </cell>
          <cell r="N189">
            <v>759.10300000000007</v>
          </cell>
          <cell r="O189">
            <v>780.74099999999999</v>
          </cell>
          <cell r="P189">
            <v>768.18500000000006</v>
          </cell>
        </row>
        <row r="190">
          <cell r="B190">
            <v>1188</v>
          </cell>
          <cell r="C190">
            <v>913.89400000000001</v>
          </cell>
          <cell r="D190">
            <v>966.96400000000006</v>
          </cell>
          <cell r="E190">
            <v>965.904</v>
          </cell>
          <cell r="F190">
            <v>936.57600000000002</v>
          </cell>
          <cell r="G190">
            <v>1019</v>
          </cell>
          <cell r="H190">
            <v>979</v>
          </cell>
          <cell r="I190">
            <v>966</v>
          </cell>
          <cell r="J190">
            <v>918</v>
          </cell>
          <cell r="K190">
            <v>963.38300000000004</v>
          </cell>
          <cell r="L190">
            <v>952.56500000000005</v>
          </cell>
          <cell r="M190">
            <v>935.58100000000002</v>
          </cell>
          <cell r="N190">
            <v>899.48599999999999</v>
          </cell>
          <cell r="O190">
            <v>847.48300000000006</v>
          </cell>
          <cell r="P190">
            <v>893.30500000000006</v>
          </cell>
        </row>
        <row r="191">
          <cell r="B191">
            <v>1189</v>
          </cell>
          <cell r="C191">
            <v>11227.74</v>
          </cell>
          <cell r="D191">
            <v>11820.422</v>
          </cell>
          <cell r="E191">
            <v>11397.691000000001</v>
          </cell>
          <cell r="F191">
            <v>12461.98</v>
          </cell>
          <cell r="G191">
            <v>12284</v>
          </cell>
          <cell r="H191">
            <v>13044</v>
          </cell>
          <cell r="I191">
            <v>13079</v>
          </cell>
          <cell r="J191">
            <v>13147</v>
          </cell>
          <cell r="K191">
            <v>14622.485000000001</v>
          </cell>
          <cell r="L191">
            <v>15210.541999999999</v>
          </cell>
          <cell r="M191">
            <v>15584.984</v>
          </cell>
          <cell r="N191">
            <v>15078.818000000001</v>
          </cell>
          <cell r="O191">
            <v>15239.374</v>
          </cell>
          <cell r="P191">
            <v>15319.16</v>
          </cell>
        </row>
        <row r="192">
          <cell r="B192">
            <v>1190</v>
          </cell>
          <cell r="C192">
            <v>2854.4769999999999</v>
          </cell>
          <cell r="D192">
            <v>2956.1530000000002</v>
          </cell>
          <cell r="E192">
            <v>2969.962</v>
          </cell>
          <cell r="F192">
            <v>2966.674</v>
          </cell>
          <cell r="G192">
            <v>2964</v>
          </cell>
          <cell r="H192">
            <v>2989</v>
          </cell>
          <cell r="I192">
            <v>3021</v>
          </cell>
          <cell r="J192">
            <v>3053</v>
          </cell>
          <cell r="K192">
            <v>3051.7130000000002</v>
          </cell>
          <cell r="L192">
            <v>3142.5340000000001</v>
          </cell>
          <cell r="M192">
            <v>3242.319</v>
          </cell>
          <cell r="N192">
            <v>3063.904</v>
          </cell>
          <cell r="O192">
            <v>3045.2780000000002</v>
          </cell>
          <cell r="P192">
            <v>3070.0160000000001</v>
          </cell>
        </row>
        <row r="193">
          <cell r="B193">
            <v>1191</v>
          </cell>
          <cell r="C193">
            <v>33540.684999999998</v>
          </cell>
          <cell r="D193">
            <v>33891.612999999998</v>
          </cell>
          <cell r="E193">
            <v>36092.966</v>
          </cell>
          <cell r="F193">
            <v>36330.090000000004</v>
          </cell>
          <cell r="G193">
            <v>37941</v>
          </cell>
          <cell r="H193">
            <v>35572</v>
          </cell>
          <cell r="I193">
            <v>37671</v>
          </cell>
          <cell r="J193">
            <v>37432</v>
          </cell>
          <cell r="K193">
            <v>38183.965000000004</v>
          </cell>
          <cell r="L193">
            <v>38745.112999999998</v>
          </cell>
          <cell r="M193">
            <v>38847.057999999997</v>
          </cell>
          <cell r="N193">
            <v>37525.182000000001</v>
          </cell>
          <cell r="O193">
            <v>37241.561999999998</v>
          </cell>
          <cell r="P193">
            <v>36869.773999999998</v>
          </cell>
        </row>
        <row r="194">
          <cell r="B194">
            <v>1192</v>
          </cell>
          <cell r="C194">
            <v>12235.295</v>
          </cell>
          <cell r="D194">
            <v>12150.925999999999</v>
          </cell>
          <cell r="E194">
            <v>11850.681</v>
          </cell>
          <cell r="F194">
            <v>12587.958000000001</v>
          </cell>
          <cell r="G194">
            <v>12215</v>
          </cell>
          <cell r="H194">
            <v>12347</v>
          </cell>
          <cell r="I194">
            <v>13119</v>
          </cell>
          <cell r="J194">
            <v>12017</v>
          </cell>
          <cell r="K194">
            <v>12165.526</v>
          </cell>
          <cell r="L194">
            <v>12266.138000000001</v>
          </cell>
          <cell r="M194">
            <v>12359.492</v>
          </cell>
          <cell r="N194">
            <v>11703.587</v>
          </cell>
          <cell r="O194">
            <v>11571.687</v>
          </cell>
          <cell r="P194">
            <v>11416.824000000001</v>
          </cell>
        </row>
        <row r="195">
          <cell r="B195">
            <v>1193</v>
          </cell>
          <cell r="C195">
            <v>3121.37</v>
          </cell>
          <cell r="D195">
            <v>3086.6509999999998</v>
          </cell>
          <cell r="E195">
            <v>3095.201</v>
          </cell>
          <cell r="F195">
            <v>3297.5419999999999</v>
          </cell>
          <cell r="G195">
            <v>3497</v>
          </cell>
          <cell r="H195">
            <v>3215</v>
          </cell>
          <cell r="I195">
            <v>3495</v>
          </cell>
          <cell r="J195">
            <v>3435</v>
          </cell>
          <cell r="K195">
            <v>3583.3420000000001</v>
          </cell>
          <cell r="L195">
            <v>3778.29</v>
          </cell>
          <cell r="M195">
            <v>3848.645</v>
          </cell>
          <cell r="N195">
            <v>3691.6179999999999</v>
          </cell>
          <cell r="O195">
            <v>3740.87</v>
          </cell>
          <cell r="P195">
            <v>3727.1590000000001</v>
          </cell>
        </row>
        <row r="196">
          <cell r="B196">
            <v>1194</v>
          </cell>
          <cell r="C196">
            <v>15563.575000000001</v>
          </cell>
          <cell r="D196">
            <v>16742.012999999999</v>
          </cell>
          <cell r="E196">
            <v>16734.859</v>
          </cell>
          <cell r="F196">
            <v>17143.97</v>
          </cell>
          <cell r="G196">
            <v>17378</v>
          </cell>
          <cell r="H196">
            <v>17586</v>
          </cell>
          <cell r="I196">
            <v>17851</v>
          </cell>
          <cell r="J196">
            <v>18075</v>
          </cell>
          <cell r="K196">
            <v>18020.636999999999</v>
          </cell>
          <cell r="L196">
            <v>18347.995999999999</v>
          </cell>
          <cell r="M196">
            <v>18837.603999999999</v>
          </cell>
          <cell r="N196">
            <v>18266.239000000001</v>
          </cell>
          <cell r="O196">
            <v>18389.958999999999</v>
          </cell>
          <cell r="P196">
            <v>18275.781999999999</v>
          </cell>
        </row>
        <row r="197">
          <cell r="B197">
            <v>1195</v>
          </cell>
          <cell r="C197">
            <v>3049.5329999999999</v>
          </cell>
          <cell r="D197">
            <v>3133.1280000000002</v>
          </cell>
          <cell r="E197">
            <v>3167.252</v>
          </cell>
          <cell r="F197">
            <v>3224.2330000000002</v>
          </cell>
          <cell r="G197">
            <v>3315</v>
          </cell>
          <cell r="H197">
            <v>3247</v>
          </cell>
          <cell r="I197">
            <v>3353</v>
          </cell>
          <cell r="J197">
            <v>3288</v>
          </cell>
          <cell r="K197">
            <v>3344.2090000000003</v>
          </cell>
          <cell r="L197">
            <v>3451.5830000000001</v>
          </cell>
          <cell r="M197">
            <v>3548.1790000000001</v>
          </cell>
          <cell r="N197">
            <v>3418.1040000000003</v>
          </cell>
          <cell r="O197">
            <v>3468.442</v>
          </cell>
          <cell r="P197">
            <v>3395.7649999999999</v>
          </cell>
        </row>
        <row r="198">
          <cell r="B198">
            <v>1196</v>
          </cell>
          <cell r="C198">
            <v>1277.489</v>
          </cell>
          <cell r="D198">
            <v>1295.1020000000001</v>
          </cell>
          <cell r="E198">
            <v>1339.01</v>
          </cell>
          <cell r="F198">
            <v>1357.298</v>
          </cell>
          <cell r="G198">
            <v>1407</v>
          </cell>
          <cell r="H198">
            <v>1439</v>
          </cell>
          <cell r="I198">
            <v>1543</v>
          </cell>
          <cell r="J198">
            <v>1482</v>
          </cell>
          <cell r="K198">
            <v>1466.788</v>
          </cell>
          <cell r="L198">
            <v>1480.509</v>
          </cell>
          <cell r="M198">
            <v>1695.046</v>
          </cell>
          <cell r="N198">
            <v>1688.807</v>
          </cell>
          <cell r="O198">
            <v>1735.0650000000001</v>
          </cell>
          <cell r="P198">
            <v>1697.2529999999999</v>
          </cell>
        </row>
        <row r="199">
          <cell r="B199">
            <v>1197</v>
          </cell>
          <cell r="C199">
            <v>9330.5439999999999</v>
          </cell>
          <cell r="D199">
            <v>9471.1720000000005</v>
          </cell>
          <cell r="E199">
            <v>9304.7990000000009</v>
          </cell>
          <cell r="F199">
            <v>9555.4269999999997</v>
          </cell>
          <cell r="G199">
            <v>10574</v>
          </cell>
          <cell r="H199">
            <v>9496</v>
          </cell>
          <cell r="I199">
            <v>10011</v>
          </cell>
          <cell r="J199">
            <v>9866</v>
          </cell>
          <cell r="K199">
            <v>10269.898000000001</v>
          </cell>
          <cell r="L199">
            <v>10711.036</v>
          </cell>
          <cell r="M199">
            <v>10811.885</v>
          </cell>
          <cell r="N199">
            <v>10448.682000000001</v>
          </cell>
          <cell r="O199">
            <v>10572.829</v>
          </cell>
          <cell r="P199">
            <v>10597.161</v>
          </cell>
        </row>
        <row r="200">
          <cell r="B200">
            <v>1198</v>
          </cell>
          <cell r="C200">
            <v>1110.732</v>
          </cell>
          <cell r="D200">
            <v>1138.884</v>
          </cell>
          <cell r="E200">
            <v>1174.6469999999999</v>
          </cell>
          <cell r="F200">
            <v>1195.9580000000001</v>
          </cell>
          <cell r="G200">
            <v>1174</v>
          </cell>
          <cell r="H200">
            <v>1183</v>
          </cell>
          <cell r="I200">
            <v>1220</v>
          </cell>
          <cell r="J200">
            <v>1170</v>
          </cell>
          <cell r="K200">
            <v>1193.0409999999999</v>
          </cell>
          <cell r="L200">
            <v>1171.0709999999999</v>
          </cell>
          <cell r="M200">
            <v>1170.579</v>
          </cell>
          <cell r="N200">
            <v>1104.7760000000001</v>
          </cell>
          <cell r="O200">
            <v>1109.413</v>
          </cell>
          <cell r="P200">
            <v>1106.306</v>
          </cell>
        </row>
        <row r="201">
          <cell r="B201">
            <v>1199</v>
          </cell>
          <cell r="C201">
            <v>4036.6089999999999</v>
          </cell>
          <cell r="D201">
            <v>4011.1640000000002</v>
          </cell>
          <cell r="E201">
            <v>4025.9560000000001</v>
          </cell>
          <cell r="F201">
            <v>4082.1420000000003</v>
          </cell>
          <cell r="G201">
            <v>4137.3910000000005</v>
          </cell>
          <cell r="H201">
            <v>4137.3910000000005</v>
          </cell>
          <cell r="I201">
            <v>3995.7870000000003</v>
          </cell>
          <cell r="J201">
            <v>3851.701</v>
          </cell>
          <cell r="K201">
            <v>4040.7730000000001</v>
          </cell>
          <cell r="L201">
            <v>3886.8380000000002</v>
          </cell>
          <cell r="M201">
            <v>3948.348</v>
          </cell>
          <cell r="N201">
            <v>3782.248</v>
          </cell>
          <cell r="O201">
            <v>3728.056</v>
          </cell>
          <cell r="P201">
            <v>3702.759</v>
          </cell>
        </row>
        <row r="202">
          <cell r="B202">
            <v>1200</v>
          </cell>
          <cell r="C202">
            <v>944.41300000000001</v>
          </cell>
          <cell r="D202">
            <v>987.42500000000007</v>
          </cell>
          <cell r="E202">
            <v>1012.984</v>
          </cell>
          <cell r="F202">
            <v>1028.1379999999999</v>
          </cell>
          <cell r="G202">
            <v>985</v>
          </cell>
          <cell r="H202">
            <v>1079</v>
          </cell>
          <cell r="I202">
            <v>1081</v>
          </cell>
          <cell r="J202">
            <v>1068</v>
          </cell>
          <cell r="K202">
            <v>1053.489</v>
          </cell>
          <cell r="L202">
            <v>1153.3630000000001</v>
          </cell>
          <cell r="M202">
            <v>1189.075</v>
          </cell>
          <cell r="N202">
            <v>1150.4660000000001</v>
          </cell>
          <cell r="O202">
            <v>1151.556</v>
          </cell>
          <cell r="P202">
            <v>1146.441</v>
          </cell>
        </row>
        <row r="203">
          <cell r="B203">
            <v>1201</v>
          </cell>
          <cell r="C203">
            <v>2132.7020000000002</v>
          </cell>
          <cell r="D203">
            <v>2342.29</v>
          </cell>
          <cell r="E203">
            <v>2456.6509999999998</v>
          </cell>
          <cell r="F203">
            <v>2442.877</v>
          </cell>
          <cell r="G203">
            <v>2961</v>
          </cell>
          <cell r="H203">
            <v>2437</v>
          </cell>
          <cell r="I203">
            <v>2933</v>
          </cell>
          <cell r="J203">
            <v>2842</v>
          </cell>
          <cell r="K203">
            <v>2746.4920000000002</v>
          </cell>
          <cell r="L203">
            <v>2908.1440000000002</v>
          </cell>
          <cell r="M203">
            <v>2857.3879999999999</v>
          </cell>
          <cell r="N203">
            <v>2870.3960000000002</v>
          </cell>
          <cell r="O203">
            <v>2912.547</v>
          </cell>
          <cell r="P203">
            <v>2846.7840000000001</v>
          </cell>
        </row>
        <row r="204">
          <cell r="B204">
            <v>1202</v>
          </cell>
          <cell r="C204">
            <v>1019.13</v>
          </cell>
          <cell r="D204">
            <v>1039.001</v>
          </cell>
          <cell r="E204">
            <v>1029.404</v>
          </cell>
          <cell r="F204">
            <v>1032.471</v>
          </cell>
          <cell r="G204">
            <v>1038</v>
          </cell>
          <cell r="H204">
            <v>1084</v>
          </cell>
          <cell r="I204">
            <v>1055</v>
          </cell>
          <cell r="J204">
            <v>1011</v>
          </cell>
          <cell r="K204">
            <v>1013.6700000000001</v>
          </cell>
          <cell r="L204">
            <v>1086.8720000000001</v>
          </cell>
          <cell r="M204">
            <v>1042.4059999999999</v>
          </cell>
          <cell r="N204">
            <v>1024.133</v>
          </cell>
          <cell r="O204">
            <v>938.44</v>
          </cell>
          <cell r="P204">
            <v>1023.414</v>
          </cell>
        </row>
        <row r="205">
          <cell r="B205">
            <v>1203</v>
          </cell>
          <cell r="C205">
            <v>1732.6960000000001</v>
          </cell>
          <cell r="D205">
            <v>1855.5130000000001</v>
          </cell>
          <cell r="E205">
            <v>1800.796</v>
          </cell>
          <cell r="F205">
            <v>1850.915</v>
          </cell>
          <cell r="G205">
            <v>1962</v>
          </cell>
          <cell r="H205">
            <v>1959</v>
          </cell>
          <cell r="I205">
            <v>1924</v>
          </cell>
          <cell r="J205">
            <v>1898</v>
          </cell>
          <cell r="K205">
            <v>1900.2550000000001</v>
          </cell>
          <cell r="L205">
            <v>2035.5530000000001</v>
          </cell>
          <cell r="M205">
            <v>2093.6210000000001</v>
          </cell>
          <cell r="N205">
            <v>2052.9839999999999</v>
          </cell>
          <cell r="O205">
            <v>2063.84</v>
          </cell>
          <cell r="P205">
            <v>1993.1970000000001</v>
          </cell>
        </row>
        <row r="206">
          <cell r="B206">
            <v>1204</v>
          </cell>
          <cell r="C206">
            <v>295.298</v>
          </cell>
          <cell r="D206">
            <v>315.68599999999998</v>
          </cell>
          <cell r="E206">
            <v>306.48399999999998</v>
          </cell>
          <cell r="F206">
            <v>328.70400000000001</v>
          </cell>
          <cell r="G206">
            <v>320</v>
          </cell>
          <cell r="H206">
            <v>302</v>
          </cell>
          <cell r="I206">
            <v>302</v>
          </cell>
          <cell r="J206">
            <v>322</v>
          </cell>
          <cell r="K206">
            <v>310.81799999999998</v>
          </cell>
          <cell r="L206">
            <v>313.93799999999999</v>
          </cell>
          <cell r="M206">
            <v>324.16399999999999</v>
          </cell>
          <cell r="N206">
            <v>321.36099999999999</v>
          </cell>
          <cell r="O206">
            <v>322.40800000000002</v>
          </cell>
          <cell r="P206">
            <v>319.38400000000001</v>
          </cell>
        </row>
        <row r="207">
          <cell r="B207">
            <v>1205</v>
          </cell>
          <cell r="C207">
            <v>1170.4649999999999</v>
          </cell>
          <cell r="D207">
            <v>1246.3710000000001</v>
          </cell>
          <cell r="E207">
            <v>1249.587</v>
          </cell>
          <cell r="F207">
            <v>1346.8679999999999</v>
          </cell>
          <cell r="G207">
            <v>1307</v>
          </cell>
          <cell r="H207">
            <v>1350</v>
          </cell>
          <cell r="I207">
            <v>1353</v>
          </cell>
          <cell r="J207">
            <v>1343</v>
          </cell>
          <cell r="K207">
            <v>1372.848</v>
          </cell>
          <cell r="L207">
            <v>1387.222</v>
          </cell>
          <cell r="M207">
            <v>1420.193</v>
          </cell>
          <cell r="N207">
            <v>1357.1379999999999</v>
          </cell>
          <cell r="O207">
            <v>1348.355</v>
          </cell>
          <cell r="P207">
            <v>1353.2540000000001</v>
          </cell>
        </row>
        <row r="208">
          <cell r="B208">
            <v>1206</v>
          </cell>
          <cell r="C208">
            <v>749.03700000000003</v>
          </cell>
          <cell r="D208">
            <v>771.351</v>
          </cell>
          <cell r="E208">
            <v>756.68100000000004</v>
          </cell>
          <cell r="F208">
            <v>850.79100000000005</v>
          </cell>
          <cell r="G208">
            <v>854</v>
          </cell>
          <cell r="H208">
            <v>823</v>
          </cell>
          <cell r="I208">
            <v>833</v>
          </cell>
          <cell r="J208">
            <v>801</v>
          </cell>
          <cell r="K208">
            <v>823.43200000000002</v>
          </cell>
          <cell r="L208">
            <v>832.96900000000005</v>
          </cell>
          <cell r="M208">
            <v>821.81100000000004</v>
          </cell>
          <cell r="N208">
            <v>798.33400000000006</v>
          </cell>
          <cell r="O208">
            <v>786.46600000000001</v>
          </cell>
          <cell r="P208">
            <v>778.32500000000005</v>
          </cell>
        </row>
        <row r="209">
          <cell r="B209">
            <v>1207</v>
          </cell>
          <cell r="C209">
            <v>644.36699999999996</v>
          </cell>
          <cell r="D209">
            <v>642.76499999999999</v>
          </cell>
          <cell r="E209">
            <v>621.51</v>
          </cell>
          <cell r="F209">
            <v>593.28200000000004</v>
          </cell>
          <cell r="G209">
            <v>664</v>
          </cell>
          <cell r="H209">
            <v>616</v>
          </cell>
          <cell r="I209">
            <v>615</v>
          </cell>
          <cell r="J209">
            <v>592</v>
          </cell>
          <cell r="K209">
            <v>599.21600000000001</v>
          </cell>
          <cell r="L209">
            <v>629.97</v>
          </cell>
          <cell r="M209">
            <v>632.71100000000001</v>
          </cell>
          <cell r="N209">
            <v>592.32400000000007</v>
          </cell>
          <cell r="O209">
            <v>592.15100000000007</v>
          </cell>
          <cell r="P209">
            <v>597.05000000000007</v>
          </cell>
        </row>
        <row r="210">
          <cell r="B210">
            <v>1208</v>
          </cell>
          <cell r="C210">
            <v>328.38100000000003</v>
          </cell>
          <cell r="D210">
            <v>336.71500000000003</v>
          </cell>
          <cell r="E210">
            <v>343.64800000000002</v>
          </cell>
          <cell r="F210">
            <v>361.238</v>
          </cell>
          <cell r="G210">
            <v>360</v>
          </cell>
          <cell r="H210">
            <v>352</v>
          </cell>
          <cell r="I210">
            <v>411</v>
          </cell>
          <cell r="J210">
            <v>366</v>
          </cell>
          <cell r="K210">
            <v>364.13499999999999</v>
          </cell>
          <cell r="L210">
            <v>374.09100000000001</v>
          </cell>
          <cell r="M210">
            <v>380.54399999999998</v>
          </cell>
          <cell r="N210">
            <v>372.73500000000001</v>
          </cell>
          <cell r="O210">
            <v>360.00799999999998</v>
          </cell>
          <cell r="P210">
            <v>358.50900000000001</v>
          </cell>
        </row>
        <row r="211">
          <cell r="B211">
            <v>1209</v>
          </cell>
          <cell r="C211">
            <v>424.78899999999999</v>
          </cell>
          <cell r="D211">
            <v>416.86700000000002</v>
          </cell>
          <cell r="E211">
            <v>437.572</v>
          </cell>
          <cell r="F211">
            <v>408.46199999999999</v>
          </cell>
          <cell r="G211">
            <v>416</v>
          </cell>
          <cell r="H211">
            <v>429</v>
          </cell>
          <cell r="I211">
            <v>408</v>
          </cell>
          <cell r="J211">
            <v>373</v>
          </cell>
          <cell r="K211">
            <v>369.28500000000003</v>
          </cell>
          <cell r="L211">
            <v>393.23399999999998</v>
          </cell>
          <cell r="M211">
            <v>428.13499999999999</v>
          </cell>
          <cell r="N211">
            <v>398.07</v>
          </cell>
          <cell r="O211">
            <v>395.77699999999999</v>
          </cell>
          <cell r="P211">
            <v>402.89300000000003</v>
          </cell>
        </row>
        <row r="212">
          <cell r="B212">
            <v>1210</v>
          </cell>
          <cell r="C212">
            <v>1231.2470000000001</v>
          </cell>
          <cell r="D212">
            <v>1269.3630000000001</v>
          </cell>
          <cell r="E212">
            <v>1278.71</v>
          </cell>
          <cell r="F212">
            <v>1214.04</v>
          </cell>
          <cell r="G212">
            <v>1284</v>
          </cell>
          <cell r="H212">
            <v>1291</v>
          </cell>
          <cell r="I212">
            <v>1259</v>
          </cell>
          <cell r="J212">
            <v>1209</v>
          </cell>
          <cell r="K212">
            <v>1256.9359999999999</v>
          </cell>
          <cell r="L212">
            <v>1221.7329999999999</v>
          </cell>
          <cell r="M212">
            <v>1250.2450000000001</v>
          </cell>
          <cell r="N212">
            <v>1189.087</v>
          </cell>
          <cell r="O212">
            <v>1168.703</v>
          </cell>
          <cell r="P212">
            <v>1226.627</v>
          </cell>
        </row>
        <row r="213">
          <cell r="B213">
            <v>1211</v>
          </cell>
          <cell r="C213">
            <v>1625.047</v>
          </cell>
          <cell r="D213">
            <v>1691.472</v>
          </cell>
          <cell r="E213">
            <v>1803.133</v>
          </cell>
          <cell r="F213">
            <v>1811.578</v>
          </cell>
          <cell r="G213">
            <v>1763</v>
          </cell>
          <cell r="H213">
            <v>1833</v>
          </cell>
          <cell r="I213">
            <v>1852</v>
          </cell>
          <cell r="J213">
            <v>1826</v>
          </cell>
          <cell r="K213">
            <v>2011.6010000000001</v>
          </cell>
          <cell r="L213">
            <v>2008.4259999999999</v>
          </cell>
          <cell r="M213">
            <v>2059.788</v>
          </cell>
          <cell r="N213">
            <v>1958.4449999999999</v>
          </cell>
          <cell r="O213">
            <v>1979.14</v>
          </cell>
          <cell r="P213">
            <v>2066.471</v>
          </cell>
        </row>
        <row r="214">
          <cell r="B214">
            <v>1212</v>
          </cell>
          <cell r="C214">
            <v>116.44200000000001</v>
          </cell>
          <cell r="D214">
            <v>101.97800000000001</v>
          </cell>
          <cell r="E214">
            <v>122.29</v>
          </cell>
          <cell r="F214">
            <v>95.748999999999995</v>
          </cell>
          <cell r="G214">
            <v>110</v>
          </cell>
          <cell r="H214">
            <v>136</v>
          </cell>
          <cell r="I214">
            <v>116</v>
          </cell>
          <cell r="J214">
            <v>106</v>
          </cell>
          <cell r="K214">
            <v>107.491</v>
          </cell>
          <cell r="L214">
            <v>117.11500000000001</v>
          </cell>
          <cell r="M214">
            <v>102.738</v>
          </cell>
          <cell r="N214">
            <v>90.984999999999999</v>
          </cell>
          <cell r="O214">
            <v>105.61800000000001</v>
          </cell>
          <cell r="P214">
            <v>106.63</v>
          </cell>
        </row>
        <row r="215">
          <cell r="B215">
            <v>1213</v>
          </cell>
          <cell r="C215">
            <v>1066.8440000000001</v>
          </cell>
          <cell r="D215">
            <v>1260.5609999999999</v>
          </cell>
          <cell r="E215">
            <v>1215.6970000000001</v>
          </cell>
          <cell r="F215">
            <v>1209.9290000000001</v>
          </cell>
          <cell r="G215">
            <v>1225</v>
          </cell>
          <cell r="H215">
            <v>1319</v>
          </cell>
          <cell r="I215">
            <v>1259</v>
          </cell>
          <cell r="J215">
            <v>1305</v>
          </cell>
          <cell r="K215">
            <v>1336.6747572815534</v>
          </cell>
          <cell r="L215">
            <v>1315.3722427184466</v>
          </cell>
          <cell r="M215">
            <v>1461.701</v>
          </cell>
          <cell r="N215">
            <v>1372.143</v>
          </cell>
          <cell r="O215">
            <v>1401.751</v>
          </cell>
          <cell r="P215">
            <v>1374.8980000000001</v>
          </cell>
        </row>
        <row r="216">
          <cell r="B216">
            <v>1214</v>
          </cell>
          <cell r="C216">
            <v>16620.451000000001</v>
          </cell>
          <cell r="D216">
            <v>17937.044000000002</v>
          </cell>
          <cell r="E216">
            <v>17384.223000000002</v>
          </cell>
          <cell r="F216">
            <v>17664.29</v>
          </cell>
          <cell r="G216">
            <v>18821</v>
          </cell>
          <cell r="H216">
            <v>18560</v>
          </cell>
          <cell r="I216">
            <v>18933</v>
          </cell>
          <cell r="J216">
            <v>18590</v>
          </cell>
          <cell r="K216">
            <v>19555.089</v>
          </cell>
          <cell r="L216">
            <v>20226.143</v>
          </cell>
          <cell r="M216">
            <v>20282.275000000001</v>
          </cell>
          <cell r="N216">
            <v>19865.187000000002</v>
          </cell>
          <cell r="O216">
            <v>19896.501</v>
          </cell>
          <cell r="P216">
            <v>19992.976999999999</v>
          </cell>
        </row>
        <row r="217">
          <cell r="B217">
            <v>1215</v>
          </cell>
          <cell r="C217">
            <v>4005.3780000000002</v>
          </cell>
          <cell r="D217">
            <v>4067.991</v>
          </cell>
          <cell r="E217">
            <v>4100.8249999999998</v>
          </cell>
          <cell r="F217">
            <v>4175.7939999999999</v>
          </cell>
          <cell r="G217">
            <v>4482</v>
          </cell>
          <cell r="H217">
            <v>3898</v>
          </cell>
          <cell r="I217">
            <v>4262</v>
          </cell>
          <cell r="J217">
            <v>4159</v>
          </cell>
          <cell r="K217">
            <v>4283.7709999999997</v>
          </cell>
          <cell r="L217">
            <v>4457.0259999999998</v>
          </cell>
          <cell r="M217">
            <v>4561.0410000000002</v>
          </cell>
          <cell r="N217">
            <v>4512.4639999999999</v>
          </cell>
          <cell r="O217">
            <v>4605.3599999999997</v>
          </cell>
          <cell r="P217">
            <v>4690.1260000000002</v>
          </cell>
        </row>
        <row r="218">
          <cell r="B218">
            <v>1216</v>
          </cell>
          <cell r="C218">
            <v>2720.585</v>
          </cell>
          <cell r="D218">
            <v>2699.3809999999999</v>
          </cell>
          <cell r="E218">
            <v>2719.5140000000001</v>
          </cell>
          <cell r="F218">
            <v>2871.4110000000001</v>
          </cell>
          <cell r="G218">
            <v>2737</v>
          </cell>
          <cell r="H218">
            <v>2810</v>
          </cell>
          <cell r="I218">
            <v>2782</v>
          </cell>
          <cell r="J218">
            <v>2767</v>
          </cell>
          <cell r="K218">
            <v>2851.2249999999999</v>
          </cell>
          <cell r="L218">
            <v>2933.8110000000001</v>
          </cell>
          <cell r="M218">
            <v>2964.7719999999999</v>
          </cell>
          <cell r="N218">
            <v>2830.0810000000001</v>
          </cell>
          <cell r="O218">
            <v>2845.19</v>
          </cell>
          <cell r="P218">
            <v>2815.1240000000003</v>
          </cell>
        </row>
        <row r="219">
          <cell r="B219">
            <v>1217</v>
          </cell>
          <cell r="C219">
            <v>12863.397000000001</v>
          </cell>
          <cell r="D219">
            <v>12674.556</v>
          </cell>
          <cell r="E219">
            <v>12288.94</v>
          </cell>
          <cell r="F219">
            <v>12827.467000000001</v>
          </cell>
          <cell r="G219">
            <v>13499</v>
          </cell>
          <cell r="H219">
            <v>12806</v>
          </cell>
          <cell r="I219">
            <v>13309</v>
          </cell>
          <cell r="J219">
            <v>12542</v>
          </cell>
          <cell r="K219">
            <v>13313.387000000001</v>
          </cell>
          <cell r="L219">
            <v>13464.496000000001</v>
          </cell>
          <cell r="M219">
            <v>13589.514000000001</v>
          </cell>
          <cell r="N219">
            <v>13198.049000000001</v>
          </cell>
          <cell r="O219">
            <v>13356.73</v>
          </cell>
          <cell r="P219">
            <v>13297.327000000001</v>
          </cell>
        </row>
        <row r="220">
          <cell r="B220">
            <v>1218</v>
          </cell>
          <cell r="C220">
            <v>1470.84</v>
          </cell>
          <cell r="D220">
            <v>1612.83</v>
          </cell>
          <cell r="E220">
            <v>1649.9470000000001</v>
          </cell>
          <cell r="F220">
            <v>1665.3620000000001</v>
          </cell>
          <cell r="G220">
            <v>1621</v>
          </cell>
          <cell r="H220">
            <v>1722</v>
          </cell>
          <cell r="I220">
            <v>1821</v>
          </cell>
          <cell r="J220">
            <v>1813</v>
          </cell>
          <cell r="K220">
            <v>1851.06</v>
          </cell>
          <cell r="L220">
            <v>1926.2329999999999</v>
          </cell>
          <cell r="M220">
            <v>1967.202</v>
          </cell>
          <cell r="N220">
            <v>1861.329</v>
          </cell>
          <cell r="O220">
            <v>1807.4870000000001</v>
          </cell>
          <cell r="P220">
            <v>1763.498</v>
          </cell>
        </row>
        <row r="221">
          <cell r="B221">
            <v>1219</v>
          </cell>
          <cell r="C221">
            <v>51061.756000000001</v>
          </cell>
          <cell r="D221">
            <v>53667.785000000003</v>
          </cell>
          <cell r="E221">
            <v>51802.78</v>
          </cell>
          <cell r="F221">
            <v>52271.567999999999</v>
          </cell>
          <cell r="G221">
            <v>54202</v>
          </cell>
          <cell r="H221">
            <v>52979</v>
          </cell>
          <cell r="I221">
            <v>53037</v>
          </cell>
          <cell r="J221">
            <v>52144</v>
          </cell>
          <cell r="K221">
            <v>53627.194000000003</v>
          </cell>
          <cell r="L221">
            <v>54128.014999999999</v>
          </cell>
          <cell r="M221">
            <v>53698.609000000004</v>
          </cell>
          <cell r="N221">
            <v>51677.879000000001</v>
          </cell>
          <cell r="O221">
            <v>51549.215000000004</v>
          </cell>
          <cell r="P221">
            <v>51000.594000000005</v>
          </cell>
        </row>
        <row r="222">
          <cell r="B222">
            <v>1220</v>
          </cell>
          <cell r="C222">
            <v>3136.2060000000001</v>
          </cell>
          <cell r="D222">
            <v>3320.8240000000001</v>
          </cell>
          <cell r="E222">
            <v>3345.8450000000003</v>
          </cell>
          <cell r="F222">
            <v>3473.44</v>
          </cell>
          <cell r="G222">
            <v>3617</v>
          </cell>
          <cell r="H222">
            <v>3312</v>
          </cell>
          <cell r="I222">
            <v>3489</v>
          </cell>
          <cell r="J222">
            <v>3427</v>
          </cell>
          <cell r="K222">
            <v>3451.3450000000003</v>
          </cell>
          <cell r="L222">
            <v>3476.3409999999999</v>
          </cell>
          <cell r="M222">
            <v>3575.6979999999999</v>
          </cell>
          <cell r="N222">
            <v>3371.2290000000003</v>
          </cell>
          <cell r="O222">
            <v>3419.404</v>
          </cell>
          <cell r="P222">
            <v>3476.848</v>
          </cell>
        </row>
        <row r="223">
          <cell r="B223">
            <v>1221</v>
          </cell>
          <cell r="C223">
            <v>1862.319</v>
          </cell>
          <cell r="D223">
            <v>1859.5309999999999</v>
          </cell>
          <cell r="E223">
            <v>1808.8500000000001</v>
          </cell>
          <cell r="F223">
            <v>1950.136</v>
          </cell>
          <cell r="G223">
            <v>1977</v>
          </cell>
          <cell r="H223">
            <v>1844</v>
          </cell>
          <cell r="I223">
            <v>1957</v>
          </cell>
          <cell r="J223">
            <v>1914</v>
          </cell>
          <cell r="K223">
            <v>1998.259</v>
          </cell>
          <cell r="L223">
            <v>2102.2370000000001</v>
          </cell>
          <cell r="M223">
            <v>2085.16</v>
          </cell>
          <cell r="N223">
            <v>1992.1480000000001</v>
          </cell>
          <cell r="O223">
            <v>1957.691</v>
          </cell>
          <cell r="P223">
            <v>1926.08</v>
          </cell>
        </row>
        <row r="224">
          <cell r="B224">
            <v>1222</v>
          </cell>
          <cell r="C224">
            <v>2138.8220000000001</v>
          </cell>
          <cell r="D224">
            <v>2229.2080000000001</v>
          </cell>
          <cell r="E224">
            <v>2224.826</v>
          </cell>
          <cell r="F224">
            <v>2316.5549999999998</v>
          </cell>
          <cell r="G224">
            <v>2313</v>
          </cell>
          <cell r="H224">
            <v>2244</v>
          </cell>
          <cell r="I224">
            <v>2264</v>
          </cell>
          <cell r="J224">
            <v>2266</v>
          </cell>
          <cell r="K224">
            <v>2287.212</v>
          </cell>
          <cell r="L224">
            <v>2398.652</v>
          </cell>
          <cell r="M224">
            <v>2406.819</v>
          </cell>
          <cell r="N224">
            <v>2284.2980000000002</v>
          </cell>
          <cell r="O224">
            <v>2278.8620000000001</v>
          </cell>
          <cell r="P224">
            <v>2265.8719999999998</v>
          </cell>
        </row>
        <row r="225">
          <cell r="B225">
            <v>1223</v>
          </cell>
          <cell r="C225">
            <v>2982.6889999999999</v>
          </cell>
          <cell r="D225">
            <v>3021.1240000000003</v>
          </cell>
          <cell r="E225">
            <v>2987.9630000000002</v>
          </cell>
          <cell r="F225">
            <v>3169.3319999999999</v>
          </cell>
          <cell r="G225">
            <v>3168</v>
          </cell>
          <cell r="H225">
            <v>3035</v>
          </cell>
          <cell r="I225">
            <v>3105</v>
          </cell>
          <cell r="J225">
            <v>2981</v>
          </cell>
          <cell r="K225">
            <v>3071.694</v>
          </cell>
          <cell r="L225">
            <v>3176.08</v>
          </cell>
          <cell r="M225">
            <v>3133.596</v>
          </cell>
          <cell r="N225">
            <v>2999.9259999999999</v>
          </cell>
          <cell r="O225">
            <v>2977.6089999999999</v>
          </cell>
          <cell r="P225">
            <v>2950.7110000000002</v>
          </cell>
        </row>
        <row r="226">
          <cell r="B226">
            <v>1224</v>
          </cell>
          <cell r="C226">
            <v>1198.0019220621921</v>
          </cell>
          <cell r="D226">
            <v>1136.188555076182</v>
          </cell>
          <cell r="E226">
            <v>1094.9796437521757</v>
          </cell>
          <cell r="F226">
            <v>1103.810124750177</v>
          </cell>
          <cell r="G226">
            <v>1068.4882007581712</v>
          </cell>
          <cell r="H226">
            <v>1024.335795768164</v>
          </cell>
          <cell r="I226">
            <v>994.90085910815924</v>
          </cell>
          <cell r="J226">
            <v>994.90085910815924</v>
          </cell>
          <cell r="K226">
            <v>956.63544145015305</v>
          </cell>
          <cell r="L226">
            <v>941.91797312015046</v>
          </cell>
          <cell r="M226">
            <v>930.14399845614889</v>
          </cell>
          <cell r="N226">
            <v>879.8515990886674</v>
          </cell>
          <cell r="O226">
            <v>518.49099999999999</v>
          </cell>
          <cell r="P226">
            <v>520.56100000000004</v>
          </cell>
        </row>
        <row r="227">
          <cell r="B227">
            <v>1225</v>
          </cell>
          <cell r="C227">
            <v>1591.922</v>
          </cell>
          <cell r="D227">
            <v>1639.713</v>
          </cell>
          <cell r="E227">
            <v>1755.9680000000001</v>
          </cell>
          <cell r="F227">
            <v>1678.4470000000001</v>
          </cell>
          <cell r="G227">
            <v>1866</v>
          </cell>
          <cell r="H227">
            <v>1769</v>
          </cell>
          <cell r="I227">
            <v>1758</v>
          </cell>
          <cell r="J227">
            <v>1785</v>
          </cell>
          <cell r="K227">
            <v>1813.2170000000001</v>
          </cell>
          <cell r="L227">
            <v>1917.308</v>
          </cell>
          <cell r="M227">
            <v>1978.0830000000001</v>
          </cell>
          <cell r="N227">
            <v>1923.4660000000001</v>
          </cell>
          <cell r="O227">
            <v>1966.9970000000001</v>
          </cell>
          <cell r="P227">
            <v>1907.5550000000001</v>
          </cell>
        </row>
        <row r="228">
          <cell r="B228">
            <v>1226</v>
          </cell>
          <cell r="C228">
            <v>254.96800000000002</v>
          </cell>
          <cell r="D228">
            <v>272.23500000000001</v>
          </cell>
          <cell r="E228">
            <v>260.476</v>
          </cell>
          <cell r="F228">
            <v>298.50299999999999</v>
          </cell>
          <cell r="G228">
            <v>253</v>
          </cell>
          <cell r="H228">
            <v>268</v>
          </cell>
          <cell r="I228">
            <v>272</v>
          </cell>
          <cell r="J228">
            <v>260</v>
          </cell>
          <cell r="K228">
            <v>260.73500000000001</v>
          </cell>
          <cell r="L228">
            <v>281.089</v>
          </cell>
          <cell r="M228">
            <v>256.16899999999998</v>
          </cell>
          <cell r="N228">
            <v>255.82599999999999</v>
          </cell>
          <cell r="O228">
            <v>246.542</v>
          </cell>
          <cell r="P228">
            <v>255.559</v>
          </cell>
        </row>
        <row r="229">
          <cell r="B229">
            <v>1227</v>
          </cell>
          <cell r="C229">
            <v>1192.182</v>
          </cell>
          <cell r="D229">
            <v>1389.4</v>
          </cell>
          <cell r="E229">
            <v>1307.5430000000001</v>
          </cell>
          <cell r="F229">
            <v>1276.729</v>
          </cell>
          <cell r="G229">
            <v>1291</v>
          </cell>
          <cell r="H229">
            <v>1296</v>
          </cell>
          <cell r="I229">
            <v>1274</v>
          </cell>
          <cell r="J229">
            <v>1233</v>
          </cell>
          <cell r="K229">
            <v>1261.252</v>
          </cell>
          <cell r="L229">
            <v>1272.259</v>
          </cell>
          <cell r="M229">
            <v>1275.7919999999999</v>
          </cell>
          <cell r="N229">
            <v>1190.4490000000001</v>
          </cell>
          <cell r="O229">
            <v>1207.6020000000001</v>
          </cell>
          <cell r="P229">
            <v>1209.6959999999999</v>
          </cell>
        </row>
        <row r="230">
          <cell r="B230">
            <v>1228</v>
          </cell>
          <cell r="C230">
            <v>4089.866</v>
          </cell>
          <cell r="D230">
            <v>4265.0940000000001</v>
          </cell>
          <cell r="E230">
            <v>4487.326</v>
          </cell>
          <cell r="F230">
            <v>4564.4110000000001</v>
          </cell>
          <cell r="G230">
            <v>4491</v>
          </cell>
          <cell r="H230">
            <v>4589</v>
          </cell>
          <cell r="I230">
            <v>4847</v>
          </cell>
          <cell r="J230">
            <v>4994</v>
          </cell>
          <cell r="K230">
            <v>5234.75</v>
          </cell>
          <cell r="L230">
            <v>5541.0160000000005</v>
          </cell>
          <cell r="M230">
            <v>5608.7129999999997</v>
          </cell>
          <cell r="N230">
            <v>5443.6120000000001</v>
          </cell>
          <cell r="O230">
            <v>5555.1270000000004</v>
          </cell>
          <cell r="P230">
            <v>5591.7139999999999</v>
          </cell>
        </row>
        <row r="231">
          <cell r="B231">
            <v>1229</v>
          </cell>
          <cell r="C231">
            <v>2574.9949999999999</v>
          </cell>
          <cell r="D231">
            <v>2654.6550000000002</v>
          </cell>
          <cell r="E231">
            <v>2820.3760000000002</v>
          </cell>
          <cell r="F231">
            <v>2704.7220000000002</v>
          </cell>
          <cell r="G231">
            <v>2844</v>
          </cell>
          <cell r="H231">
            <v>2827</v>
          </cell>
          <cell r="I231">
            <v>2926</v>
          </cell>
          <cell r="J231">
            <v>2862</v>
          </cell>
          <cell r="K231">
            <v>3000.5190000000002</v>
          </cell>
          <cell r="L231">
            <v>2986.7719999999999</v>
          </cell>
          <cell r="M231">
            <v>3176.346</v>
          </cell>
          <cell r="N231">
            <v>2853.4490000000001</v>
          </cell>
          <cell r="O231">
            <v>2927.8650000000002</v>
          </cell>
          <cell r="P231">
            <v>2883.2870000000003</v>
          </cell>
        </row>
        <row r="232">
          <cell r="B232">
            <v>1230</v>
          </cell>
          <cell r="C232">
            <v>724.51800000000003</v>
          </cell>
          <cell r="D232">
            <v>760.96199999999999</v>
          </cell>
          <cell r="E232">
            <v>792.26599999999996</v>
          </cell>
          <cell r="F232">
            <v>806.40499999999997</v>
          </cell>
          <cell r="G232">
            <v>877</v>
          </cell>
          <cell r="H232">
            <v>799</v>
          </cell>
          <cell r="I232">
            <v>847</v>
          </cell>
          <cell r="J232">
            <v>793</v>
          </cell>
          <cell r="K232">
            <v>800.851</v>
          </cell>
          <cell r="L232">
            <v>832.55000000000007</v>
          </cell>
          <cell r="M232">
            <v>796.65499999999997</v>
          </cell>
          <cell r="N232">
            <v>776.10800000000006</v>
          </cell>
          <cell r="O232">
            <v>778.92600000000004</v>
          </cell>
          <cell r="P232">
            <v>822.84100000000001</v>
          </cell>
        </row>
        <row r="233">
          <cell r="B233">
            <v>1231</v>
          </cell>
          <cell r="C233">
            <v>1573.48</v>
          </cell>
          <cell r="D233">
            <v>1637.9560000000001</v>
          </cell>
          <cell r="E233">
            <v>1581.723</v>
          </cell>
          <cell r="F233">
            <v>1885.499</v>
          </cell>
          <cell r="G233">
            <v>1812</v>
          </cell>
          <cell r="H233">
            <v>1644</v>
          </cell>
          <cell r="I233">
            <v>1697</v>
          </cell>
          <cell r="J233">
            <v>1667</v>
          </cell>
          <cell r="K233">
            <v>1671.3700000000001</v>
          </cell>
          <cell r="L233">
            <v>1793.8990000000001</v>
          </cell>
          <cell r="M233">
            <v>1851.1960000000001</v>
          </cell>
          <cell r="N233">
            <v>1799.595</v>
          </cell>
          <cell r="O233">
            <v>1839.2809999999999</v>
          </cell>
          <cell r="P233">
            <v>1793.664</v>
          </cell>
        </row>
        <row r="234">
          <cell r="B234">
            <v>1232</v>
          </cell>
          <cell r="C234">
            <v>597.82364150943397</v>
          </cell>
          <cell r="D234">
            <v>600.41162264150944</v>
          </cell>
          <cell r="E234">
            <v>608.17556603773585</v>
          </cell>
          <cell r="F234">
            <v>636.64335849056602</v>
          </cell>
          <cell r="G234">
            <v>668.99312264150944</v>
          </cell>
          <cell r="H234">
            <v>703.93086792452834</v>
          </cell>
          <cell r="I234">
            <v>685.81500000000005</v>
          </cell>
          <cell r="J234">
            <v>705.63700000000006</v>
          </cell>
          <cell r="K234">
            <v>670.46199999999999</v>
          </cell>
          <cell r="L234">
            <v>691.34</v>
          </cell>
          <cell r="M234">
            <v>716.971</v>
          </cell>
          <cell r="N234">
            <v>733.11800000000005</v>
          </cell>
          <cell r="O234">
            <v>727.21199999999999</v>
          </cell>
          <cell r="P234">
            <v>733.04300000000001</v>
          </cell>
        </row>
        <row r="235">
          <cell r="B235">
            <v>1233</v>
          </cell>
          <cell r="C235">
            <v>551.44500000000005</v>
          </cell>
          <cell r="D235">
            <v>524.47299999999996</v>
          </cell>
          <cell r="E235">
            <v>573.19000000000005</v>
          </cell>
          <cell r="F235">
            <v>553.06000000000006</v>
          </cell>
          <cell r="G235">
            <v>552</v>
          </cell>
          <cell r="H235">
            <v>599</v>
          </cell>
          <cell r="I235">
            <v>555</v>
          </cell>
          <cell r="J235">
            <v>558</v>
          </cell>
          <cell r="K235">
            <v>531.90800000000002</v>
          </cell>
          <cell r="L235">
            <v>571.33199999999999</v>
          </cell>
          <cell r="M235">
            <v>587.74300000000005</v>
          </cell>
          <cell r="N235">
            <v>541.38700000000006</v>
          </cell>
          <cell r="O235">
            <v>524.15200000000004</v>
          </cell>
          <cell r="P235">
            <v>519.51200000000006</v>
          </cell>
        </row>
        <row r="236">
          <cell r="B236">
            <v>1234</v>
          </cell>
          <cell r="C236">
            <v>28.025974025974019</v>
          </cell>
          <cell r="D236">
            <v>26.675324675324667</v>
          </cell>
          <cell r="E236">
            <v>26.675324675324667</v>
          </cell>
          <cell r="F236">
            <v>27.688311688311682</v>
          </cell>
          <cell r="G236">
            <v>27.350649350649345</v>
          </cell>
          <cell r="H236">
            <v>25.662337662337656</v>
          </cell>
          <cell r="I236">
            <v>26</v>
          </cell>
          <cell r="J236">
            <v>24</v>
          </cell>
          <cell r="K236">
            <v>21</v>
          </cell>
          <cell r="L236">
            <v>19.805</v>
          </cell>
          <cell r="M236">
            <v>18.525000000000002</v>
          </cell>
          <cell r="N236">
            <v>18.492000000000001</v>
          </cell>
          <cell r="O236">
            <v>19.811</v>
          </cell>
          <cell r="P236">
            <v>23.394000000000002</v>
          </cell>
        </row>
        <row r="237">
          <cell r="B237">
            <v>1235</v>
          </cell>
          <cell r="C237">
            <v>1536.5129999999999</v>
          </cell>
          <cell r="D237">
            <v>1586.1870000000001</v>
          </cell>
          <cell r="E237">
            <v>1727.2150000000001</v>
          </cell>
          <cell r="F237">
            <v>1725.22</v>
          </cell>
          <cell r="G237">
            <v>1664</v>
          </cell>
          <cell r="H237">
            <v>1776</v>
          </cell>
          <cell r="I237">
            <v>1717</v>
          </cell>
          <cell r="J237">
            <v>1661</v>
          </cell>
          <cell r="K237">
            <v>1650.5930000000001</v>
          </cell>
          <cell r="L237">
            <v>1705.299</v>
          </cell>
          <cell r="M237">
            <v>1775.8210000000001</v>
          </cell>
          <cell r="N237">
            <v>1707.2440000000001</v>
          </cell>
          <cell r="O237">
            <v>1695.0050000000001</v>
          </cell>
          <cell r="P237">
            <v>1643.1130000000001</v>
          </cell>
        </row>
        <row r="238">
          <cell r="B238">
            <v>1236</v>
          </cell>
          <cell r="C238">
            <v>5207.6090000000004</v>
          </cell>
          <cell r="D238">
            <v>5277.2269999999999</v>
          </cell>
          <cell r="E238">
            <v>5231.3990000000003</v>
          </cell>
          <cell r="F238">
            <v>5412.058</v>
          </cell>
          <cell r="G238">
            <v>5525</v>
          </cell>
          <cell r="H238">
            <v>6163</v>
          </cell>
          <cell r="I238">
            <v>5877</v>
          </cell>
          <cell r="J238">
            <v>5795</v>
          </cell>
          <cell r="K238">
            <v>5785.34</v>
          </cell>
          <cell r="L238">
            <v>5962.2030000000004</v>
          </cell>
          <cell r="M238">
            <v>6085.2</v>
          </cell>
          <cell r="N238">
            <v>5957.8739999999998</v>
          </cell>
          <cell r="O238">
            <v>6018.616</v>
          </cell>
          <cell r="P238">
            <v>5990.0680000000002</v>
          </cell>
        </row>
        <row r="239">
          <cell r="B239">
            <v>1237</v>
          </cell>
          <cell r="C239">
            <v>3756.5889999999999</v>
          </cell>
          <cell r="D239">
            <v>3638.0140000000001</v>
          </cell>
          <cell r="E239">
            <v>3683.5320000000002</v>
          </cell>
          <cell r="F239">
            <v>3718.9</v>
          </cell>
          <cell r="G239">
            <v>3751</v>
          </cell>
          <cell r="H239">
            <v>3906</v>
          </cell>
          <cell r="I239">
            <v>3974</v>
          </cell>
          <cell r="J239">
            <v>3930</v>
          </cell>
          <cell r="K239">
            <v>4055.674</v>
          </cell>
          <cell r="L239">
            <v>4233.6900000000005</v>
          </cell>
          <cell r="M239">
            <v>4454.7269999999999</v>
          </cell>
          <cell r="N239">
            <v>4223.6050000000005</v>
          </cell>
          <cell r="O239">
            <v>4309.7719999999999</v>
          </cell>
          <cell r="P239">
            <v>4333.5569999999998</v>
          </cell>
        </row>
        <row r="240">
          <cell r="B240">
            <v>1238</v>
          </cell>
          <cell r="C240">
            <v>379.22199999999998</v>
          </cell>
          <cell r="D240">
            <v>328.37</v>
          </cell>
          <cell r="E240">
            <v>346.99599999999998</v>
          </cell>
          <cell r="F240">
            <v>388.12900000000002</v>
          </cell>
          <cell r="G240">
            <v>388</v>
          </cell>
          <cell r="H240">
            <v>378</v>
          </cell>
          <cell r="I240">
            <v>370</v>
          </cell>
          <cell r="J240">
            <v>371</v>
          </cell>
          <cell r="K240">
            <v>409.56200000000001</v>
          </cell>
          <cell r="L240">
            <v>388.762</v>
          </cell>
          <cell r="M240">
            <v>401.18600000000004</v>
          </cell>
          <cell r="N240">
            <v>388.113</v>
          </cell>
          <cell r="O240">
            <v>380.34699999999998</v>
          </cell>
          <cell r="P240">
            <v>387.59899999999999</v>
          </cell>
        </row>
        <row r="241">
          <cell r="B241">
            <v>1239</v>
          </cell>
          <cell r="C241">
            <v>363.29900000000004</v>
          </cell>
          <cell r="D241">
            <v>398.21800000000002</v>
          </cell>
          <cell r="E241">
            <v>403.75700000000001</v>
          </cell>
          <cell r="F241">
            <v>439.37900000000002</v>
          </cell>
          <cell r="G241">
            <v>482</v>
          </cell>
          <cell r="H241">
            <v>484</v>
          </cell>
          <cell r="I241">
            <v>504</v>
          </cell>
          <cell r="J241">
            <v>512</v>
          </cell>
          <cell r="K241">
            <v>543.09400000000005</v>
          </cell>
          <cell r="L241">
            <v>592.87700000000007</v>
          </cell>
          <cell r="M241">
            <v>585.65200000000004</v>
          </cell>
          <cell r="N241">
            <v>575.298</v>
          </cell>
          <cell r="O241">
            <v>560.20400000000006</v>
          </cell>
          <cell r="P241">
            <v>571.88499999999999</v>
          </cell>
        </row>
        <row r="242">
          <cell r="B242">
            <v>1240</v>
          </cell>
          <cell r="C242">
            <v>4241.95</v>
          </cell>
          <cell r="D242">
            <v>4459.3029999999999</v>
          </cell>
          <cell r="E242">
            <v>4481.7380000000003</v>
          </cell>
          <cell r="F242">
            <v>4618.1810000000005</v>
          </cell>
          <cell r="G242">
            <v>4815</v>
          </cell>
          <cell r="H242">
            <v>4787</v>
          </cell>
          <cell r="I242">
            <v>4893</v>
          </cell>
          <cell r="J242">
            <v>4839</v>
          </cell>
          <cell r="K242">
            <v>5110.8060000000005</v>
          </cell>
          <cell r="L242">
            <v>5138.1320000000005</v>
          </cell>
          <cell r="M242">
            <v>5221.7269999999999</v>
          </cell>
          <cell r="N242">
            <v>5116.5420000000004</v>
          </cell>
          <cell r="O242">
            <v>5191.3649999999998</v>
          </cell>
          <cell r="P242">
            <v>5185.4189999999999</v>
          </cell>
        </row>
        <row r="243">
          <cell r="B243">
            <v>1241</v>
          </cell>
          <cell r="C243">
            <v>3887.2339999999999</v>
          </cell>
          <cell r="D243">
            <v>4098.6120000000001</v>
          </cell>
          <cell r="E243">
            <v>4279.0780000000004</v>
          </cell>
          <cell r="F243">
            <v>4239.4110000000001</v>
          </cell>
          <cell r="G243">
            <v>4209</v>
          </cell>
          <cell r="H243">
            <v>4470</v>
          </cell>
          <cell r="I243">
            <v>4244</v>
          </cell>
          <cell r="J243">
            <v>4161</v>
          </cell>
          <cell r="K243">
            <v>4532.5960000000005</v>
          </cell>
          <cell r="L243">
            <v>4057.9410000000003</v>
          </cell>
          <cell r="M243">
            <v>4414.2060000000001</v>
          </cell>
          <cell r="N243">
            <v>4167.0680000000002</v>
          </cell>
          <cell r="O243">
            <v>4158.7950000000001</v>
          </cell>
          <cell r="P243">
            <v>4137.0010000000002</v>
          </cell>
        </row>
        <row r="244">
          <cell r="B244">
            <v>1242</v>
          </cell>
          <cell r="C244">
            <v>1794.788</v>
          </cell>
          <cell r="D244">
            <v>1836.5070000000001</v>
          </cell>
          <cell r="E244">
            <v>1898.828</v>
          </cell>
          <cell r="F244">
            <v>1932.5630000000001</v>
          </cell>
          <cell r="G244">
            <v>1856</v>
          </cell>
          <cell r="H244">
            <v>1894</v>
          </cell>
          <cell r="I244">
            <v>1927</v>
          </cell>
          <cell r="J244">
            <v>1869</v>
          </cell>
          <cell r="K244">
            <v>1854.7640000000001</v>
          </cell>
          <cell r="L244">
            <v>1954.999</v>
          </cell>
          <cell r="M244">
            <v>2011.2740000000001</v>
          </cell>
          <cell r="N244">
            <v>1934.7239999999999</v>
          </cell>
          <cell r="O244">
            <v>1942.758</v>
          </cell>
          <cell r="P244">
            <v>1918.8920000000001</v>
          </cell>
        </row>
        <row r="245">
          <cell r="B245">
            <v>1243</v>
          </cell>
          <cell r="C245">
            <v>2668.7339999999999</v>
          </cell>
          <cell r="D245">
            <v>2800.299</v>
          </cell>
          <cell r="E245">
            <v>2730.0030000000002</v>
          </cell>
          <cell r="F245">
            <v>3023.2440000000001</v>
          </cell>
          <cell r="G245">
            <v>2843</v>
          </cell>
          <cell r="H245">
            <v>2916</v>
          </cell>
          <cell r="I245">
            <v>2929</v>
          </cell>
          <cell r="J245">
            <v>2957</v>
          </cell>
          <cell r="K245">
            <v>3089.8150000000001</v>
          </cell>
          <cell r="L245">
            <v>3188.1330000000003</v>
          </cell>
          <cell r="M245">
            <v>3299.2130000000002</v>
          </cell>
          <cell r="N245">
            <v>3252.9830000000002</v>
          </cell>
          <cell r="O245">
            <v>3194.8910000000001</v>
          </cell>
          <cell r="P245">
            <v>3247.2269999999999</v>
          </cell>
        </row>
        <row r="246">
          <cell r="B246">
            <v>1244</v>
          </cell>
          <cell r="C246">
            <v>2312.0300000000002</v>
          </cell>
          <cell r="D246">
            <v>2435.9479999999999</v>
          </cell>
          <cell r="E246">
            <v>2556.11</v>
          </cell>
          <cell r="F246">
            <v>2557.9</v>
          </cell>
          <cell r="G246">
            <v>2611</v>
          </cell>
          <cell r="H246">
            <v>2522</v>
          </cell>
          <cell r="I246">
            <v>2591</v>
          </cell>
          <cell r="J246">
            <v>2561</v>
          </cell>
          <cell r="K246">
            <v>2669.1120000000001</v>
          </cell>
          <cell r="L246">
            <v>2649.5520000000001</v>
          </cell>
          <cell r="M246">
            <v>2804.808</v>
          </cell>
          <cell r="N246">
            <v>2730.9090000000001</v>
          </cell>
          <cell r="O246">
            <v>2720.2739999999999</v>
          </cell>
          <cell r="P246">
            <v>2756.6</v>
          </cell>
        </row>
        <row r="247">
          <cell r="B247">
            <v>1245</v>
          </cell>
          <cell r="C247">
            <v>989.23900000000003</v>
          </cell>
          <cell r="D247">
            <v>1021.811</v>
          </cell>
          <cell r="E247">
            <v>1052.423</v>
          </cell>
          <cell r="F247">
            <v>1073.586</v>
          </cell>
          <cell r="G247">
            <v>1079</v>
          </cell>
          <cell r="H247">
            <v>1115</v>
          </cell>
          <cell r="I247">
            <v>1105</v>
          </cell>
          <cell r="J247">
            <v>1089</v>
          </cell>
          <cell r="K247">
            <v>1145.038</v>
          </cell>
          <cell r="L247">
            <v>1182.7239999999999</v>
          </cell>
          <cell r="M247">
            <v>1128.7070000000001</v>
          </cell>
          <cell r="N247">
            <v>1091.0340000000001</v>
          </cell>
          <cell r="O247">
            <v>1093.8489999999999</v>
          </cell>
          <cell r="P247">
            <v>1086.316</v>
          </cell>
        </row>
        <row r="248">
          <cell r="B248">
            <v>1246</v>
          </cell>
          <cell r="C248">
            <v>2992.172</v>
          </cell>
          <cell r="D248">
            <v>3253.7330000000002</v>
          </cell>
          <cell r="E248">
            <v>3373.2760000000003</v>
          </cell>
          <cell r="F248">
            <v>3386.4050000000002</v>
          </cell>
          <cell r="G248">
            <v>3328</v>
          </cell>
          <cell r="H248">
            <v>3302</v>
          </cell>
          <cell r="I248">
            <v>3481</v>
          </cell>
          <cell r="J248">
            <v>3396</v>
          </cell>
          <cell r="K248">
            <v>3556.4459999999999</v>
          </cell>
          <cell r="L248">
            <v>3564.643</v>
          </cell>
          <cell r="M248">
            <v>3742.5630000000001</v>
          </cell>
          <cell r="N248">
            <v>3568.989</v>
          </cell>
          <cell r="O248">
            <v>3584.7750000000001</v>
          </cell>
          <cell r="P248">
            <v>3577.9639999999999</v>
          </cell>
        </row>
        <row r="249">
          <cell r="B249">
            <v>1247</v>
          </cell>
          <cell r="C249">
            <v>749.86900000000003</v>
          </cell>
          <cell r="D249">
            <v>806.67399999999998</v>
          </cell>
          <cell r="E249">
            <v>841.04500000000007</v>
          </cell>
          <cell r="F249">
            <v>870.20500000000004</v>
          </cell>
          <cell r="G249">
            <v>924</v>
          </cell>
          <cell r="H249">
            <v>908</v>
          </cell>
          <cell r="I249">
            <v>953</v>
          </cell>
          <cell r="J249">
            <v>920</v>
          </cell>
          <cell r="K249">
            <v>965.14600000000007</v>
          </cell>
          <cell r="L249">
            <v>1013.3820000000001</v>
          </cell>
          <cell r="M249">
            <v>993.57799999999997</v>
          </cell>
          <cell r="N249">
            <v>942.20400000000006</v>
          </cell>
          <cell r="O249">
            <v>965.48400000000004</v>
          </cell>
          <cell r="P249">
            <v>921.28499999999997</v>
          </cell>
        </row>
        <row r="250">
          <cell r="B250">
            <v>1248</v>
          </cell>
          <cell r="C250">
            <v>7080.0540000000001</v>
          </cell>
          <cell r="D250">
            <v>7239.2030000000004</v>
          </cell>
          <cell r="E250">
            <v>7186.0119999999997</v>
          </cell>
          <cell r="F250">
            <v>7704.1900000000005</v>
          </cell>
          <cell r="G250">
            <v>8031</v>
          </cell>
          <cell r="H250">
            <v>7847</v>
          </cell>
          <cell r="I250">
            <v>8538</v>
          </cell>
          <cell r="J250">
            <v>8935</v>
          </cell>
          <cell r="K250">
            <v>9258.89</v>
          </cell>
          <cell r="L250">
            <v>9776.8919999999998</v>
          </cell>
          <cell r="M250">
            <v>10342.675000000001</v>
          </cell>
          <cell r="N250">
            <v>10224.026</v>
          </cell>
          <cell r="O250">
            <v>10308.449000000001</v>
          </cell>
          <cell r="P250">
            <v>10234.201999999999</v>
          </cell>
        </row>
        <row r="251">
          <cell r="B251">
            <v>1249</v>
          </cell>
          <cell r="C251">
            <v>20339.841</v>
          </cell>
          <cell r="D251">
            <v>19710.832000000002</v>
          </cell>
          <cell r="E251">
            <v>20079.490000000002</v>
          </cell>
          <cell r="F251">
            <v>20648.583999999999</v>
          </cell>
          <cell r="G251">
            <v>20083</v>
          </cell>
          <cell r="H251">
            <v>20792</v>
          </cell>
          <cell r="I251">
            <v>20964</v>
          </cell>
          <cell r="J251">
            <v>21139</v>
          </cell>
          <cell r="K251">
            <v>21746.901000000002</v>
          </cell>
          <cell r="L251">
            <v>22480.839</v>
          </cell>
          <cell r="M251">
            <v>22097.4</v>
          </cell>
          <cell r="N251">
            <v>21265.899000000001</v>
          </cell>
          <cell r="O251">
            <v>21090.024000000001</v>
          </cell>
          <cell r="P251">
            <v>20921.263999999999</v>
          </cell>
        </row>
        <row r="252">
          <cell r="B252">
            <v>1250</v>
          </cell>
          <cell r="C252">
            <v>1634.355</v>
          </cell>
          <cell r="D252">
            <v>1726.491</v>
          </cell>
          <cell r="E252">
            <v>1712.0430000000001</v>
          </cell>
          <cell r="F252">
            <v>1843.2190000000001</v>
          </cell>
          <cell r="G252">
            <v>1786</v>
          </cell>
          <cell r="H252">
            <v>1750</v>
          </cell>
          <cell r="I252">
            <v>1793</v>
          </cell>
          <cell r="J252">
            <v>1763</v>
          </cell>
          <cell r="K252">
            <v>1735.421</v>
          </cell>
          <cell r="L252">
            <v>1829.077</v>
          </cell>
          <cell r="M252">
            <v>1812.423</v>
          </cell>
          <cell r="N252">
            <v>1729.779</v>
          </cell>
          <cell r="O252">
            <v>1744.8520000000001</v>
          </cell>
          <cell r="P252">
            <v>1737.289</v>
          </cell>
        </row>
        <row r="253">
          <cell r="B253">
            <v>1251</v>
          </cell>
          <cell r="C253">
            <v>245.648</v>
          </cell>
          <cell r="D253">
            <v>238.965</v>
          </cell>
          <cell r="E253">
            <v>281.97899999999998</v>
          </cell>
          <cell r="F253">
            <v>275.18900000000002</v>
          </cell>
          <cell r="G253">
            <v>264</v>
          </cell>
          <cell r="H253">
            <v>268</v>
          </cell>
          <cell r="I253">
            <v>270</v>
          </cell>
          <cell r="J253">
            <v>261</v>
          </cell>
          <cell r="K253">
            <v>267.70699999999999</v>
          </cell>
          <cell r="L253">
            <v>280.78899999999999</v>
          </cell>
          <cell r="M253">
            <v>292.43599999999998</v>
          </cell>
          <cell r="N253">
            <v>288.99900000000002</v>
          </cell>
          <cell r="O253">
            <v>297.30099999999999</v>
          </cell>
          <cell r="P253">
            <v>291.60000000000002</v>
          </cell>
        </row>
        <row r="254">
          <cell r="B254">
            <v>1252</v>
          </cell>
          <cell r="C254">
            <v>3175.942</v>
          </cell>
          <cell r="D254">
            <v>3286.317</v>
          </cell>
          <cell r="E254">
            <v>3375.931</v>
          </cell>
          <cell r="F254">
            <v>3586.2240000000002</v>
          </cell>
          <cell r="G254">
            <v>3508</v>
          </cell>
          <cell r="H254">
            <v>3824</v>
          </cell>
          <cell r="I254">
            <v>3557</v>
          </cell>
          <cell r="J254">
            <v>3545</v>
          </cell>
          <cell r="K254">
            <v>3530.2809999999999</v>
          </cell>
          <cell r="L254">
            <v>3796.2159999999999</v>
          </cell>
          <cell r="M254">
            <v>3683.0650000000001</v>
          </cell>
          <cell r="N254">
            <v>3862.415</v>
          </cell>
          <cell r="O254">
            <v>3746.5239999999999</v>
          </cell>
          <cell r="P254">
            <v>3773.4810000000002</v>
          </cell>
        </row>
        <row r="255">
          <cell r="B255">
            <v>1253</v>
          </cell>
          <cell r="C255">
            <v>2001.6580000000001</v>
          </cell>
          <cell r="D255">
            <v>1932.26</v>
          </cell>
          <cell r="E255">
            <v>2065.3240000000001</v>
          </cell>
          <cell r="F255">
            <v>2121.0920000000001</v>
          </cell>
          <cell r="G255">
            <v>2187</v>
          </cell>
          <cell r="H255">
            <v>2372</v>
          </cell>
          <cell r="I255">
            <v>2133</v>
          </cell>
          <cell r="J255">
            <v>2227</v>
          </cell>
          <cell r="K255">
            <v>2323.518</v>
          </cell>
          <cell r="L255">
            <v>2290.8960000000002</v>
          </cell>
          <cell r="M255">
            <v>2251.2620000000002</v>
          </cell>
          <cell r="N255">
            <v>2183.1999999999998</v>
          </cell>
          <cell r="O255">
            <v>2191.884</v>
          </cell>
          <cell r="P255">
            <v>2184.5819999999999</v>
          </cell>
        </row>
        <row r="256">
          <cell r="B256">
            <v>1254</v>
          </cell>
          <cell r="C256">
            <v>3497.9720000000002</v>
          </cell>
          <cell r="D256">
            <v>3435.6350000000002</v>
          </cell>
          <cell r="E256">
            <v>3579.12</v>
          </cell>
          <cell r="F256">
            <v>3649.788</v>
          </cell>
          <cell r="G256">
            <v>3625</v>
          </cell>
          <cell r="H256">
            <v>3651</v>
          </cell>
          <cell r="I256">
            <v>3692</v>
          </cell>
          <cell r="J256">
            <v>3652</v>
          </cell>
          <cell r="K256">
            <v>3792.7910000000002</v>
          </cell>
          <cell r="L256">
            <v>3843.9189999999999</v>
          </cell>
          <cell r="M256">
            <v>3962.4790000000003</v>
          </cell>
          <cell r="N256">
            <v>3811.2180000000003</v>
          </cell>
          <cell r="O256">
            <v>3870.1060000000002</v>
          </cell>
          <cell r="P256">
            <v>3911.9970000000003</v>
          </cell>
        </row>
        <row r="257">
          <cell r="B257">
            <v>1255</v>
          </cell>
          <cell r="C257">
            <v>3686.7780000000002</v>
          </cell>
          <cell r="D257">
            <v>4463.7830000000004</v>
          </cell>
          <cell r="E257">
            <v>4218.4660000000003</v>
          </cell>
          <cell r="F257">
            <v>4191.3119999999999</v>
          </cell>
          <cell r="G257">
            <v>4333</v>
          </cell>
          <cell r="H257">
            <v>4391</v>
          </cell>
          <cell r="I257">
            <v>4555</v>
          </cell>
          <cell r="J257">
            <v>4602</v>
          </cell>
          <cell r="K257">
            <v>4652.2510000000002</v>
          </cell>
          <cell r="L257">
            <v>4999.1540000000005</v>
          </cell>
          <cell r="M257">
            <v>4867.5450000000001</v>
          </cell>
          <cell r="N257">
            <v>4745.2860000000001</v>
          </cell>
          <cell r="O257">
            <v>4682.6189999999997</v>
          </cell>
          <cell r="P257">
            <v>4687.3429999999998</v>
          </cell>
        </row>
        <row r="258">
          <cell r="B258">
            <v>1256</v>
          </cell>
          <cell r="C258">
            <v>3969.63</v>
          </cell>
          <cell r="D258">
            <v>4007.9970000000003</v>
          </cell>
          <cell r="E258">
            <v>4240.2250000000004</v>
          </cell>
          <cell r="F258">
            <v>3990.9210000000003</v>
          </cell>
          <cell r="G258">
            <v>4050</v>
          </cell>
          <cell r="H258">
            <v>4145</v>
          </cell>
          <cell r="I258">
            <v>4229</v>
          </cell>
          <cell r="J258">
            <v>4138</v>
          </cell>
          <cell r="K258">
            <v>4069.7290000000003</v>
          </cell>
          <cell r="L258">
            <v>4190.9009999999998</v>
          </cell>
          <cell r="M258">
            <v>4316.8159999999998</v>
          </cell>
          <cell r="N258">
            <v>4163.5029999999997</v>
          </cell>
          <cell r="O258">
            <v>4127.7690000000002</v>
          </cell>
          <cell r="P258">
            <v>4046.7139999999999</v>
          </cell>
        </row>
        <row r="259">
          <cell r="B259">
            <v>1257</v>
          </cell>
          <cell r="C259">
            <v>10386.835999999999</v>
          </cell>
          <cell r="D259">
            <v>9948.5079999999998</v>
          </cell>
          <cell r="E259">
            <v>10022.938</v>
          </cell>
          <cell r="F259">
            <v>10004.918</v>
          </cell>
          <cell r="G259">
            <v>10947</v>
          </cell>
          <cell r="H259">
            <v>10053</v>
          </cell>
          <cell r="I259">
            <v>10302</v>
          </cell>
          <cell r="J259">
            <v>10122</v>
          </cell>
          <cell r="K259">
            <v>10304.616</v>
          </cell>
          <cell r="L259">
            <v>10641.708000000001</v>
          </cell>
          <cell r="M259">
            <v>10908.017</v>
          </cell>
          <cell r="N259">
            <v>10566.029</v>
          </cell>
          <cell r="O259">
            <v>10653.002</v>
          </cell>
          <cell r="P259">
            <v>10556.282000000001</v>
          </cell>
        </row>
        <row r="260">
          <cell r="B260">
            <v>1258</v>
          </cell>
          <cell r="C260">
            <v>1067.6367713004481</v>
          </cell>
          <cell r="D260">
            <v>1079.3049327354256</v>
          </cell>
          <cell r="E260">
            <v>1061.8026905829595</v>
          </cell>
          <cell r="F260">
            <v>1166.8161434977578</v>
          </cell>
          <cell r="G260">
            <v>1201.8206278026905</v>
          </cell>
          <cell r="H260">
            <v>1301</v>
          </cell>
          <cell r="I260">
            <v>1335</v>
          </cell>
          <cell r="J260">
            <v>1352</v>
          </cell>
          <cell r="K260">
            <v>1341.807</v>
          </cell>
          <cell r="L260">
            <v>1408.6369999999999</v>
          </cell>
          <cell r="M260">
            <v>1301.473</v>
          </cell>
          <cell r="N260">
            <v>1305.643</v>
          </cell>
          <cell r="O260">
            <v>1233.3879999999999</v>
          </cell>
          <cell r="P260">
            <v>1252.047</v>
          </cell>
        </row>
        <row r="261">
          <cell r="B261">
            <v>1259</v>
          </cell>
          <cell r="C261">
            <v>5057.125</v>
          </cell>
          <cell r="D261">
            <v>5378.4179999999997</v>
          </cell>
          <cell r="E261">
            <v>5106.3869999999997</v>
          </cell>
          <cell r="F261">
            <v>5018.5659999999998</v>
          </cell>
          <cell r="G261">
            <v>5350</v>
          </cell>
          <cell r="H261">
            <v>5920</v>
          </cell>
          <cell r="I261">
            <v>5128</v>
          </cell>
          <cell r="J261">
            <v>5004</v>
          </cell>
          <cell r="K261">
            <v>5032.7629999999999</v>
          </cell>
          <cell r="L261">
            <v>5180.4110000000001</v>
          </cell>
          <cell r="M261">
            <v>5026.4030000000002</v>
          </cell>
          <cell r="N261">
            <v>5008.2190000000001</v>
          </cell>
          <cell r="O261">
            <v>4897.2030000000004</v>
          </cell>
          <cell r="P261">
            <v>4906.25</v>
          </cell>
        </row>
        <row r="262">
          <cell r="B262">
            <v>1260</v>
          </cell>
          <cell r="C262">
            <v>2839.6330000000003</v>
          </cell>
          <cell r="D262">
            <v>2893.529</v>
          </cell>
          <cell r="E262">
            <v>2952.9830000000002</v>
          </cell>
          <cell r="F262">
            <v>2915.3620000000001</v>
          </cell>
          <cell r="G262">
            <v>2981</v>
          </cell>
          <cell r="H262">
            <v>3336</v>
          </cell>
          <cell r="I262">
            <v>3105</v>
          </cell>
          <cell r="J262">
            <v>3169</v>
          </cell>
          <cell r="K262">
            <v>3253.116</v>
          </cell>
          <cell r="L262">
            <v>3303.703</v>
          </cell>
          <cell r="M262">
            <v>3331.0329999999999</v>
          </cell>
          <cell r="N262">
            <v>3278.4520000000002</v>
          </cell>
          <cell r="O262">
            <v>3296.703</v>
          </cell>
          <cell r="P262">
            <v>3324.5940000000001</v>
          </cell>
        </row>
        <row r="263">
          <cell r="B263">
            <v>1261</v>
          </cell>
          <cell r="C263">
            <v>783.35699999999997</v>
          </cell>
          <cell r="D263">
            <v>827.04700000000003</v>
          </cell>
          <cell r="E263">
            <v>907.15</v>
          </cell>
          <cell r="F263">
            <v>871.30500000000006</v>
          </cell>
          <cell r="G263">
            <v>831</v>
          </cell>
          <cell r="H263">
            <v>939</v>
          </cell>
          <cell r="I263">
            <v>864</v>
          </cell>
          <cell r="J263">
            <v>837</v>
          </cell>
          <cell r="K263">
            <v>865.327</v>
          </cell>
          <cell r="L263">
            <v>873.37</v>
          </cell>
          <cell r="M263">
            <v>913.52</v>
          </cell>
          <cell r="N263">
            <v>882.74700000000007</v>
          </cell>
          <cell r="O263">
            <v>874.28300000000002</v>
          </cell>
          <cell r="P263">
            <v>854.27</v>
          </cell>
        </row>
        <row r="264">
          <cell r="B264">
            <v>1262</v>
          </cell>
          <cell r="C264">
            <v>1733.3880000000001</v>
          </cell>
          <cell r="D264">
            <v>1754.25</v>
          </cell>
          <cell r="E264">
            <v>1773.828</v>
          </cell>
          <cell r="F264">
            <v>1851.1580000000001</v>
          </cell>
          <cell r="G264">
            <v>2088</v>
          </cell>
          <cell r="H264">
            <v>1865</v>
          </cell>
          <cell r="I264">
            <v>1873</v>
          </cell>
          <cell r="J264">
            <v>1823</v>
          </cell>
          <cell r="K264">
            <v>1852.07</v>
          </cell>
          <cell r="L264">
            <v>1879.5920000000001</v>
          </cell>
          <cell r="M264">
            <v>1855.425</v>
          </cell>
          <cell r="N264">
            <v>1812.1010000000001</v>
          </cell>
          <cell r="O264">
            <v>1790.7740000000001</v>
          </cell>
          <cell r="P264">
            <v>1750.91</v>
          </cell>
        </row>
        <row r="265">
          <cell r="B265">
            <v>1263</v>
          </cell>
          <cell r="C265">
            <v>4583.57</v>
          </cell>
          <cell r="D265">
            <v>5202.482</v>
          </cell>
          <cell r="E265">
            <v>4735.9710000000005</v>
          </cell>
          <cell r="F265">
            <v>4978.1469999999999</v>
          </cell>
          <cell r="G265">
            <v>6100</v>
          </cell>
          <cell r="H265">
            <v>3918</v>
          </cell>
          <cell r="I265">
            <v>5356</v>
          </cell>
          <cell r="J265">
            <v>5135</v>
          </cell>
          <cell r="K265">
            <v>5323.116</v>
          </cell>
          <cell r="L265">
            <v>5395.7170000000006</v>
          </cell>
          <cell r="M265">
            <v>5385.0770000000002</v>
          </cell>
          <cell r="N265">
            <v>5156.6729999999998</v>
          </cell>
          <cell r="O265">
            <v>5356.3190000000004</v>
          </cell>
          <cell r="P265">
            <v>5194.3959999999997</v>
          </cell>
        </row>
        <row r="266">
          <cell r="B266">
            <v>1264</v>
          </cell>
          <cell r="C266">
            <v>493.88100000000003</v>
          </cell>
          <cell r="D266">
            <v>470.01499999999999</v>
          </cell>
          <cell r="E266">
            <v>477.94600000000003</v>
          </cell>
          <cell r="F266">
            <v>479.31100000000004</v>
          </cell>
          <cell r="G266">
            <v>469</v>
          </cell>
          <cell r="H266">
            <v>461</v>
          </cell>
          <cell r="I266">
            <v>482</v>
          </cell>
          <cell r="J266">
            <v>496</v>
          </cell>
          <cell r="K266">
            <v>511.94</v>
          </cell>
          <cell r="L266">
            <v>509.04700000000003</v>
          </cell>
          <cell r="M266">
            <v>520.90800000000002</v>
          </cell>
          <cell r="N266">
            <v>504.363</v>
          </cell>
          <cell r="O266">
            <v>483.89499999999998</v>
          </cell>
          <cell r="P266">
            <v>493.399</v>
          </cell>
        </row>
        <row r="267">
          <cell r="B267">
            <v>1265</v>
          </cell>
          <cell r="C267">
            <v>44710.084000000003</v>
          </cell>
          <cell r="D267">
            <v>44396.126000000004</v>
          </cell>
          <cell r="E267">
            <v>44111.508000000002</v>
          </cell>
          <cell r="F267">
            <v>44297.752</v>
          </cell>
          <cell r="G267">
            <v>47020</v>
          </cell>
          <cell r="H267">
            <v>45556</v>
          </cell>
          <cell r="I267">
            <v>46178</v>
          </cell>
          <cell r="J267">
            <v>45443</v>
          </cell>
          <cell r="K267">
            <v>46653.626000000004</v>
          </cell>
          <cell r="L267">
            <v>47098.264999999999</v>
          </cell>
          <cell r="M267">
            <v>47828.559000000001</v>
          </cell>
          <cell r="N267">
            <v>46435.336000000003</v>
          </cell>
          <cell r="O267">
            <v>46575.46</v>
          </cell>
          <cell r="P267">
            <v>46204.733</v>
          </cell>
        </row>
        <row r="268">
          <cell r="B268">
            <v>1266</v>
          </cell>
          <cell r="C268">
            <v>1710.346</v>
          </cell>
          <cell r="D268">
            <v>1721.9059999999999</v>
          </cell>
          <cell r="E268">
            <v>1853.702</v>
          </cell>
          <cell r="F268">
            <v>1799.7060000000001</v>
          </cell>
          <cell r="G268">
            <v>1842</v>
          </cell>
          <cell r="H268">
            <v>1900</v>
          </cell>
          <cell r="I268">
            <v>1838</v>
          </cell>
          <cell r="J268">
            <v>1801</v>
          </cell>
          <cell r="K268">
            <v>1784.519</v>
          </cell>
          <cell r="L268">
            <v>1820.1690000000001</v>
          </cell>
          <cell r="M268">
            <v>1950.799</v>
          </cell>
          <cell r="N268">
            <v>1863.961</v>
          </cell>
          <cell r="O268">
            <v>1836.1210000000001</v>
          </cell>
          <cell r="P268">
            <v>1836.075</v>
          </cell>
        </row>
        <row r="269">
          <cell r="B269">
            <v>1267</v>
          </cell>
          <cell r="C269">
            <v>1336.876</v>
          </cell>
          <cell r="D269">
            <v>1287.758</v>
          </cell>
          <cell r="E269">
            <v>1362.981</v>
          </cell>
          <cell r="F269">
            <v>1312.653</v>
          </cell>
          <cell r="G269">
            <v>1263</v>
          </cell>
          <cell r="H269">
            <v>1316</v>
          </cell>
          <cell r="I269">
            <v>1238</v>
          </cell>
          <cell r="J269">
            <v>1161</v>
          </cell>
          <cell r="K269">
            <v>1208.681</v>
          </cell>
          <cell r="L269">
            <v>1194.213</v>
          </cell>
          <cell r="M269">
            <v>1200.5720000000001</v>
          </cell>
          <cell r="N269">
            <v>1155.462</v>
          </cell>
          <cell r="O269">
            <v>1147.9829999999999</v>
          </cell>
          <cell r="P269">
            <v>1151.3820000000001</v>
          </cell>
        </row>
        <row r="270">
          <cell r="B270">
            <v>1268</v>
          </cell>
          <cell r="C270">
            <v>292.39100000000002</v>
          </cell>
          <cell r="D270">
            <v>293.64100000000002</v>
          </cell>
          <cell r="E270">
            <v>278.709</v>
          </cell>
          <cell r="F270">
            <v>292.92200000000003</v>
          </cell>
          <cell r="G270">
            <v>305</v>
          </cell>
          <cell r="H270">
            <v>340</v>
          </cell>
          <cell r="I270">
            <v>318</v>
          </cell>
          <cell r="J270">
            <v>299</v>
          </cell>
          <cell r="K270">
            <v>306.01400000000001</v>
          </cell>
          <cell r="L270">
            <v>315.76</v>
          </cell>
          <cell r="M270">
            <v>335.52699999999999</v>
          </cell>
          <cell r="N270">
            <v>320.089</v>
          </cell>
          <cell r="O270">
            <v>318.80099999999999</v>
          </cell>
          <cell r="P270">
            <v>313.012</v>
          </cell>
        </row>
        <row r="271">
          <cell r="B271">
            <v>1269</v>
          </cell>
          <cell r="C271">
            <v>5937.1019999999999</v>
          </cell>
          <cell r="D271">
            <v>6844.4989999999998</v>
          </cell>
          <cell r="E271">
            <v>6477.5540000000001</v>
          </cell>
          <cell r="F271">
            <v>6855.8640000000005</v>
          </cell>
          <cell r="G271">
            <v>6694</v>
          </cell>
          <cell r="H271">
            <v>6774</v>
          </cell>
          <cell r="I271">
            <v>6905</v>
          </cell>
          <cell r="J271">
            <v>6918</v>
          </cell>
          <cell r="K271">
            <v>7044.1779999999999</v>
          </cell>
          <cell r="L271">
            <v>7252.6980000000003</v>
          </cell>
          <cell r="M271">
            <v>7393.1620000000003</v>
          </cell>
          <cell r="N271">
            <v>7035.5770000000002</v>
          </cell>
          <cell r="O271">
            <v>6956.1080000000002</v>
          </cell>
          <cell r="P271">
            <v>6897.8440000000001</v>
          </cell>
        </row>
        <row r="272">
          <cell r="B272">
            <v>1270</v>
          </cell>
          <cell r="C272">
            <v>7281.0214999999998</v>
          </cell>
          <cell r="D272">
            <v>7281.0214999999998</v>
          </cell>
          <cell r="E272">
            <v>7051.0659999999998</v>
          </cell>
          <cell r="F272">
            <v>7169.7979999999998</v>
          </cell>
          <cell r="G272">
            <v>7234.9800000000005</v>
          </cell>
          <cell r="H272">
            <v>7097.4350000000004</v>
          </cell>
          <cell r="I272">
            <v>7255.6689999999999</v>
          </cell>
          <cell r="J272">
            <v>7022.8289999999997</v>
          </cell>
          <cell r="K272">
            <v>7100.0410000000002</v>
          </cell>
          <cell r="L272">
            <v>7251.1440000000002</v>
          </cell>
          <cell r="M272">
            <v>7159.9319999999998</v>
          </cell>
          <cell r="N272">
            <v>6754.3530000000001</v>
          </cell>
          <cell r="O272">
            <v>6628.83</v>
          </cell>
          <cell r="P272">
            <v>6582.9679999999998</v>
          </cell>
        </row>
        <row r="273">
          <cell r="B273">
            <v>1271</v>
          </cell>
          <cell r="C273">
            <v>844.37300000000005</v>
          </cell>
          <cell r="D273">
            <v>845.62300000000005</v>
          </cell>
          <cell r="E273">
            <v>821.43200000000002</v>
          </cell>
          <cell r="F273">
            <v>860.11800000000005</v>
          </cell>
          <cell r="G273">
            <v>838</v>
          </cell>
          <cell r="H273">
            <v>835</v>
          </cell>
          <cell r="I273">
            <v>871</v>
          </cell>
          <cell r="J273">
            <v>887</v>
          </cell>
          <cell r="K273">
            <v>832.25800000000004</v>
          </cell>
          <cell r="L273">
            <v>854.928</v>
          </cell>
          <cell r="M273">
            <v>892.78800000000001</v>
          </cell>
          <cell r="N273">
            <v>845.21699999999998</v>
          </cell>
          <cell r="O273">
            <v>836.30399999999997</v>
          </cell>
          <cell r="P273">
            <v>821.11300000000006</v>
          </cell>
        </row>
        <row r="274">
          <cell r="B274">
            <v>1272</v>
          </cell>
          <cell r="C274">
            <v>1045473.7560000001</v>
          </cell>
          <cell r="D274">
            <v>1050209.348</v>
          </cell>
          <cell r="E274">
            <v>1036493.2610833456</v>
          </cell>
          <cell r="F274">
            <v>1067489.2949999999</v>
          </cell>
          <cell r="G274">
            <v>1088561.784</v>
          </cell>
          <cell r="H274">
            <v>1092487.834</v>
          </cell>
          <cell r="I274">
            <v>1081751.2650000001</v>
          </cell>
          <cell r="J274">
            <v>1059403.6940000001</v>
          </cell>
          <cell r="K274">
            <v>1078630.8530000001</v>
          </cell>
          <cell r="L274">
            <v>1066491.878</v>
          </cell>
          <cell r="M274">
            <v>1091375.1359999999</v>
          </cell>
          <cell r="N274">
            <v>1050436.07</v>
          </cell>
          <cell r="O274">
            <v>1028448.2610000001</v>
          </cell>
          <cell r="P274">
            <v>1037328.2660000001</v>
          </cell>
        </row>
        <row r="275">
          <cell r="B275">
            <v>1273</v>
          </cell>
          <cell r="C275">
            <v>2239.277</v>
          </cell>
          <cell r="D275">
            <v>2456.5549999999998</v>
          </cell>
          <cell r="E275">
            <v>2535.5500000000002</v>
          </cell>
          <cell r="F275">
            <v>2444.1799999999998</v>
          </cell>
          <cell r="G275">
            <v>2527</v>
          </cell>
          <cell r="H275">
            <v>2860</v>
          </cell>
          <cell r="I275">
            <v>2772</v>
          </cell>
          <cell r="J275">
            <v>2738</v>
          </cell>
          <cell r="K275">
            <v>2869.529</v>
          </cell>
          <cell r="L275">
            <v>3034.8870000000002</v>
          </cell>
          <cell r="M275">
            <v>3066.8490000000002</v>
          </cell>
          <cell r="N275">
            <v>3091.4929999999999</v>
          </cell>
          <cell r="O275">
            <v>3206.9360000000001</v>
          </cell>
          <cell r="P275">
            <v>3314.0149999999999</v>
          </cell>
        </row>
        <row r="276">
          <cell r="B276">
            <v>1274</v>
          </cell>
          <cell r="C276">
            <v>812.93200000000002</v>
          </cell>
          <cell r="D276">
            <v>736.72800000000007</v>
          </cell>
          <cell r="E276">
            <v>743.04899999999998</v>
          </cell>
          <cell r="F276">
            <v>709.20100000000002</v>
          </cell>
          <cell r="G276">
            <v>756</v>
          </cell>
          <cell r="H276">
            <v>704</v>
          </cell>
          <cell r="I276">
            <v>697</v>
          </cell>
          <cell r="J276">
            <v>677</v>
          </cell>
          <cell r="K276">
            <v>824.71199999999999</v>
          </cell>
          <cell r="L276">
            <v>811.90300000000002</v>
          </cell>
          <cell r="M276">
            <v>765.36</v>
          </cell>
          <cell r="N276">
            <v>723.22500000000002</v>
          </cell>
          <cell r="O276">
            <v>747.38300000000004</v>
          </cell>
          <cell r="P276">
            <v>763.26</v>
          </cell>
        </row>
        <row r="277">
          <cell r="B277">
            <v>1275</v>
          </cell>
          <cell r="C277">
            <v>5066.0190000000002</v>
          </cell>
          <cell r="D277">
            <v>5133.4670000000006</v>
          </cell>
          <cell r="E277">
            <v>5183.1509999999998</v>
          </cell>
          <cell r="F277">
            <v>5364.5630000000001</v>
          </cell>
          <cell r="G277">
            <v>5280</v>
          </cell>
          <cell r="H277">
            <v>5265</v>
          </cell>
          <cell r="I277">
            <v>5290</v>
          </cell>
          <cell r="J277">
            <v>5167</v>
          </cell>
          <cell r="K277">
            <v>5269.3710000000001</v>
          </cell>
          <cell r="L277">
            <v>5318.5209999999997</v>
          </cell>
          <cell r="M277">
            <v>5418.74</v>
          </cell>
          <cell r="N277">
            <v>5165.72</v>
          </cell>
          <cell r="O277">
            <v>5036.3630000000003</v>
          </cell>
          <cell r="P277">
            <v>4959.5929999999998</v>
          </cell>
        </row>
        <row r="278">
          <cell r="B278">
            <v>1276</v>
          </cell>
          <cell r="C278">
            <v>3978.7180000000003</v>
          </cell>
          <cell r="D278">
            <v>4110.78</v>
          </cell>
          <cell r="E278">
            <v>4077.0070000000001</v>
          </cell>
          <cell r="F278">
            <v>4209.2669999999998</v>
          </cell>
          <cell r="G278">
            <v>4196</v>
          </cell>
          <cell r="H278">
            <v>4538</v>
          </cell>
          <cell r="I278">
            <v>4622</v>
          </cell>
          <cell r="J278">
            <v>4645</v>
          </cell>
          <cell r="K278">
            <v>4672.1779999999999</v>
          </cell>
          <cell r="L278">
            <v>4813.0749999999998</v>
          </cell>
          <cell r="M278">
            <v>4873.9549999999999</v>
          </cell>
          <cell r="N278">
            <v>5569.7669999999998</v>
          </cell>
          <cell r="O278">
            <v>3825.3420000000001</v>
          </cell>
          <cell r="P278">
            <v>4617.0720000000001</v>
          </cell>
        </row>
        <row r="279">
          <cell r="B279">
            <v>1277</v>
          </cell>
          <cell r="C279">
            <v>159.66300000000001</v>
          </cell>
          <cell r="D279">
            <v>163.82</v>
          </cell>
          <cell r="E279">
            <v>163.47399999999999</v>
          </cell>
          <cell r="F279">
            <v>170.90600000000001</v>
          </cell>
          <cell r="G279">
            <v>186</v>
          </cell>
          <cell r="H279">
            <v>184</v>
          </cell>
          <cell r="I279">
            <v>169</v>
          </cell>
          <cell r="J279">
            <v>161</v>
          </cell>
          <cell r="K279">
            <v>166.81800000000001</v>
          </cell>
          <cell r="L279">
            <v>176.38200000000001</v>
          </cell>
          <cell r="M279">
            <v>174.291</v>
          </cell>
          <cell r="N279">
            <v>174.386</v>
          </cell>
          <cell r="O279">
            <v>169.71800000000002</v>
          </cell>
          <cell r="P279">
            <v>163.084</v>
          </cell>
        </row>
        <row r="280">
          <cell r="B280">
            <v>1278</v>
          </cell>
          <cell r="C280">
            <v>332.99099999999999</v>
          </cell>
          <cell r="D280">
            <v>346.29500000000002</v>
          </cell>
          <cell r="E280">
            <v>351.858</v>
          </cell>
          <cell r="F280">
            <v>353.35599999999999</v>
          </cell>
          <cell r="G280">
            <v>370</v>
          </cell>
          <cell r="H280">
            <v>349</v>
          </cell>
          <cell r="I280">
            <v>354</v>
          </cell>
          <cell r="J280">
            <v>337</v>
          </cell>
          <cell r="K280">
            <v>330.55799999999999</v>
          </cell>
          <cell r="L280">
            <v>323.82600000000002</v>
          </cell>
          <cell r="M280">
            <v>347.09300000000002</v>
          </cell>
          <cell r="N280">
            <v>363.53700000000003</v>
          </cell>
          <cell r="O280">
            <v>333.56</v>
          </cell>
          <cell r="P280">
            <v>365.55400000000003</v>
          </cell>
        </row>
        <row r="281">
          <cell r="B281">
            <v>1279</v>
          </cell>
          <cell r="C281">
            <v>680.48</v>
          </cell>
          <cell r="D281">
            <v>676.76900000000001</v>
          </cell>
          <cell r="E281">
            <v>747.654</v>
          </cell>
          <cell r="F281">
            <v>728.37400000000002</v>
          </cell>
          <cell r="G281">
            <v>747</v>
          </cell>
          <cell r="H281">
            <v>714</v>
          </cell>
          <cell r="I281">
            <v>718</v>
          </cell>
          <cell r="J281">
            <v>710</v>
          </cell>
          <cell r="K281">
            <v>749.43899999999996</v>
          </cell>
          <cell r="L281">
            <v>722.95400000000006</v>
          </cell>
          <cell r="M281">
            <v>755.27600000000007</v>
          </cell>
          <cell r="N281">
            <v>709.17</v>
          </cell>
          <cell r="O281">
            <v>692.77300000000002</v>
          </cell>
          <cell r="P281">
            <v>682.27700000000004</v>
          </cell>
        </row>
        <row r="282">
          <cell r="B282">
            <v>1280</v>
          </cell>
          <cell r="C282">
            <v>10525.95</v>
          </cell>
          <cell r="D282">
            <v>10499.014999999999</v>
          </cell>
          <cell r="E282">
            <v>10898.231</v>
          </cell>
          <cell r="F282">
            <v>10724.343000000001</v>
          </cell>
          <cell r="G282">
            <v>11256</v>
          </cell>
          <cell r="H282">
            <v>12308</v>
          </cell>
          <cell r="I282">
            <v>11206</v>
          </cell>
          <cell r="J282">
            <v>11163</v>
          </cell>
          <cell r="K282">
            <v>11132.529</v>
          </cell>
          <cell r="L282">
            <v>11569.33</v>
          </cell>
          <cell r="M282">
            <v>11780.968000000001</v>
          </cell>
          <cell r="N282">
            <v>11216.78</v>
          </cell>
          <cell r="O282">
            <v>11322.035</v>
          </cell>
          <cell r="P282">
            <v>11123.719000000001</v>
          </cell>
        </row>
        <row r="283">
          <cell r="B283">
            <v>1281</v>
          </cell>
          <cell r="C283">
            <v>286.36400000000003</v>
          </cell>
          <cell r="D283">
            <v>294.02199999999999</v>
          </cell>
          <cell r="E283">
            <v>282.37700000000001</v>
          </cell>
          <cell r="F283">
            <v>287.33300000000003</v>
          </cell>
          <cell r="G283">
            <v>338</v>
          </cell>
          <cell r="H283">
            <v>320</v>
          </cell>
          <cell r="I283">
            <v>349</v>
          </cell>
          <cell r="J283">
            <v>318</v>
          </cell>
          <cell r="K283">
            <v>299.959</v>
          </cell>
          <cell r="L283">
            <v>313.87600000000003</v>
          </cell>
          <cell r="M283">
            <v>319.06299999999999</v>
          </cell>
          <cell r="N283">
            <v>296.62900000000002</v>
          </cell>
          <cell r="O283">
            <v>318.524</v>
          </cell>
          <cell r="P283">
            <v>313.351</v>
          </cell>
        </row>
        <row r="284">
          <cell r="B284">
            <v>1282</v>
          </cell>
          <cell r="C284">
            <v>386.19800000000004</v>
          </cell>
          <cell r="D284">
            <v>492.48700000000002</v>
          </cell>
          <cell r="E284">
            <v>474.74299999999999</v>
          </cell>
          <cell r="F284">
            <v>499.98</v>
          </cell>
          <cell r="G284">
            <v>454</v>
          </cell>
          <cell r="H284">
            <v>471</v>
          </cell>
          <cell r="I284">
            <v>465</v>
          </cell>
          <cell r="J284">
            <v>429</v>
          </cell>
          <cell r="K284">
            <v>442.00400000000002</v>
          </cell>
          <cell r="L284">
            <v>434.09199999999998</v>
          </cell>
          <cell r="M284">
            <v>441.24099999999999</v>
          </cell>
          <cell r="N284">
            <v>411.95400000000001</v>
          </cell>
          <cell r="O284">
            <v>401.839</v>
          </cell>
          <cell r="P284">
            <v>398.37799999999999</v>
          </cell>
        </row>
        <row r="285">
          <cell r="B285">
            <v>1283</v>
          </cell>
          <cell r="C285">
            <v>1245.6790000000001</v>
          </cell>
          <cell r="D285">
            <v>1280.297</v>
          </cell>
          <cell r="E285">
            <v>1312.2049999999999</v>
          </cell>
          <cell r="F285">
            <v>1378.49</v>
          </cell>
          <cell r="G285">
            <v>1561</v>
          </cell>
          <cell r="H285">
            <v>1492</v>
          </cell>
          <cell r="I285">
            <v>1511</v>
          </cell>
          <cell r="J285">
            <v>1542</v>
          </cell>
          <cell r="K285">
            <v>1582.788</v>
          </cell>
          <cell r="L285">
            <v>1590.174</v>
          </cell>
          <cell r="M285">
            <v>1620.3020000000001</v>
          </cell>
          <cell r="N285">
            <v>1561.8050000000001</v>
          </cell>
          <cell r="O285">
            <v>1542.808</v>
          </cell>
          <cell r="P285">
            <v>1520.88</v>
          </cell>
        </row>
        <row r="286">
          <cell r="B286">
            <v>1284</v>
          </cell>
          <cell r="C286">
            <v>3571.694</v>
          </cell>
          <cell r="D286">
            <v>3747.567</v>
          </cell>
          <cell r="E286">
            <v>3865.0570000000002</v>
          </cell>
          <cell r="F286">
            <v>3876.9070000000002</v>
          </cell>
          <cell r="G286">
            <v>3876</v>
          </cell>
          <cell r="H286">
            <v>4186</v>
          </cell>
          <cell r="I286">
            <v>4123</v>
          </cell>
          <cell r="J286">
            <v>3972</v>
          </cell>
          <cell r="K286">
            <v>3986.518</v>
          </cell>
          <cell r="L286">
            <v>4066.0750000000003</v>
          </cell>
          <cell r="M286">
            <v>4348.6350000000002</v>
          </cell>
          <cell r="N286">
            <v>4067.643</v>
          </cell>
          <cell r="O286">
            <v>4212.7790000000005</v>
          </cell>
          <cell r="P286">
            <v>4136.2269999999999</v>
          </cell>
        </row>
        <row r="287">
          <cell r="B287">
            <v>1285</v>
          </cell>
          <cell r="C287">
            <v>920.96900000000005</v>
          </cell>
          <cell r="D287">
            <v>1012.359</v>
          </cell>
          <cell r="E287">
            <v>984.69799999999998</v>
          </cell>
          <cell r="F287">
            <v>1033.1790000000001</v>
          </cell>
          <cell r="G287">
            <v>1011</v>
          </cell>
          <cell r="H287">
            <v>1181</v>
          </cell>
          <cell r="I287">
            <v>1113</v>
          </cell>
          <cell r="J287">
            <v>1115</v>
          </cell>
          <cell r="K287">
            <v>1078.056</v>
          </cell>
          <cell r="L287">
            <v>1112.942</v>
          </cell>
          <cell r="M287">
            <v>1170.3009999999999</v>
          </cell>
          <cell r="N287">
            <v>1146.654</v>
          </cell>
          <cell r="O287">
            <v>1064.038</v>
          </cell>
          <cell r="P287">
            <v>1128.8030000000001</v>
          </cell>
        </row>
        <row r="288">
          <cell r="B288">
            <v>1286</v>
          </cell>
          <cell r="C288">
            <v>564.73400000000004</v>
          </cell>
          <cell r="D288">
            <v>808.202</v>
          </cell>
          <cell r="E288">
            <v>719.16600000000005</v>
          </cell>
          <cell r="F288">
            <v>720.89400000000001</v>
          </cell>
          <cell r="G288">
            <v>708</v>
          </cell>
          <cell r="H288">
            <v>724</v>
          </cell>
          <cell r="I288">
            <v>727</v>
          </cell>
          <cell r="J288">
            <v>718</v>
          </cell>
          <cell r="K288">
            <v>727.37700000000007</v>
          </cell>
          <cell r="L288">
            <v>781.33900000000006</v>
          </cell>
          <cell r="M288">
            <v>771.35800000000006</v>
          </cell>
          <cell r="N288">
            <v>764.64099999999996</v>
          </cell>
          <cell r="O288">
            <v>737.35</v>
          </cell>
          <cell r="P288">
            <v>759.82500000000005</v>
          </cell>
        </row>
        <row r="289">
          <cell r="B289">
            <v>1287</v>
          </cell>
          <cell r="C289">
            <v>3190.7950000000001</v>
          </cell>
          <cell r="D289">
            <v>3145.335</v>
          </cell>
          <cell r="E289">
            <v>3481.6480000000001</v>
          </cell>
          <cell r="F289">
            <v>3284.489</v>
          </cell>
          <cell r="G289">
            <v>3476</v>
          </cell>
          <cell r="H289">
            <v>3274</v>
          </cell>
          <cell r="I289">
            <v>3335</v>
          </cell>
          <cell r="J289">
            <v>3257</v>
          </cell>
          <cell r="K289">
            <v>3379.15</v>
          </cell>
          <cell r="L289">
            <v>3373.1260000000002</v>
          </cell>
          <cell r="M289">
            <v>3487.395</v>
          </cell>
          <cell r="N289">
            <v>3345.0909999999999</v>
          </cell>
          <cell r="O289">
            <v>3339.596</v>
          </cell>
          <cell r="P289">
            <v>3341.5590000000002</v>
          </cell>
        </row>
        <row r="290">
          <cell r="B290">
            <v>1288</v>
          </cell>
          <cell r="C290">
            <v>378</v>
          </cell>
          <cell r="D290">
            <v>372</v>
          </cell>
          <cell r="E290">
            <v>381</v>
          </cell>
          <cell r="F290">
            <v>414</v>
          </cell>
          <cell r="G290">
            <v>237.83600000000001</v>
          </cell>
          <cell r="H290">
            <v>289.21100000000001</v>
          </cell>
          <cell r="I290">
            <v>232.321</v>
          </cell>
          <cell r="J290">
            <v>236.74299999999999</v>
          </cell>
          <cell r="K290">
            <v>230</v>
          </cell>
          <cell r="L290">
            <v>230</v>
          </cell>
          <cell r="M290">
            <v>325.54399999999998</v>
          </cell>
          <cell r="N290">
            <v>270.15600000000001</v>
          </cell>
          <cell r="O290">
            <v>270.15600000000001</v>
          </cell>
          <cell r="P290">
            <v>270.15600000000001</v>
          </cell>
        </row>
        <row r="291">
          <cell r="B291">
            <v>1289</v>
          </cell>
          <cell r="C291">
            <v>600.13599999999997</v>
          </cell>
          <cell r="D291">
            <v>856.29899999999998</v>
          </cell>
          <cell r="E291">
            <v>781.06500000000005</v>
          </cell>
          <cell r="F291">
            <v>768.33600000000001</v>
          </cell>
          <cell r="G291">
            <v>826</v>
          </cell>
          <cell r="H291">
            <v>833</v>
          </cell>
          <cell r="I291">
            <v>842</v>
          </cell>
          <cell r="J291">
            <v>825</v>
          </cell>
          <cell r="K291">
            <v>848.45600000000002</v>
          </cell>
          <cell r="L291">
            <v>882.28300000000002</v>
          </cell>
          <cell r="M291">
            <v>835.49800000000005</v>
          </cell>
          <cell r="N291">
            <v>839.05700000000002</v>
          </cell>
          <cell r="O291">
            <v>814.24</v>
          </cell>
          <cell r="P291">
            <v>816.01900000000001</v>
          </cell>
        </row>
        <row r="292">
          <cell r="B292">
            <v>1290</v>
          </cell>
          <cell r="C292">
            <v>1240.145</v>
          </cell>
          <cell r="D292">
            <v>1253.4110000000001</v>
          </cell>
          <cell r="E292">
            <v>1417.502</v>
          </cell>
          <cell r="F292">
            <v>1387.7540000000001</v>
          </cell>
          <cell r="G292">
            <v>1402</v>
          </cell>
          <cell r="H292">
            <v>1364</v>
          </cell>
          <cell r="I292">
            <v>1440</v>
          </cell>
          <cell r="J292">
            <v>1425</v>
          </cell>
          <cell r="K292">
            <v>1382.9370000000001</v>
          </cell>
          <cell r="L292">
            <v>1459.4110000000001</v>
          </cell>
          <cell r="M292">
            <v>1494.095</v>
          </cell>
          <cell r="N292">
            <v>1447.8520000000001</v>
          </cell>
          <cell r="O292">
            <v>1436.6949999999999</v>
          </cell>
          <cell r="P292">
            <v>1404.4739999999999</v>
          </cell>
        </row>
        <row r="293">
          <cell r="B293">
            <v>1291</v>
          </cell>
          <cell r="C293">
            <v>1052.1959999999999</v>
          </cell>
          <cell r="D293">
            <v>1113.444</v>
          </cell>
          <cell r="E293">
            <v>1058.9590000000001</v>
          </cell>
          <cell r="F293">
            <v>1044.462</v>
          </cell>
          <cell r="G293">
            <v>1142</v>
          </cell>
          <cell r="H293">
            <v>1146</v>
          </cell>
          <cell r="I293">
            <v>1152</v>
          </cell>
          <cell r="J293">
            <v>1032</v>
          </cell>
          <cell r="K293">
            <v>1043.1410000000001</v>
          </cell>
          <cell r="L293">
            <v>1078.1880000000001</v>
          </cell>
          <cell r="M293">
            <v>1040.6790000000001</v>
          </cell>
          <cell r="N293">
            <v>1044.847</v>
          </cell>
          <cell r="O293">
            <v>998.71</v>
          </cell>
          <cell r="P293">
            <v>1046.7740000000001</v>
          </cell>
        </row>
        <row r="294">
          <cell r="B294">
            <v>1292</v>
          </cell>
          <cell r="C294">
            <v>33192.82</v>
          </cell>
          <cell r="D294">
            <v>36113.298999999999</v>
          </cell>
          <cell r="E294">
            <v>34242.597000000002</v>
          </cell>
          <cell r="F294">
            <v>34131.633000000002</v>
          </cell>
          <cell r="G294">
            <v>36912.756000000001</v>
          </cell>
          <cell r="H294">
            <v>34491.404000000002</v>
          </cell>
          <cell r="I294">
            <v>35488.741000000002</v>
          </cell>
          <cell r="J294">
            <v>34011.542999999998</v>
          </cell>
          <cell r="K294">
            <v>34395.748</v>
          </cell>
          <cell r="L294">
            <v>35720.453999999998</v>
          </cell>
          <cell r="M294">
            <v>36186.025000000001</v>
          </cell>
          <cell r="N294">
            <v>34745.866999999998</v>
          </cell>
          <cell r="O294">
            <v>34418.703000000001</v>
          </cell>
          <cell r="P294">
            <v>33950.525999999998</v>
          </cell>
        </row>
        <row r="295">
          <cell r="B295">
            <v>1293</v>
          </cell>
          <cell r="C295">
            <v>4266.1279999999997</v>
          </cell>
          <cell r="D295">
            <v>4538.5140000000001</v>
          </cell>
          <cell r="E295">
            <v>4429.558</v>
          </cell>
          <cell r="F295">
            <v>4581.4560000000001</v>
          </cell>
          <cell r="G295">
            <v>5089</v>
          </cell>
          <cell r="H295">
            <v>4881</v>
          </cell>
          <cell r="I295">
            <v>4967</v>
          </cell>
          <cell r="J295">
            <v>4967</v>
          </cell>
          <cell r="K295">
            <v>5105.8360000000002</v>
          </cell>
          <cell r="L295">
            <v>5211.8900000000003</v>
          </cell>
          <cell r="M295">
            <v>5322</v>
          </cell>
          <cell r="N295">
            <v>5137.9380000000001</v>
          </cell>
          <cell r="O295">
            <v>5103.259</v>
          </cell>
          <cell r="P295">
            <v>5073.8100000000004</v>
          </cell>
        </row>
        <row r="296">
          <cell r="B296">
            <v>1294</v>
          </cell>
          <cell r="C296">
            <v>1291.5230000000001</v>
          </cell>
          <cell r="D296">
            <v>1816.1790000000001</v>
          </cell>
          <cell r="E296">
            <v>1569.029</v>
          </cell>
          <cell r="F296">
            <v>1567.944</v>
          </cell>
          <cell r="G296">
            <v>1623</v>
          </cell>
          <cell r="H296">
            <v>1804</v>
          </cell>
          <cell r="I296">
            <v>1657</v>
          </cell>
          <cell r="J296">
            <v>1664</v>
          </cell>
          <cell r="K296">
            <v>1653.5170000000001</v>
          </cell>
          <cell r="L296">
            <v>1764.0900000000001</v>
          </cell>
          <cell r="M296">
            <v>1773.8330000000001</v>
          </cell>
          <cell r="N296">
            <v>1761.8630000000001</v>
          </cell>
          <cell r="O296">
            <v>1783.114</v>
          </cell>
          <cell r="P296">
            <v>1760.8690000000001</v>
          </cell>
        </row>
        <row r="297">
          <cell r="B297">
            <v>1295</v>
          </cell>
          <cell r="C297">
            <v>889.59800000000007</v>
          </cell>
          <cell r="D297">
            <v>968.90200000000004</v>
          </cell>
          <cell r="E297">
            <v>933.93000000000006</v>
          </cell>
          <cell r="F297">
            <v>953.53399999999999</v>
          </cell>
          <cell r="G297">
            <v>926</v>
          </cell>
          <cell r="H297">
            <v>924</v>
          </cell>
          <cell r="I297">
            <v>896</v>
          </cell>
          <cell r="J297">
            <v>889</v>
          </cell>
          <cell r="K297">
            <v>914.36800000000005</v>
          </cell>
          <cell r="L297">
            <v>938.04600000000005</v>
          </cell>
          <cell r="M297">
            <v>949</v>
          </cell>
          <cell r="N297">
            <v>885.89099999999996</v>
          </cell>
          <cell r="O297">
            <v>896.16499999999996</v>
          </cell>
          <cell r="P297">
            <v>885.56299999999999</v>
          </cell>
        </row>
        <row r="298">
          <cell r="B298">
            <v>1296</v>
          </cell>
          <cell r="C298">
            <v>251.94</v>
          </cell>
          <cell r="D298">
            <v>248.203</v>
          </cell>
          <cell r="E298">
            <v>270.92900000000003</v>
          </cell>
          <cell r="F298">
            <v>255.11</v>
          </cell>
          <cell r="G298">
            <v>266</v>
          </cell>
          <cell r="H298">
            <v>255</v>
          </cell>
          <cell r="I298">
            <v>257</v>
          </cell>
          <cell r="J298">
            <v>263</v>
          </cell>
          <cell r="K298">
            <v>289.42700000000002</v>
          </cell>
          <cell r="L298">
            <v>291.34300000000002</v>
          </cell>
          <cell r="M298">
            <v>283.33199999999999</v>
          </cell>
          <cell r="N298">
            <v>277.45699999999999</v>
          </cell>
          <cell r="O298">
            <v>278.40100000000001</v>
          </cell>
          <cell r="P298">
            <v>299.44</v>
          </cell>
        </row>
        <row r="299">
          <cell r="B299">
            <v>1297</v>
          </cell>
          <cell r="C299">
            <v>1041.614</v>
          </cell>
          <cell r="D299">
            <v>1032.6659999999999</v>
          </cell>
          <cell r="E299">
            <v>1028.652</v>
          </cell>
          <cell r="F299">
            <v>1055.7360000000001</v>
          </cell>
          <cell r="G299">
            <v>1162</v>
          </cell>
          <cell r="H299">
            <v>1039</v>
          </cell>
          <cell r="I299">
            <v>1068</v>
          </cell>
          <cell r="J299">
            <v>1042</v>
          </cell>
          <cell r="K299">
            <v>1098.9290000000001</v>
          </cell>
          <cell r="L299">
            <v>1074.57</v>
          </cell>
          <cell r="M299">
            <v>1078.2280000000001</v>
          </cell>
          <cell r="N299">
            <v>1071.42</v>
          </cell>
          <cell r="O299">
            <v>1025.989</v>
          </cell>
          <cell r="P299">
            <v>1030.634</v>
          </cell>
        </row>
        <row r="300">
          <cell r="B300">
            <v>1298</v>
          </cell>
          <cell r="C300">
            <v>411.61900000000003</v>
          </cell>
          <cell r="D300">
            <v>397.86</v>
          </cell>
          <cell r="E300">
            <v>422.56</v>
          </cell>
          <cell r="F300">
            <v>410.983</v>
          </cell>
          <cell r="G300">
            <v>444</v>
          </cell>
          <cell r="H300">
            <v>473</v>
          </cell>
          <cell r="I300">
            <v>437</v>
          </cell>
          <cell r="J300">
            <v>412</v>
          </cell>
          <cell r="K300">
            <v>412.11099999999999</v>
          </cell>
          <cell r="L300">
            <v>384.98200000000003</v>
          </cell>
          <cell r="M300">
            <v>399.86</v>
          </cell>
          <cell r="N300">
            <v>364.79143912175647</v>
          </cell>
          <cell r="O300">
            <v>372.221</v>
          </cell>
          <cell r="P300">
            <v>378.27199999999999</v>
          </cell>
        </row>
        <row r="301">
          <cell r="B301">
            <v>1299</v>
          </cell>
          <cell r="C301">
            <v>5314.6689999999999</v>
          </cell>
          <cell r="D301">
            <v>5153.6949999999997</v>
          </cell>
          <cell r="E301">
            <v>5317.3040000000001</v>
          </cell>
          <cell r="F301">
            <v>5263.8119999999999</v>
          </cell>
          <cell r="G301">
            <v>5322</v>
          </cell>
          <cell r="H301">
            <v>5335</v>
          </cell>
          <cell r="I301">
            <v>5425</v>
          </cell>
          <cell r="J301">
            <v>5333</v>
          </cell>
          <cell r="K301">
            <v>5491.2110000000002</v>
          </cell>
          <cell r="L301">
            <v>5532.6469999999999</v>
          </cell>
          <cell r="M301">
            <v>5567.7970000000005</v>
          </cell>
          <cell r="N301">
            <v>5361.3029999999999</v>
          </cell>
          <cell r="O301">
            <v>5417.4229999999998</v>
          </cell>
          <cell r="P301">
            <v>5358.2120000000004</v>
          </cell>
        </row>
        <row r="302">
          <cell r="B302">
            <v>1300</v>
          </cell>
          <cell r="C302">
            <v>4860.143</v>
          </cell>
          <cell r="D302">
            <v>4908.277</v>
          </cell>
          <cell r="E302">
            <v>5034.1509999999998</v>
          </cell>
          <cell r="F302">
            <v>4956.9400000000005</v>
          </cell>
          <cell r="G302">
            <v>4894</v>
          </cell>
          <cell r="H302">
            <v>5157</v>
          </cell>
          <cell r="I302">
            <v>5034</v>
          </cell>
          <cell r="J302">
            <v>4932</v>
          </cell>
          <cell r="K302">
            <v>5011.9840000000004</v>
          </cell>
          <cell r="L302">
            <v>5075.4459999999999</v>
          </cell>
          <cell r="M302">
            <v>5095.6230000000005</v>
          </cell>
          <cell r="N302">
            <v>4998.3739999999998</v>
          </cell>
          <cell r="O302">
            <v>5055.1170000000002</v>
          </cell>
          <cell r="P302">
            <v>4977.7979999999998</v>
          </cell>
        </row>
        <row r="303">
          <cell r="B303">
            <v>1301</v>
          </cell>
          <cell r="C303">
            <v>922.10599999999999</v>
          </cell>
          <cell r="D303">
            <v>923.15300000000002</v>
          </cell>
          <cell r="E303">
            <v>1042.173</v>
          </cell>
          <cell r="F303">
            <v>1047.1290000000001</v>
          </cell>
          <cell r="G303">
            <v>976</v>
          </cell>
          <cell r="H303">
            <v>1063</v>
          </cell>
          <cell r="I303">
            <v>1091</v>
          </cell>
          <cell r="J303">
            <v>1077</v>
          </cell>
          <cell r="K303">
            <v>1104.221</v>
          </cell>
          <cell r="L303">
            <v>1150.8890000000001</v>
          </cell>
          <cell r="M303">
            <v>1221.5450000000001</v>
          </cell>
          <cell r="N303">
            <v>1223.2280000000001</v>
          </cell>
          <cell r="O303">
            <v>1230.3410000000001</v>
          </cell>
          <cell r="P303">
            <v>1221.69</v>
          </cell>
        </row>
        <row r="304">
          <cell r="B304">
            <v>1302</v>
          </cell>
          <cell r="C304">
            <v>3416.9340000000002</v>
          </cell>
          <cell r="D304">
            <v>3554.5160000000001</v>
          </cell>
          <cell r="E304">
            <v>3677.0450000000001</v>
          </cell>
          <cell r="F304">
            <v>3672.4210000000003</v>
          </cell>
          <cell r="G304">
            <v>3905</v>
          </cell>
          <cell r="H304">
            <v>3863</v>
          </cell>
          <cell r="I304">
            <v>3849</v>
          </cell>
          <cell r="J304">
            <v>3899</v>
          </cell>
          <cell r="K304">
            <v>4150.7970000000005</v>
          </cell>
          <cell r="L304">
            <v>4163.1239999999998</v>
          </cell>
          <cell r="M304">
            <v>4329.3689999999997</v>
          </cell>
          <cell r="N304">
            <v>4139.7049999999999</v>
          </cell>
          <cell r="O304">
            <v>4069</v>
          </cell>
          <cell r="P304">
            <v>4143.3649999999998</v>
          </cell>
        </row>
        <row r="305">
          <cell r="B305">
            <v>1303</v>
          </cell>
          <cell r="C305">
            <v>2522.2980000000002</v>
          </cell>
          <cell r="D305">
            <v>2667.3589999999999</v>
          </cell>
          <cell r="E305">
            <v>2832.3229999999999</v>
          </cell>
          <cell r="F305">
            <v>2856.6570000000002</v>
          </cell>
          <cell r="G305">
            <v>2878</v>
          </cell>
          <cell r="H305">
            <v>3042</v>
          </cell>
          <cell r="I305">
            <v>3075</v>
          </cell>
          <cell r="J305">
            <v>3046</v>
          </cell>
          <cell r="K305">
            <v>3127.1680000000001</v>
          </cell>
          <cell r="L305">
            <v>3079.2780000000002</v>
          </cell>
          <cell r="M305">
            <v>3170.7060000000001</v>
          </cell>
          <cell r="N305">
            <v>2981.011</v>
          </cell>
          <cell r="O305">
            <v>2939.5770000000002</v>
          </cell>
          <cell r="P305">
            <v>2931.8009999999999</v>
          </cell>
        </row>
        <row r="306">
          <cell r="B306">
            <v>1304</v>
          </cell>
          <cell r="C306">
            <v>966.31900000000007</v>
          </cell>
          <cell r="D306">
            <v>1017.8870000000001</v>
          </cell>
          <cell r="E306">
            <v>1050.3399999999999</v>
          </cell>
          <cell r="F306">
            <v>1018.76</v>
          </cell>
          <cell r="G306">
            <v>1160</v>
          </cell>
          <cell r="H306">
            <v>1088</v>
          </cell>
          <cell r="I306">
            <v>1131</v>
          </cell>
          <cell r="J306">
            <v>1083</v>
          </cell>
          <cell r="K306">
            <v>1129.5450000000001</v>
          </cell>
          <cell r="L306">
            <v>1189.8900000000001</v>
          </cell>
          <cell r="M306">
            <v>1155.337</v>
          </cell>
          <cell r="N306">
            <v>1130.5620000000001</v>
          </cell>
          <cell r="O306">
            <v>1134.5530000000001</v>
          </cell>
          <cell r="P306">
            <v>1150.2339999999999</v>
          </cell>
        </row>
        <row r="307">
          <cell r="B307">
            <v>1305</v>
          </cell>
          <cell r="C307">
            <v>2145.7849999999999</v>
          </cell>
          <cell r="D307">
            <v>2135.3429999999998</v>
          </cell>
          <cell r="E307">
            <v>2144.3850000000002</v>
          </cell>
          <cell r="F307">
            <v>2258.6770000000001</v>
          </cell>
          <cell r="G307">
            <v>2147</v>
          </cell>
          <cell r="H307">
            <v>2285</v>
          </cell>
          <cell r="I307">
            <v>2218</v>
          </cell>
          <cell r="J307">
            <v>2217</v>
          </cell>
          <cell r="K307">
            <v>2258.2640000000001</v>
          </cell>
          <cell r="L307">
            <v>2227.4920000000002</v>
          </cell>
          <cell r="M307">
            <v>2293.4030000000002</v>
          </cell>
          <cell r="N307">
            <v>2221.7339999999999</v>
          </cell>
          <cell r="O307">
            <v>2218.835</v>
          </cell>
          <cell r="P307">
            <v>2205.7710000000002</v>
          </cell>
        </row>
        <row r="308">
          <cell r="B308">
            <v>1306</v>
          </cell>
          <cell r="C308">
            <v>1197.7640000000001</v>
          </cell>
          <cell r="D308">
            <v>1275.116</v>
          </cell>
          <cell r="E308">
            <v>1255.999</v>
          </cell>
          <cell r="F308">
            <v>1263.691</v>
          </cell>
          <cell r="G308">
            <v>1356</v>
          </cell>
          <cell r="H308">
            <v>1274</v>
          </cell>
          <cell r="I308">
            <v>1299</v>
          </cell>
          <cell r="J308">
            <v>1258</v>
          </cell>
          <cell r="K308">
            <v>1259.595</v>
          </cell>
          <cell r="L308">
            <v>1286.982</v>
          </cell>
          <cell r="M308">
            <v>1259.9180000000001</v>
          </cell>
          <cell r="N308">
            <v>1245.69</v>
          </cell>
          <cell r="O308">
            <v>1201.444</v>
          </cell>
          <cell r="P308">
            <v>1231.2850000000001</v>
          </cell>
        </row>
        <row r="309">
          <cell r="B309">
            <v>1307</v>
          </cell>
          <cell r="C309">
            <v>4321.0560000000005</v>
          </cell>
          <cell r="D309">
            <v>4353.93</v>
          </cell>
          <cell r="E309">
            <v>4463.8320000000003</v>
          </cell>
          <cell r="F309">
            <v>4489.9830000000002</v>
          </cell>
          <cell r="G309">
            <v>4480</v>
          </cell>
          <cell r="H309">
            <v>4555</v>
          </cell>
          <cell r="I309">
            <v>4527</v>
          </cell>
          <cell r="J309">
            <v>4481</v>
          </cell>
          <cell r="K309">
            <v>4354.2330000000002</v>
          </cell>
          <cell r="L309">
            <v>4473.9350000000004</v>
          </cell>
          <cell r="M309">
            <v>4470.4769999999999</v>
          </cell>
          <cell r="N309">
            <v>4250.8810000000003</v>
          </cell>
          <cell r="O309">
            <v>4256.96</v>
          </cell>
          <cell r="P309">
            <v>4281.9440000000004</v>
          </cell>
        </row>
        <row r="310">
          <cell r="B310">
            <v>1308</v>
          </cell>
          <cell r="C310">
            <v>4562.3159999999998</v>
          </cell>
          <cell r="D310">
            <v>4585.8869999999997</v>
          </cell>
          <cell r="E310">
            <v>4575.8890000000001</v>
          </cell>
          <cell r="F310">
            <v>4671.7110000000002</v>
          </cell>
          <cell r="G310">
            <v>4713</v>
          </cell>
          <cell r="H310">
            <v>4815</v>
          </cell>
          <cell r="I310">
            <v>4821</v>
          </cell>
          <cell r="J310">
            <v>4806</v>
          </cell>
          <cell r="K310">
            <v>4864.3810000000003</v>
          </cell>
          <cell r="L310">
            <v>4986.4589999999998</v>
          </cell>
          <cell r="M310">
            <v>4949.4269999999997</v>
          </cell>
          <cell r="N310">
            <v>4767.1729999999998</v>
          </cell>
          <cell r="O310">
            <v>4767.259</v>
          </cell>
          <cell r="P310">
            <v>4703.6880000000001</v>
          </cell>
        </row>
        <row r="311">
          <cell r="B311">
            <v>1309</v>
          </cell>
          <cell r="C311">
            <v>14605.18</v>
          </cell>
          <cell r="D311">
            <v>14375.526</v>
          </cell>
          <cell r="E311">
            <v>14296.764999999999</v>
          </cell>
          <cell r="F311">
            <v>14769.463</v>
          </cell>
          <cell r="G311">
            <v>14722</v>
          </cell>
          <cell r="H311">
            <v>15072</v>
          </cell>
          <cell r="I311">
            <v>15030</v>
          </cell>
          <cell r="J311">
            <v>14738</v>
          </cell>
          <cell r="K311">
            <v>15083.146000000001</v>
          </cell>
          <cell r="L311">
            <v>15917.847</v>
          </cell>
          <cell r="M311">
            <v>15970.922</v>
          </cell>
          <cell r="N311">
            <v>15460.499</v>
          </cell>
          <cell r="O311">
            <v>15838.097</v>
          </cell>
          <cell r="P311">
            <v>15876.363000000001</v>
          </cell>
        </row>
        <row r="312">
          <cell r="B312">
            <v>1310</v>
          </cell>
          <cell r="C312">
            <v>949.38499999999999</v>
          </cell>
          <cell r="D312">
            <v>1024.2249999999999</v>
          </cell>
          <cell r="E312">
            <v>1053.5899999999999</v>
          </cell>
          <cell r="F312">
            <v>1036.8330000000001</v>
          </cell>
          <cell r="G312">
            <v>1132</v>
          </cell>
          <cell r="H312">
            <v>1092</v>
          </cell>
          <cell r="I312">
            <v>1111</v>
          </cell>
          <cell r="J312">
            <v>1139</v>
          </cell>
          <cell r="K312">
            <v>1128.0509999999999</v>
          </cell>
          <cell r="L312">
            <v>1153.644</v>
          </cell>
          <cell r="M312">
            <v>1144.3310000000001</v>
          </cell>
          <cell r="N312">
            <v>1135.6580000000001</v>
          </cell>
          <cell r="O312">
            <v>1126.83</v>
          </cell>
          <cell r="P312">
            <v>1073.895</v>
          </cell>
        </row>
        <row r="313">
          <cell r="B313">
            <v>1311</v>
          </cell>
          <cell r="C313">
            <v>1216.357</v>
          </cell>
          <cell r="D313">
            <v>1399.694</v>
          </cell>
          <cell r="E313">
            <v>1361.6580000000001</v>
          </cell>
          <cell r="F313">
            <v>1375.0840000000001</v>
          </cell>
          <cell r="G313">
            <v>1394</v>
          </cell>
          <cell r="H313">
            <v>1566</v>
          </cell>
          <cell r="I313">
            <v>1402</v>
          </cell>
          <cell r="J313">
            <v>1389</v>
          </cell>
          <cell r="K313">
            <v>1401.0260000000001</v>
          </cell>
          <cell r="L313">
            <v>1416.433</v>
          </cell>
          <cell r="M313">
            <v>1411.846</v>
          </cell>
          <cell r="N313">
            <v>1364.7329999999999</v>
          </cell>
          <cell r="O313">
            <v>1370.646</v>
          </cell>
          <cell r="P313">
            <v>1368.623</v>
          </cell>
        </row>
        <row r="314">
          <cell r="B314">
            <v>1312</v>
          </cell>
          <cell r="C314">
            <v>615.79</v>
          </cell>
          <cell r="D314">
            <v>627.15899999999999</v>
          </cell>
          <cell r="E314">
            <v>638.46100000000001</v>
          </cell>
          <cell r="F314">
            <v>648.04499999999996</v>
          </cell>
          <cell r="G314">
            <v>624</v>
          </cell>
          <cell r="H314">
            <v>643</v>
          </cell>
          <cell r="I314">
            <v>685</v>
          </cell>
          <cell r="J314">
            <v>644</v>
          </cell>
          <cell r="K314">
            <v>654.18899999999996</v>
          </cell>
          <cell r="L314">
            <v>691.36099999999999</v>
          </cell>
          <cell r="M314">
            <v>673.46100000000001</v>
          </cell>
          <cell r="N314">
            <v>646.70799999999997</v>
          </cell>
          <cell r="O314">
            <v>612.47199999999998</v>
          </cell>
          <cell r="P314">
            <v>678.44799999999998</v>
          </cell>
        </row>
        <row r="315">
          <cell r="B315">
            <v>1313</v>
          </cell>
          <cell r="C315">
            <v>1740.066</v>
          </cell>
          <cell r="D315">
            <v>1966.883</v>
          </cell>
          <cell r="E315">
            <v>1872.672</v>
          </cell>
          <cell r="F315">
            <v>1898.127</v>
          </cell>
          <cell r="G315">
            <v>1951</v>
          </cell>
          <cell r="H315">
            <v>1972</v>
          </cell>
          <cell r="I315">
            <v>1909</v>
          </cell>
          <cell r="J315">
            <v>1865</v>
          </cell>
          <cell r="K315">
            <v>1847.194</v>
          </cell>
          <cell r="L315">
            <v>1841.383</v>
          </cell>
          <cell r="M315">
            <v>1834.923</v>
          </cell>
          <cell r="N315">
            <v>1741.933</v>
          </cell>
          <cell r="O315">
            <v>1732.99</v>
          </cell>
          <cell r="P315">
            <v>1636.222</v>
          </cell>
        </row>
        <row r="316">
          <cell r="B316">
            <v>1314</v>
          </cell>
          <cell r="C316">
            <v>13370.269</v>
          </cell>
          <cell r="D316">
            <v>13279.991</v>
          </cell>
          <cell r="E316">
            <v>13170.253000000001</v>
          </cell>
          <cell r="F316">
            <v>13440.681</v>
          </cell>
          <cell r="G316">
            <v>13909</v>
          </cell>
          <cell r="H316">
            <v>15439</v>
          </cell>
          <cell r="I316">
            <v>14756</v>
          </cell>
          <cell r="J316">
            <v>14593</v>
          </cell>
          <cell r="K316">
            <v>15118.671</v>
          </cell>
          <cell r="L316">
            <v>15848.377</v>
          </cell>
          <cell r="M316">
            <v>15824.992</v>
          </cell>
          <cell r="N316">
            <v>15457.411</v>
          </cell>
          <cell r="O316">
            <v>15760.228000000001</v>
          </cell>
          <cell r="P316">
            <v>15756.001</v>
          </cell>
        </row>
        <row r="317">
          <cell r="B317">
            <v>1315</v>
          </cell>
          <cell r="C317">
            <v>6428.92</v>
          </cell>
          <cell r="D317">
            <v>6468.3040000000001</v>
          </cell>
          <cell r="E317">
            <v>6772.1540000000005</v>
          </cell>
          <cell r="F317">
            <v>6871.67</v>
          </cell>
          <cell r="G317">
            <v>7582</v>
          </cell>
          <cell r="H317">
            <v>7531</v>
          </cell>
          <cell r="I317">
            <v>8048</v>
          </cell>
          <cell r="J317">
            <v>8128</v>
          </cell>
          <cell r="K317">
            <v>8557.1589999999997</v>
          </cell>
          <cell r="L317">
            <v>8889.6049999999996</v>
          </cell>
          <cell r="M317">
            <v>8923.607</v>
          </cell>
          <cell r="N317">
            <v>8547.4369999999999</v>
          </cell>
          <cell r="O317">
            <v>8523.3230000000003</v>
          </cell>
          <cell r="P317">
            <v>8493.518</v>
          </cell>
        </row>
      </sheetData>
      <sheetData sheetId="6"/>
      <sheetData sheetId="7">
        <row r="4">
          <cell r="B4">
            <v>7</v>
          </cell>
          <cell r="C4">
            <v>261042.75006190001</v>
          </cell>
          <cell r="D4">
            <v>192950.70336718328</v>
          </cell>
          <cell r="E4">
            <v>-0.26084634290195896</v>
          </cell>
          <cell r="F4">
            <v>108511</v>
          </cell>
          <cell r="G4">
            <v>110216</v>
          </cell>
          <cell r="H4">
            <v>2.405680069872179</v>
          </cell>
          <cell r="I4">
            <v>1.7506596443999354</v>
          </cell>
          <cell r="J4">
            <v>45599.210040241553</v>
          </cell>
          <cell r="K4">
            <v>0.17468100542699921</v>
          </cell>
          <cell r="L4">
            <v>27629.962865125322</v>
          </cell>
          <cell r="M4">
            <v>0.14319700515704148</v>
          </cell>
          <cell r="N4">
            <v>61931.196980369976</v>
          </cell>
          <cell r="O4">
            <v>0.23724542039832358</v>
          </cell>
          <cell r="P4">
            <v>42894.308133926032</v>
          </cell>
          <cell r="Q4">
            <v>0.22230708354713064</v>
          </cell>
        </row>
        <row r="5">
          <cell r="B5">
            <v>8</v>
          </cell>
          <cell r="C5">
            <v>204026.58750640816</v>
          </cell>
          <cell r="D5">
            <v>151864.56517891856</v>
          </cell>
          <cell r="E5">
            <v>-0.25566286710476527</v>
          </cell>
          <cell r="F5">
            <v>87779</v>
          </cell>
          <cell r="G5">
            <v>91686</v>
          </cell>
          <cell r="H5">
            <v>2.3243211645884343</v>
          </cell>
          <cell r="I5">
            <v>1.656355007077619</v>
          </cell>
          <cell r="J5">
            <v>35417.640071885377</v>
          </cell>
          <cell r="K5">
            <v>0.1735932581373639</v>
          </cell>
          <cell r="L5">
            <v>21157.469074744022</v>
          </cell>
          <cell r="M5">
            <v>0.13931801042473235</v>
          </cell>
          <cell r="N5">
            <v>52308.352292452539</v>
          </cell>
          <cell r="O5">
            <v>0.25638007737991308</v>
          </cell>
          <cell r="P5">
            <v>35217.055268527802</v>
          </cell>
          <cell r="Q5">
            <v>0.2318977783068551</v>
          </cell>
        </row>
        <row r="6">
          <cell r="B6">
            <v>9</v>
          </cell>
          <cell r="C6">
            <v>2906998.2866788376</v>
          </cell>
          <cell r="D6">
            <v>2841968.4995084535</v>
          </cell>
          <cell r="E6">
            <v>-2.2370081010497866E-2</v>
          </cell>
          <cell r="F6">
            <v>1486438</v>
          </cell>
          <cell r="G6">
            <v>1517639</v>
          </cell>
          <cell r="H6">
            <v>1.9556808199728732</v>
          </cell>
          <cell r="I6">
            <v>1.872624846559988</v>
          </cell>
          <cell r="J6">
            <v>583042.67116247409</v>
          </cell>
          <cell r="K6">
            <v>0.2005651925679611</v>
          </cell>
          <cell r="L6">
            <v>540882.02024024376</v>
          </cell>
          <cell r="M6">
            <v>0.19031949873258436</v>
          </cell>
          <cell r="N6">
            <v>64162.558662225332</v>
          </cell>
          <cell r="O6">
            <v>2.2071756614459245E-2</v>
          </cell>
          <cell r="P6">
            <v>27915.683526352492</v>
          </cell>
          <cell r="Q6">
            <v>9.8226576160787091E-3</v>
          </cell>
        </row>
        <row r="7">
          <cell r="B7">
            <v>10</v>
          </cell>
          <cell r="C7">
            <v>197221.80862028655</v>
          </cell>
          <cell r="D7">
            <v>155708.63081508584</v>
          </cell>
          <cell r="E7">
            <v>-0.21048979367756693</v>
          </cell>
          <cell r="F7">
            <v>79627</v>
          </cell>
          <cell r="G7">
            <v>85041</v>
          </cell>
          <cell r="H7">
            <v>2.4768207846620687</v>
          </cell>
          <cell r="I7">
            <v>1.8309830648168042</v>
          </cell>
          <cell r="J7">
            <v>35089.693423893827</v>
          </cell>
          <cell r="K7">
            <v>0.17791994541259087</v>
          </cell>
          <cell r="L7">
            <v>22999.418918943065</v>
          </cell>
          <cell r="M7">
            <v>0.14770805445111373</v>
          </cell>
          <cell r="N7">
            <v>43954.504227631565</v>
          </cell>
          <cell r="O7">
            <v>0.2228683761452451</v>
          </cell>
          <cell r="P7">
            <v>33608.235008933865</v>
          </cell>
          <cell r="Q7">
            <v>0.2158405403284667</v>
          </cell>
        </row>
        <row r="8">
          <cell r="B8">
            <v>11</v>
          </cell>
          <cell r="C8">
            <v>132235.6901152528</v>
          </cell>
          <cell r="D8">
            <v>111762.58969372867</v>
          </cell>
          <cell r="E8">
            <v>-0.15482280467308307</v>
          </cell>
          <cell r="F8">
            <v>62281</v>
          </cell>
          <cell r="G8">
            <v>68727</v>
          </cell>
          <cell r="H8">
            <v>2.1232107723905012</v>
          </cell>
          <cell r="I8">
            <v>1.6261816999684064</v>
          </cell>
          <cell r="J8">
            <v>23714.710807322186</v>
          </cell>
          <cell r="K8">
            <v>0.1793366888065781</v>
          </cell>
          <cell r="L8">
            <v>16293.776351140805</v>
          </cell>
          <cell r="M8">
            <v>0.14578918040277924</v>
          </cell>
          <cell r="N8">
            <v>26849.696729364132</v>
          </cell>
          <cell r="O8">
            <v>0.20304425156296846</v>
          </cell>
          <cell r="P8">
            <v>23486.385631964353</v>
          </cell>
          <cell r="Q8">
            <v>0.2101453240867614</v>
          </cell>
        </row>
        <row r="9">
          <cell r="B9">
            <v>12</v>
          </cell>
          <cell r="C9">
            <v>193253.36388486435</v>
          </cell>
          <cell r="D9">
            <v>154264.32508597715</v>
          </cell>
          <cell r="E9">
            <v>-0.20175089330975848</v>
          </cell>
          <cell r="F9">
            <v>83964</v>
          </cell>
          <cell r="G9">
            <v>92184</v>
          </cell>
          <cell r="H9">
            <v>2.301621693640898</v>
          </cell>
          <cell r="I9">
            <v>1.6734392637114592</v>
          </cell>
          <cell r="J9">
            <v>34418.1863386369</v>
          </cell>
          <cell r="K9">
            <v>0.17809876965009735</v>
          </cell>
          <cell r="L9">
            <v>21447.203704258489</v>
          </cell>
          <cell r="M9">
            <v>0.13902892773364922</v>
          </cell>
          <cell r="N9">
            <v>42081.521455152586</v>
          </cell>
          <cell r="O9">
            <v>0.21775311233507808</v>
          </cell>
          <cell r="P9">
            <v>36716.818896135759</v>
          </cell>
          <cell r="Q9">
            <v>0.23801237827133481</v>
          </cell>
        </row>
        <row r="10">
          <cell r="B10">
            <v>13</v>
          </cell>
          <cell r="C10">
            <v>91883.776482020883</v>
          </cell>
          <cell r="D10">
            <v>73603.971473685</v>
          </cell>
          <cell r="E10">
            <v>-0.19894485956302344</v>
          </cell>
          <cell r="F10">
            <v>12819</v>
          </cell>
          <cell r="G10">
            <v>13811</v>
          </cell>
          <cell r="H10">
            <v>7.1677803636805431</v>
          </cell>
          <cell r="I10">
            <v>5.3293730702834701</v>
          </cell>
          <cell r="J10">
            <v>16966.618567253376</v>
          </cell>
          <cell r="K10">
            <v>0.18465303905497696</v>
          </cell>
          <cell r="L10">
            <v>11470.053402460264</v>
          </cell>
          <cell r="M10">
            <v>0.15583470800296495</v>
          </cell>
          <cell r="N10">
            <v>21048.364860186019</v>
          </cell>
          <cell r="O10">
            <v>0.22907596603089778</v>
          </cell>
          <cell r="P10">
            <v>16339.132991855586</v>
          </cell>
          <cell r="Q10">
            <v>0.22198711108540084</v>
          </cell>
        </row>
        <row r="11">
          <cell r="B11">
            <v>14</v>
          </cell>
          <cell r="C11">
            <v>196516.33958846453</v>
          </cell>
          <cell r="D11">
            <v>177018.57189384729</v>
          </cell>
          <cell r="E11">
            <v>-9.9217030682784757E-2</v>
          </cell>
          <cell r="F11">
            <v>91140</v>
          </cell>
          <cell r="G11">
            <v>101022</v>
          </cell>
          <cell r="H11">
            <v>2.1562029799041533</v>
          </cell>
          <cell r="I11">
            <v>1.7522774434662478</v>
          </cell>
          <cell r="J11">
            <v>36139.528224492082</v>
          </cell>
          <cell r="K11">
            <v>0.18390088223795445</v>
          </cell>
          <cell r="L11">
            <v>29954.575841067581</v>
          </cell>
          <cell r="M11">
            <v>0.16921713648797507</v>
          </cell>
          <cell r="N11">
            <v>35045.149856052602</v>
          </cell>
          <cell r="O11">
            <v>0.17833198974417364</v>
          </cell>
          <cell r="P11">
            <v>18060.894231101083</v>
          </cell>
          <cell r="Q11">
            <v>0.10202824504725785</v>
          </cell>
        </row>
        <row r="12">
          <cell r="B12">
            <v>15</v>
          </cell>
          <cell r="C12">
            <v>75687.944559441778</v>
          </cell>
          <cell r="D12">
            <v>71483.10093195783</v>
          </cell>
          <cell r="E12">
            <v>-5.5554998249181642E-2</v>
          </cell>
          <cell r="F12">
            <v>39728</v>
          </cell>
          <cell r="G12">
            <v>45475</v>
          </cell>
          <cell r="H12">
            <v>1.9051536588663356</v>
          </cell>
          <cell r="I12">
            <v>1.5719208561178193</v>
          </cell>
          <cell r="J12">
            <v>14499.113765619251</v>
          </cell>
          <cell r="K12">
            <v>0.19156437461757631</v>
          </cell>
          <cell r="L12">
            <v>13114.973177368278</v>
          </cell>
          <cell r="M12">
            <v>0.18346956142616064</v>
          </cell>
          <cell r="N12">
            <v>7473.2162984439974</v>
          </cell>
          <cell r="O12">
            <v>9.8737207648371031E-2</v>
          </cell>
          <cell r="P12">
            <v>4151.5368883697056</v>
          </cell>
          <cell r="Q12">
            <v>5.8077179560542612E-2</v>
          </cell>
        </row>
        <row r="13">
          <cell r="B13">
            <v>16</v>
          </cell>
          <cell r="C13">
            <v>288396.7887548093</v>
          </cell>
          <cell r="D13">
            <v>227638.17625029548</v>
          </cell>
          <cell r="E13">
            <v>-0.21067714646493474</v>
          </cell>
          <cell r="F13">
            <v>123007</v>
          </cell>
          <cell r="G13">
            <v>128919</v>
          </cell>
          <cell r="H13">
            <v>2.344555909458887</v>
          </cell>
          <cell r="I13">
            <v>1.7657457492712128</v>
          </cell>
          <cell r="J13">
            <v>51467.982803927094</v>
          </cell>
          <cell r="K13">
            <v>0.17846239906535302</v>
          </cell>
          <cell r="L13">
            <v>33863.633361295593</v>
          </cell>
          <cell r="M13">
            <v>0.14876078309492974</v>
          </cell>
          <cell r="N13">
            <v>61548.059180359996</v>
          </cell>
          <cell r="O13">
            <v>0.21341450938514869</v>
          </cell>
          <cell r="P13">
            <v>44276.784230397519</v>
          </cell>
          <cell r="Q13">
            <v>0.19450509119223383</v>
          </cell>
        </row>
        <row r="14">
          <cell r="K14">
            <v>0.19272148771749176</v>
          </cell>
          <cell r="M14">
            <v>0.17767348123315438</v>
          </cell>
          <cell r="O14">
            <v>9.1572136854828554E-2</v>
          </cell>
          <cell r="Q14">
            <v>6.7977139898339992E-2</v>
          </cell>
        </row>
        <row r="16">
          <cell r="H16">
            <v>7</v>
          </cell>
          <cell r="I16">
            <v>-0.27228077152713281</v>
          </cell>
        </row>
        <row r="17">
          <cell r="H17">
            <v>8</v>
          </cell>
          <cell r="I17">
            <v>-0.28738117936859708</v>
          </cell>
        </row>
        <row r="18">
          <cell r="H18">
            <v>9</v>
          </cell>
          <cell r="I18">
            <v>-4.2469084200578933E-2</v>
          </cell>
        </row>
        <row r="19">
          <cell r="H19">
            <v>10</v>
          </cell>
          <cell r="I19">
            <v>-0.26075270517942661</v>
          </cell>
        </row>
        <row r="20">
          <cell r="H20">
            <v>11</v>
          </cell>
          <cell r="I20">
            <v>-0.23409313803664189</v>
          </cell>
        </row>
        <row r="21">
          <cell r="H21">
            <v>12</v>
          </cell>
          <cell r="I21">
            <v>-0.27293035674152299</v>
          </cell>
        </row>
        <row r="22">
          <cell r="H22">
            <v>13</v>
          </cell>
          <cell r="I22">
            <v>-0.25648209070584294</v>
          </cell>
        </row>
        <row r="23">
          <cell r="H23">
            <v>14</v>
          </cell>
          <cell r="I23">
            <v>-0.18733187005235508</v>
          </cell>
        </row>
        <row r="24">
          <cell r="H24">
            <v>15</v>
          </cell>
          <cell r="I24">
            <v>-0.17491124728847696</v>
          </cell>
        </row>
        <row r="25">
          <cell r="H25">
            <v>16</v>
          </cell>
          <cell r="I25">
            <v>-0.2468741128554538</v>
          </cell>
        </row>
      </sheetData>
      <sheetData sheetId="8">
        <row r="2">
          <cell r="A2">
            <v>1001</v>
          </cell>
          <cell r="B2">
            <v>7</v>
          </cell>
        </row>
        <row r="3">
          <cell r="A3">
            <v>1002</v>
          </cell>
          <cell r="B3">
            <v>9</v>
          </cell>
        </row>
        <row r="4">
          <cell r="A4">
            <v>1003</v>
          </cell>
          <cell r="B4">
            <v>10</v>
          </cell>
        </row>
        <row r="5">
          <cell r="A5">
            <v>1004</v>
          </cell>
          <cell r="B5">
            <v>7</v>
          </cell>
        </row>
        <row r="6">
          <cell r="A6">
            <v>1005</v>
          </cell>
          <cell r="B6">
            <v>7</v>
          </cell>
        </row>
        <row r="7">
          <cell r="A7">
            <v>1006</v>
          </cell>
          <cell r="B7">
            <v>12</v>
          </cell>
        </row>
        <row r="8">
          <cell r="A8">
            <v>1007</v>
          </cell>
          <cell r="B8">
            <v>8</v>
          </cell>
        </row>
        <row r="9">
          <cell r="A9">
            <v>1008</v>
          </cell>
          <cell r="B9">
            <v>9</v>
          </cell>
        </row>
        <row r="10">
          <cell r="A10">
            <v>1009</v>
          </cell>
          <cell r="B10">
            <v>14</v>
          </cell>
        </row>
        <row r="11">
          <cell r="A11">
            <v>1010</v>
          </cell>
          <cell r="B11">
            <v>7</v>
          </cell>
        </row>
        <row r="12">
          <cell r="A12">
            <v>1011</v>
          </cell>
          <cell r="B12">
            <v>16</v>
          </cell>
        </row>
        <row r="13">
          <cell r="A13">
            <v>1012</v>
          </cell>
          <cell r="B13">
            <v>14</v>
          </cell>
        </row>
        <row r="14">
          <cell r="A14">
            <v>1013</v>
          </cell>
          <cell r="B14">
            <v>12</v>
          </cell>
        </row>
        <row r="15">
          <cell r="A15">
            <v>1014</v>
          </cell>
          <cell r="B15">
            <v>7</v>
          </cell>
        </row>
        <row r="16">
          <cell r="A16">
            <v>1015</v>
          </cell>
          <cell r="B16">
            <v>7</v>
          </cell>
        </row>
        <row r="17">
          <cell r="A17">
            <v>1016</v>
          </cell>
          <cell r="B17">
            <v>10</v>
          </cell>
        </row>
        <row r="18">
          <cell r="A18">
            <v>1017</v>
          </cell>
          <cell r="B18">
            <v>8</v>
          </cell>
        </row>
        <row r="19">
          <cell r="A19">
            <v>1018</v>
          </cell>
          <cell r="B19">
            <v>14</v>
          </cell>
        </row>
        <row r="20">
          <cell r="A20">
            <v>1019</v>
          </cell>
          <cell r="B20">
            <v>10</v>
          </cell>
        </row>
        <row r="21">
          <cell r="A21">
            <v>1020</v>
          </cell>
          <cell r="B21">
            <v>7</v>
          </cell>
        </row>
        <row r="22">
          <cell r="A22">
            <v>1021</v>
          </cell>
          <cell r="B22">
            <v>10</v>
          </cell>
        </row>
        <row r="23">
          <cell r="A23">
            <v>1022</v>
          </cell>
          <cell r="B23">
            <v>13</v>
          </cell>
        </row>
        <row r="24">
          <cell r="A24">
            <v>1023</v>
          </cell>
          <cell r="B24">
            <v>7</v>
          </cell>
        </row>
        <row r="25">
          <cell r="A25">
            <v>1024</v>
          </cell>
          <cell r="B25">
            <v>9</v>
          </cell>
        </row>
        <row r="26">
          <cell r="A26">
            <v>1025</v>
          </cell>
          <cell r="B26">
            <v>16</v>
          </cell>
        </row>
        <row r="27">
          <cell r="A27">
            <v>1026</v>
          </cell>
          <cell r="B27">
            <v>16</v>
          </cell>
        </row>
        <row r="28">
          <cell r="A28">
            <v>1027</v>
          </cell>
          <cell r="B28">
            <v>7</v>
          </cell>
        </row>
        <row r="29">
          <cell r="A29">
            <v>1028</v>
          </cell>
          <cell r="B29">
            <v>9</v>
          </cell>
        </row>
        <row r="30">
          <cell r="A30">
            <v>1029</v>
          </cell>
          <cell r="B30">
            <v>8</v>
          </cell>
        </row>
        <row r="31">
          <cell r="A31">
            <v>1030</v>
          </cell>
          <cell r="B31">
            <v>7</v>
          </cell>
        </row>
        <row r="32">
          <cell r="A32">
            <v>1031</v>
          </cell>
          <cell r="B32">
            <v>7</v>
          </cell>
        </row>
        <row r="33">
          <cell r="A33">
            <v>1032</v>
          </cell>
          <cell r="B33">
            <v>12</v>
          </cell>
        </row>
        <row r="34">
          <cell r="A34">
            <v>1033</v>
          </cell>
          <cell r="B34">
            <v>8</v>
          </cell>
        </row>
        <row r="35">
          <cell r="A35">
            <v>1034</v>
          </cell>
          <cell r="B35">
            <v>11</v>
          </cell>
        </row>
        <row r="36">
          <cell r="A36">
            <v>1035</v>
          </cell>
          <cell r="B36">
            <v>16</v>
          </cell>
        </row>
        <row r="37">
          <cell r="A37">
            <v>1036</v>
          </cell>
          <cell r="B37">
            <v>7</v>
          </cell>
        </row>
        <row r="38">
          <cell r="A38">
            <v>1037</v>
          </cell>
          <cell r="B38">
            <v>11</v>
          </cell>
        </row>
        <row r="39">
          <cell r="A39">
            <v>1038</v>
          </cell>
          <cell r="B39">
            <v>9</v>
          </cell>
        </row>
        <row r="40">
          <cell r="A40">
            <v>1039</v>
          </cell>
          <cell r="B40">
            <v>11</v>
          </cell>
        </row>
        <row r="41">
          <cell r="A41">
            <v>1040</v>
          </cell>
          <cell r="B41">
            <v>12</v>
          </cell>
        </row>
        <row r="42">
          <cell r="A42">
            <v>1041</v>
          </cell>
          <cell r="B42">
            <v>16</v>
          </cell>
        </row>
        <row r="43">
          <cell r="A43">
            <v>1042</v>
          </cell>
          <cell r="B43">
            <v>7</v>
          </cell>
        </row>
        <row r="44">
          <cell r="A44">
            <v>1043</v>
          </cell>
          <cell r="B44">
            <v>8</v>
          </cell>
        </row>
        <row r="45">
          <cell r="A45">
            <v>1044</v>
          </cell>
          <cell r="B45">
            <v>12</v>
          </cell>
        </row>
        <row r="46">
          <cell r="A46">
            <v>1045</v>
          </cell>
          <cell r="B46">
            <v>9</v>
          </cell>
        </row>
        <row r="47">
          <cell r="A47">
            <v>1046</v>
          </cell>
          <cell r="B47">
            <v>10</v>
          </cell>
        </row>
        <row r="48">
          <cell r="A48">
            <v>1047</v>
          </cell>
          <cell r="B48">
            <v>7</v>
          </cell>
        </row>
        <row r="49">
          <cell r="A49">
            <v>1048</v>
          </cell>
          <cell r="B49">
            <v>14</v>
          </cell>
        </row>
        <row r="50">
          <cell r="A50">
            <v>1049</v>
          </cell>
          <cell r="B50">
            <v>16</v>
          </cell>
        </row>
        <row r="51">
          <cell r="A51">
            <v>1050</v>
          </cell>
          <cell r="B51">
            <v>7</v>
          </cell>
        </row>
        <row r="52">
          <cell r="A52">
            <v>1051</v>
          </cell>
          <cell r="B52">
            <v>9</v>
          </cell>
        </row>
        <row r="53">
          <cell r="A53">
            <v>1052</v>
          </cell>
          <cell r="B53">
            <v>8</v>
          </cell>
        </row>
        <row r="54">
          <cell r="A54">
            <v>1053</v>
          </cell>
          <cell r="B54">
            <v>16</v>
          </cell>
        </row>
        <row r="55">
          <cell r="A55">
            <v>1054</v>
          </cell>
          <cell r="B55">
            <v>10</v>
          </cell>
        </row>
        <row r="56">
          <cell r="A56">
            <v>1055</v>
          </cell>
          <cell r="B56">
            <v>12</v>
          </cell>
        </row>
        <row r="57">
          <cell r="A57">
            <v>1056</v>
          </cell>
          <cell r="B57">
            <v>7</v>
          </cell>
        </row>
        <row r="58">
          <cell r="A58">
            <v>1057</v>
          </cell>
          <cell r="B58">
            <v>7</v>
          </cell>
        </row>
        <row r="59">
          <cell r="A59">
            <v>1058</v>
          </cell>
          <cell r="B59">
            <v>15</v>
          </cell>
        </row>
        <row r="60">
          <cell r="A60">
            <v>1059</v>
          </cell>
          <cell r="B60">
            <v>15</v>
          </cell>
        </row>
        <row r="61">
          <cell r="A61">
            <v>1060</v>
          </cell>
          <cell r="B61">
            <v>11</v>
          </cell>
        </row>
        <row r="62">
          <cell r="A62">
            <v>1061</v>
          </cell>
          <cell r="B62">
            <v>7</v>
          </cell>
        </row>
        <row r="63">
          <cell r="A63">
            <v>1062</v>
          </cell>
          <cell r="B63">
            <v>9</v>
          </cell>
        </row>
        <row r="64">
          <cell r="A64">
            <v>1063</v>
          </cell>
          <cell r="B64">
            <v>9</v>
          </cell>
        </row>
        <row r="65">
          <cell r="A65">
            <v>1064</v>
          </cell>
          <cell r="B65">
            <v>11</v>
          </cell>
        </row>
        <row r="66">
          <cell r="A66">
            <v>1065</v>
          </cell>
          <cell r="B66">
            <v>15</v>
          </cell>
        </row>
        <row r="67">
          <cell r="A67">
            <v>1066</v>
          </cell>
          <cell r="B67">
            <v>8</v>
          </cell>
        </row>
        <row r="68">
          <cell r="A68">
            <v>1067</v>
          </cell>
          <cell r="B68">
            <v>8</v>
          </cell>
        </row>
        <row r="69">
          <cell r="A69">
            <v>1068</v>
          </cell>
          <cell r="B69">
            <v>9</v>
          </cell>
        </row>
        <row r="70">
          <cell r="A70">
            <v>1069</v>
          </cell>
          <cell r="B70">
            <v>11</v>
          </cell>
        </row>
        <row r="71">
          <cell r="A71">
            <v>1070</v>
          </cell>
          <cell r="B71">
            <v>16</v>
          </cell>
        </row>
        <row r="72">
          <cell r="A72">
            <v>1071</v>
          </cell>
          <cell r="B72">
            <v>16</v>
          </cell>
        </row>
        <row r="73">
          <cell r="A73">
            <v>1072</v>
          </cell>
          <cell r="B73">
            <v>10</v>
          </cell>
        </row>
        <row r="74">
          <cell r="A74">
            <v>1073</v>
          </cell>
          <cell r="B74">
            <v>8</v>
          </cell>
        </row>
        <row r="75">
          <cell r="A75">
            <v>1074</v>
          </cell>
          <cell r="B75">
            <v>13</v>
          </cell>
        </row>
        <row r="76">
          <cell r="A76">
            <v>1075</v>
          </cell>
          <cell r="B76">
            <v>10</v>
          </cell>
        </row>
        <row r="77">
          <cell r="A77">
            <v>1076</v>
          </cell>
          <cell r="B77">
            <v>12</v>
          </cell>
        </row>
        <row r="78">
          <cell r="A78">
            <v>1077</v>
          </cell>
          <cell r="B78">
            <v>7</v>
          </cell>
        </row>
        <row r="79">
          <cell r="A79">
            <v>1078</v>
          </cell>
          <cell r="B79">
            <v>14</v>
          </cell>
        </row>
        <row r="80">
          <cell r="A80">
            <v>1079</v>
          </cell>
          <cell r="B80">
            <v>8</v>
          </cell>
        </row>
        <row r="81">
          <cell r="A81">
            <v>1080</v>
          </cell>
          <cell r="B81">
            <v>13</v>
          </cell>
        </row>
        <row r="82">
          <cell r="A82">
            <v>1081</v>
          </cell>
          <cell r="B82">
            <v>12</v>
          </cell>
        </row>
        <row r="83">
          <cell r="A83">
            <v>1082</v>
          </cell>
          <cell r="B83">
            <v>11</v>
          </cell>
        </row>
        <row r="84">
          <cell r="A84">
            <v>1083</v>
          </cell>
          <cell r="B84">
            <v>8</v>
          </cell>
        </row>
        <row r="85">
          <cell r="A85">
            <v>1084</v>
          </cell>
          <cell r="B85">
            <v>8</v>
          </cell>
        </row>
        <row r="86">
          <cell r="A86">
            <v>1085</v>
          </cell>
          <cell r="B86">
            <v>14</v>
          </cell>
        </row>
        <row r="87">
          <cell r="A87">
            <v>1086</v>
          </cell>
          <cell r="B87">
            <v>10</v>
          </cell>
        </row>
        <row r="88">
          <cell r="A88">
            <v>1087</v>
          </cell>
          <cell r="B88">
            <v>13</v>
          </cell>
        </row>
        <row r="89">
          <cell r="A89">
            <v>1088</v>
          </cell>
          <cell r="B89">
            <v>10</v>
          </cell>
        </row>
        <row r="90">
          <cell r="A90">
            <v>1089</v>
          </cell>
          <cell r="B90">
            <v>12</v>
          </cell>
        </row>
        <row r="91">
          <cell r="A91">
            <v>1090</v>
          </cell>
          <cell r="B91">
            <v>9</v>
          </cell>
        </row>
        <row r="92">
          <cell r="A92">
            <v>1091</v>
          </cell>
          <cell r="B92">
            <v>8</v>
          </cell>
        </row>
        <row r="93">
          <cell r="A93">
            <v>1092</v>
          </cell>
          <cell r="B93">
            <v>7</v>
          </cell>
        </row>
        <row r="94">
          <cell r="A94">
            <v>1093</v>
          </cell>
          <cell r="B94">
            <v>12</v>
          </cell>
        </row>
        <row r="95">
          <cell r="A95">
            <v>1094</v>
          </cell>
          <cell r="B95">
            <v>10</v>
          </cell>
        </row>
        <row r="96">
          <cell r="A96">
            <v>1095</v>
          </cell>
          <cell r="B96">
            <v>7</v>
          </cell>
        </row>
        <row r="97">
          <cell r="A97">
            <v>1096</v>
          </cell>
          <cell r="B97">
            <v>7</v>
          </cell>
        </row>
        <row r="98">
          <cell r="A98">
            <v>1097</v>
          </cell>
          <cell r="B98">
            <v>16</v>
          </cell>
        </row>
        <row r="99">
          <cell r="A99">
            <v>1098</v>
          </cell>
          <cell r="B99">
            <v>8</v>
          </cell>
        </row>
        <row r="100">
          <cell r="A100">
            <v>1099</v>
          </cell>
          <cell r="B100">
            <v>9</v>
          </cell>
        </row>
        <row r="101">
          <cell r="A101">
            <v>1100</v>
          </cell>
          <cell r="B101">
            <v>13</v>
          </cell>
        </row>
        <row r="102">
          <cell r="A102">
            <v>1101</v>
          </cell>
          <cell r="B102">
            <v>8</v>
          </cell>
        </row>
        <row r="103">
          <cell r="A103">
            <v>1102</v>
          </cell>
          <cell r="B103">
            <v>8</v>
          </cell>
        </row>
        <row r="104">
          <cell r="A104">
            <v>1103</v>
          </cell>
          <cell r="B104">
            <v>16</v>
          </cell>
        </row>
        <row r="105">
          <cell r="A105">
            <v>1104</v>
          </cell>
          <cell r="B105">
            <v>10</v>
          </cell>
        </row>
        <row r="106">
          <cell r="A106">
            <v>1105</v>
          </cell>
          <cell r="B106">
            <v>7</v>
          </cell>
        </row>
        <row r="107">
          <cell r="A107">
            <v>1106</v>
          </cell>
          <cell r="B107">
            <v>7</v>
          </cell>
        </row>
        <row r="108">
          <cell r="A108">
            <v>1107</v>
          </cell>
          <cell r="B108">
            <v>8</v>
          </cell>
        </row>
        <row r="109">
          <cell r="A109">
            <v>1108</v>
          </cell>
          <cell r="B109">
            <v>8</v>
          </cell>
        </row>
        <row r="110">
          <cell r="A110">
            <v>1109</v>
          </cell>
          <cell r="B110">
            <v>8</v>
          </cell>
        </row>
        <row r="111">
          <cell r="A111">
            <v>1110</v>
          </cell>
          <cell r="B111">
            <v>16</v>
          </cell>
        </row>
        <row r="112">
          <cell r="A112">
            <v>1111</v>
          </cell>
          <cell r="B112">
            <v>16</v>
          </cell>
        </row>
        <row r="113">
          <cell r="A113">
            <v>1112</v>
          </cell>
          <cell r="B113">
            <v>9</v>
          </cell>
        </row>
        <row r="114">
          <cell r="A114">
            <v>1113</v>
          </cell>
          <cell r="B114">
            <v>10</v>
          </cell>
        </row>
        <row r="115">
          <cell r="A115">
            <v>1114</v>
          </cell>
          <cell r="B115">
            <v>13</v>
          </cell>
        </row>
        <row r="116">
          <cell r="A116">
            <v>1115</v>
          </cell>
          <cell r="B116">
            <v>12</v>
          </cell>
        </row>
        <row r="117">
          <cell r="A117">
            <v>1116</v>
          </cell>
          <cell r="B117">
            <v>9</v>
          </cell>
        </row>
        <row r="118">
          <cell r="A118">
            <v>1117</v>
          </cell>
          <cell r="B118">
            <v>13</v>
          </cell>
        </row>
        <row r="119">
          <cell r="A119">
            <v>1118</v>
          </cell>
          <cell r="B119">
            <v>10</v>
          </cell>
        </row>
        <row r="120">
          <cell r="A120">
            <v>1119</v>
          </cell>
          <cell r="B120">
            <v>10</v>
          </cell>
        </row>
        <row r="121">
          <cell r="A121">
            <v>1120</v>
          </cell>
          <cell r="B121">
            <v>9</v>
          </cell>
        </row>
        <row r="122">
          <cell r="A122">
            <v>1121</v>
          </cell>
          <cell r="B122">
            <v>8</v>
          </cell>
        </row>
        <row r="123">
          <cell r="A123">
            <v>1122</v>
          </cell>
          <cell r="B123">
            <v>16</v>
          </cell>
        </row>
        <row r="124">
          <cell r="A124">
            <v>1123</v>
          </cell>
          <cell r="B124">
            <v>14</v>
          </cell>
        </row>
        <row r="125">
          <cell r="A125">
            <v>1124</v>
          </cell>
          <cell r="B125">
            <v>7</v>
          </cell>
        </row>
        <row r="126">
          <cell r="A126">
            <v>1125</v>
          </cell>
          <cell r="B126">
            <v>7</v>
          </cell>
        </row>
        <row r="127">
          <cell r="A127">
            <v>1126</v>
          </cell>
          <cell r="B127">
            <v>9</v>
          </cell>
        </row>
        <row r="128">
          <cell r="A128">
            <v>1127</v>
          </cell>
          <cell r="B128">
            <v>9</v>
          </cell>
        </row>
        <row r="129">
          <cell r="A129">
            <v>1128</v>
          </cell>
          <cell r="B129">
            <v>10</v>
          </cell>
        </row>
        <row r="130">
          <cell r="A130">
            <v>1129</v>
          </cell>
          <cell r="B130">
            <v>11</v>
          </cell>
        </row>
        <row r="131">
          <cell r="A131">
            <v>1130</v>
          </cell>
          <cell r="B131">
            <v>9</v>
          </cell>
        </row>
        <row r="132">
          <cell r="A132">
            <v>1131</v>
          </cell>
          <cell r="B132">
            <v>10</v>
          </cell>
        </row>
        <row r="133">
          <cell r="A133">
            <v>1132</v>
          </cell>
          <cell r="B133">
            <v>7</v>
          </cell>
        </row>
        <row r="134">
          <cell r="A134">
            <v>1133</v>
          </cell>
          <cell r="B134">
            <v>8</v>
          </cell>
        </row>
        <row r="135">
          <cell r="A135">
            <v>1134</v>
          </cell>
          <cell r="B135">
            <v>8</v>
          </cell>
        </row>
        <row r="136">
          <cell r="A136">
            <v>1135</v>
          </cell>
          <cell r="B136">
            <v>8</v>
          </cell>
        </row>
        <row r="137">
          <cell r="A137">
            <v>1136</v>
          </cell>
          <cell r="B137">
            <v>15</v>
          </cell>
        </row>
        <row r="138">
          <cell r="A138">
            <v>1137</v>
          </cell>
          <cell r="B138">
            <v>7</v>
          </cell>
        </row>
        <row r="139">
          <cell r="A139">
            <v>1138</v>
          </cell>
          <cell r="B139">
            <v>7</v>
          </cell>
        </row>
        <row r="140">
          <cell r="A140">
            <v>1139</v>
          </cell>
          <cell r="B140">
            <v>16</v>
          </cell>
        </row>
        <row r="141">
          <cell r="A141">
            <v>1140</v>
          </cell>
          <cell r="B141">
            <v>16</v>
          </cell>
        </row>
        <row r="142">
          <cell r="A142">
            <v>1141</v>
          </cell>
          <cell r="B142">
            <v>8</v>
          </cell>
        </row>
        <row r="143">
          <cell r="A143">
            <v>1142</v>
          </cell>
          <cell r="B143">
            <v>16</v>
          </cell>
        </row>
        <row r="144">
          <cell r="A144">
            <v>1143</v>
          </cell>
          <cell r="B144">
            <v>7</v>
          </cell>
        </row>
        <row r="145">
          <cell r="A145">
            <v>1144</v>
          </cell>
          <cell r="B145">
            <v>14</v>
          </cell>
        </row>
        <row r="146">
          <cell r="A146">
            <v>1145</v>
          </cell>
          <cell r="B146">
            <v>16</v>
          </cell>
        </row>
        <row r="147">
          <cell r="A147">
            <v>1146</v>
          </cell>
          <cell r="B147">
            <v>10</v>
          </cell>
        </row>
        <row r="148">
          <cell r="A148">
            <v>1147</v>
          </cell>
          <cell r="B148">
            <v>12</v>
          </cell>
        </row>
        <row r="149">
          <cell r="A149">
            <v>1148</v>
          </cell>
          <cell r="B149">
            <v>7</v>
          </cell>
        </row>
        <row r="150">
          <cell r="A150">
            <v>1149</v>
          </cell>
          <cell r="B150">
            <v>13</v>
          </cell>
        </row>
        <row r="151">
          <cell r="A151">
            <v>1150</v>
          </cell>
          <cell r="B151">
            <v>7</v>
          </cell>
        </row>
        <row r="152">
          <cell r="A152">
            <v>1151</v>
          </cell>
          <cell r="B152">
            <v>7</v>
          </cell>
        </row>
        <row r="153">
          <cell r="A153">
            <v>1152</v>
          </cell>
          <cell r="B153">
            <v>10</v>
          </cell>
        </row>
        <row r="154">
          <cell r="A154">
            <v>1153</v>
          </cell>
          <cell r="B154">
            <v>14</v>
          </cell>
        </row>
        <row r="155">
          <cell r="A155">
            <v>1154</v>
          </cell>
          <cell r="B155">
            <v>12</v>
          </cell>
        </row>
        <row r="156">
          <cell r="A156">
            <v>1155</v>
          </cell>
          <cell r="B156">
            <v>10</v>
          </cell>
        </row>
        <row r="157">
          <cell r="A157">
            <v>1156</v>
          </cell>
          <cell r="B157">
            <v>9</v>
          </cell>
        </row>
        <row r="158">
          <cell r="A158">
            <v>1157</v>
          </cell>
          <cell r="B158">
            <v>12</v>
          </cell>
        </row>
        <row r="159">
          <cell r="A159">
            <v>1158</v>
          </cell>
          <cell r="B159">
            <v>14</v>
          </cell>
        </row>
        <row r="160">
          <cell r="A160">
            <v>1159</v>
          </cell>
          <cell r="B160">
            <v>7</v>
          </cell>
        </row>
        <row r="161">
          <cell r="A161">
            <v>1160</v>
          </cell>
          <cell r="B161">
            <v>7</v>
          </cell>
        </row>
        <row r="162">
          <cell r="A162">
            <v>1161</v>
          </cell>
          <cell r="B162">
            <v>11</v>
          </cell>
        </row>
        <row r="163">
          <cell r="A163">
            <v>1162</v>
          </cell>
          <cell r="B163">
            <v>11</v>
          </cell>
        </row>
        <row r="164">
          <cell r="A164">
            <v>1163</v>
          </cell>
          <cell r="B164">
            <v>14</v>
          </cell>
        </row>
        <row r="165">
          <cell r="A165">
            <v>1164</v>
          </cell>
          <cell r="B165">
            <v>9</v>
          </cell>
        </row>
        <row r="166">
          <cell r="A166">
            <v>1165</v>
          </cell>
          <cell r="B166">
            <v>8</v>
          </cell>
        </row>
        <row r="167">
          <cell r="A167">
            <v>1166</v>
          </cell>
          <cell r="B167">
            <v>10</v>
          </cell>
        </row>
        <row r="168">
          <cell r="A168">
            <v>1167</v>
          </cell>
          <cell r="B168">
            <v>7</v>
          </cell>
        </row>
        <row r="169">
          <cell r="A169">
            <v>1168</v>
          </cell>
          <cell r="B169">
            <v>9</v>
          </cell>
        </row>
        <row r="170">
          <cell r="A170">
            <v>1169</v>
          </cell>
          <cell r="B170">
            <v>12</v>
          </cell>
        </row>
        <row r="171">
          <cell r="A171">
            <v>1170</v>
          </cell>
          <cell r="B171">
            <v>8</v>
          </cell>
        </row>
        <row r="172">
          <cell r="A172">
            <v>1171</v>
          </cell>
          <cell r="B172">
            <v>9</v>
          </cell>
        </row>
        <row r="173">
          <cell r="A173">
            <v>1172</v>
          </cell>
          <cell r="B173">
            <v>7</v>
          </cell>
        </row>
        <row r="174">
          <cell r="A174">
            <v>1173</v>
          </cell>
          <cell r="B174">
            <v>16</v>
          </cell>
        </row>
        <row r="175">
          <cell r="A175">
            <v>1174</v>
          </cell>
          <cell r="B175">
            <v>15</v>
          </cell>
        </row>
        <row r="176">
          <cell r="A176">
            <v>1175</v>
          </cell>
          <cell r="B176">
            <v>13</v>
          </cell>
        </row>
        <row r="177">
          <cell r="A177">
            <v>1176</v>
          </cell>
          <cell r="B177">
            <v>8</v>
          </cell>
        </row>
        <row r="178">
          <cell r="A178">
            <v>1177</v>
          </cell>
          <cell r="B178">
            <v>7</v>
          </cell>
        </row>
        <row r="179">
          <cell r="A179">
            <v>1178</v>
          </cell>
          <cell r="B179">
            <v>15</v>
          </cell>
        </row>
        <row r="180">
          <cell r="A180">
            <v>1179</v>
          </cell>
          <cell r="B180">
            <v>7</v>
          </cell>
        </row>
        <row r="181">
          <cell r="A181">
            <v>1180</v>
          </cell>
          <cell r="B181">
            <v>14</v>
          </cell>
        </row>
        <row r="182">
          <cell r="A182">
            <v>1181</v>
          </cell>
          <cell r="B182">
            <v>7</v>
          </cell>
        </row>
        <row r="183">
          <cell r="A183">
            <v>1182</v>
          </cell>
          <cell r="B183">
            <v>7</v>
          </cell>
        </row>
        <row r="184">
          <cell r="A184">
            <v>1183</v>
          </cell>
          <cell r="B184">
            <v>14</v>
          </cell>
        </row>
        <row r="185">
          <cell r="A185">
            <v>1184</v>
          </cell>
          <cell r="B185">
            <v>16</v>
          </cell>
        </row>
        <row r="186">
          <cell r="A186">
            <v>1185</v>
          </cell>
          <cell r="B186">
            <v>7</v>
          </cell>
        </row>
        <row r="187">
          <cell r="A187">
            <v>1186</v>
          </cell>
          <cell r="B187">
            <v>16</v>
          </cell>
        </row>
        <row r="188">
          <cell r="A188">
            <v>1187</v>
          </cell>
          <cell r="B188">
            <v>8</v>
          </cell>
        </row>
        <row r="189">
          <cell r="A189">
            <v>1188</v>
          </cell>
          <cell r="B189">
            <v>10</v>
          </cell>
        </row>
        <row r="190">
          <cell r="A190">
            <v>1189</v>
          </cell>
          <cell r="B190">
            <v>9</v>
          </cell>
        </row>
        <row r="191">
          <cell r="A191">
            <v>1190</v>
          </cell>
          <cell r="B191">
            <v>16</v>
          </cell>
        </row>
        <row r="192">
          <cell r="A192">
            <v>1191</v>
          </cell>
          <cell r="B192">
            <v>16</v>
          </cell>
        </row>
        <row r="193">
          <cell r="A193">
            <v>1192</v>
          </cell>
          <cell r="B193">
            <v>14</v>
          </cell>
        </row>
        <row r="194">
          <cell r="A194">
            <v>1193</v>
          </cell>
          <cell r="B194">
            <v>9</v>
          </cell>
        </row>
        <row r="195">
          <cell r="A195">
            <v>1194</v>
          </cell>
          <cell r="B195">
            <v>9</v>
          </cell>
        </row>
        <row r="196">
          <cell r="A196">
            <v>1195</v>
          </cell>
          <cell r="B196">
            <v>16</v>
          </cell>
        </row>
        <row r="197">
          <cell r="A197">
            <v>1196</v>
          </cell>
          <cell r="B197">
            <v>7</v>
          </cell>
        </row>
        <row r="198">
          <cell r="A198">
            <v>1197</v>
          </cell>
          <cell r="B198">
            <v>14</v>
          </cell>
        </row>
        <row r="199">
          <cell r="A199">
            <v>1198</v>
          </cell>
          <cell r="B199">
            <v>16</v>
          </cell>
        </row>
        <row r="200">
          <cell r="A200">
            <v>1199</v>
          </cell>
          <cell r="B200">
            <v>8</v>
          </cell>
        </row>
        <row r="201">
          <cell r="A201">
            <v>1200</v>
          </cell>
          <cell r="B201">
            <v>16</v>
          </cell>
        </row>
        <row r="202">
          <cell r="A202">
            <v>1201</v>
          </cell>
          <cell r="B202">
            <v>16</v>
          </cell>
        </row>
        <row r="203">
          <cell r="A203">
            <v>1202</v>
          </cell>
          <cell r="B203">
            <v>16</v>
          </cell>
        </row>
        <row r="204">
          <cell r="A204">
            <v>1203</v>
          </cell>
          <cell r="B204">
            <v>14</v>
          </cell>
        </row>
        <row r="205">
          <cell r="A205">
            <v>1204</v>
          </cell>
          <cell r="B205">
            <v>16</v>
          </cell>
        </row>
        <row r="206">
          <cell r="A206">
            <v>1205</v>
          </cell>
          <cell r="B206">
            <v>16</v>
          </cell>
        </row>
        <row r="207">
          <cell r="A207">
            <v>1206</v>
          </cell>
          <cell r="B207">
            <v>8</v>
          </cell>
        </row>
        <row r="208">
          <cell r="A208">
            <v>1207</v>
          </cell>
          <cell r="B208">
            <v>8</v>
          </cell>
        </row>
        <row r="209">
          <cell r="A209">
            <v>1208</v>
          </cell>
          <cell r="B209">
            <v>7</v>
          </cell>
        </row>
        <row r="210">
          <cell r="A210">
            <v>1209</v>
          </cell>
          <cell r="B210">
            <v>7</v>
          </cell>
        </row>
        <row r="211">
          <cell r="A211">
            <v>1210</v>
          </cell>
          <cell r="B211">
            <v>7</v>
          </cell>
        </row>
        <row r="212">
          <cell r="A212">
            <v>1211</v>
          </cell>
          <cell r="B212">
            <v>9</v>
          </cell>
        </row>
        <row r="213">
          <cell r="A213">
            <v>1212</v>
          </cell>
          <cell r="B213">
            <v>8</v>
          </cell>
        </row>
        <row r="214">
          <cell r="A214">
            <v>1213</v>
          </cell>
          <cell r="B214">
            <v>11</v>
          </cell>
        </row>
        <row r="215">
          <cell r="A215">
            <v>1214</v>
          </cell>
          <cell r="B215">
            <v>9</v>
          </cell>
        </row>
        <row r="216">
          <cell r="A216">
            <v>1215</v>
          </cell>
          <cell r="B216">
            <v>14</v>
          </cell>
        </row>
        <row r="217">
          <cell r="A217">
            <v>1216</v>
          </cell>
          <cell r="B217">
            <v>8</v>
          </cell>
        </row>
        <row r="218">
          <cell r="A218">
            <v>1217</v>
          </cell>
          <cell r="B218">
            <v>8</v>
          </cell>
        </row>
        <row r="219">
          <cell r="A219">
            <v>1218</v>
          </cell>
          <cell r="B219">
            <v>8</v>
          </cell>
        </row>
        <row r="220">
          <cell r="A220">
            <v>1219</v>
          </cell>
          <cell r="B220">
            <v>9</v>
          </cell>
        </row>
        <row r="221">
          <cell r="A221">
            <v>1220</v>
          </cell>
          <cell r="B221">
            <v>10</v>
          </cell>
        </row>
        <row r="222">
          <cell r="A222">
            <v>1221</v>
          </cell>
          <cell r="B222">
            <v>8</v>
          </cell>
        </row>
        <row r="223">
          <cell r="A223">
            <v>1222</v>
          </cell>
          <cell r="B223">
            <v>16</v>
          </cell>
        </row>
        <row r="224">
          <cell r="A224">
            <v>1223</v>
          </cell>
          <cell r="B224">
            <v>7</v>
          </cell>
        </row>
        <row r="225">
          <cell r="A225">
            <v>1224</v>
          </cell>
          <cell r="B225">
            <v>8</v>
          </cell>
        </row>
        <row r="226">
          <cell r="A226">
            <v>1225</v>
          </cell>
          <cell r="B226">
            <v>11</v>
          </cell>
        </row>
        <row r="227">
          <cell r="A227">
            <v>1226</v>
          </cell>
          <cell r="B227">
            <v>16</v>
          </cell>
        </row>
        <row r="228">
          <cell r="A228">
            <v>1227</v>
          </cell>
          <cell r="B228">
            <v>16</v>
          </cell>
        </row>
        <row r="229">
          <cell r="A229">
            <v>1228</v>
          </cell>
          <cell r="B229">
            <v>9</v>
          </cell>
        </row>
        <row r="230">
          <cell r="A230">
            <v>1229</v>
          </cell>
          <cell r="B230">
            <v>12</v>
          </cell>
        </row>
        <row r="231">
          <cell r="A231">
            <v>1230</v>
          </cell>
          <cell r="B231">
            <v>7</v>
          </cell>
        </row>
        <row r="232">
          <cell r="A232">
            <v>1231</v>
          </cell>
          <cell r="B232">
            <v>8</v>
          </cell>
        </row>
        <row r="233">
          <cell r="A233">
            <v>1232</v>
          </cell>
          <cell r="B233">
            <v>13</v>
          </cell>
        </row>
        <row r="234">
          <cell r="A234">
            <v>1233</v>
          </cell>
          <cell r="B234">
            <v>7</v>
          </cell>
        </row>
        <row r="235">
          <cell r="A235">
            <v>1234</v>
          </cell>
          <cell r="B235">
            <v>16</v>
          </cell>
        </row>
        <row r="236">
          <cell r="A236">
            <v>1235</v>
          </cell>
          <cell r="B236">
            <v>7</v>
          </cell>
        </row>
        <row r="237">
          <cell r="A237">
            <v>1236</v>
          </cell>
          <cell r="B237">
            <v>8</v>
          </cell>
        </row>
        <row r="238">
          <cell r="A238">
            <v>1237</v>
          </cell>
          <cell r="B238">
            <v>10</v>
          </cell>
        </row>
        <row r="239">
          <cell r="A239">
            <v>1238</v>
          </cell>
          <cell r="B239">
            <v>8</v>
          </cell>
        </row>
        <row r="240">
          <cell r="A240">
            <v>1239</v>
          </cell>
          <cell r="B240">
            <v>12</v>
          </cell>
        </row>
        <row r="241">
          <cell r="A241">
            <v>1240</v>
          </cell>
          <cell r="B241">
            <v>10</v>
          </cell>
        </row>
        <row r="242">
          <cell r="A242">
            <v>1241</v>
          </cell>
          <cell r="B242">
            <v>9</v>
          </cell>
        </row>
        <row r="243">
          <cell r="A243">
            <v>1242</v>
          </cell>
          <cell r="B243">
            <v>16</v>
          </cell>
        </row>
        <row r="244">
          <cell r="A244">
            <v>1243</v>
          </cell>
          <cell r="B244">
            <v>9</v>
          </cell>
        </row>
        <row r="245">
          <cell r="A245">
            <v>1244</v>
          </cell>
          <cell r="B245">
            <v>8</v>
          </cell>
        </row>
        <row r="246">
          <cell r="A246">
            <v>1245</v>
          </cell>
          <cell r="B246">
            <v>12</v>
          </cell>
        </row>
        <row r="247">
          <cell r="A247">
            <v>1246</v>
          </cell>
          <cell r="B247">
            <v>8</v>
          </cell>
        </row>
        <row r="248">
          <cell r="A248">
            <v>1247</v>
          </cell>
          <cell r="B248">
            <v>7</v>
          </cell>
        </row>
        <row r="249">
          <cell r="A249">
            <v>1248</v>
          </cell>
          <cell r="B249">
            <v>10</v>
          </cell>
        </row>
        <row r="250">
          <cell r="A250">
            <v>1249</v>
          </cell>
          <cell r="B250">
            <v>9</v>
          </cell>
        </row>
        <row r="251">
          <cell r="A251">
            <v>1250</v>
          </cell>
          <cell r="B251">
            <v>16</v>
          </cell>
        </row>
        <row r="252">
          <cell r="A252">
            <v>1251</v>
          </cell>
          <cell r="B252">
            <v>8</v>
          </cell>
        </row>
        <row r="253">
          <cell r="A253">
            <v>1252</v>
          </cell>
          <cell r="B253">
            <v>11</v>
          </cell>
        </row>
        <row r="254">
          <cell r="A254">
            <v>1253</v>
          </cell>
          <cell r="B254">
            <v>11</v>
          </cell>
        </row>
        <row r="255">
          <cell r="A255">
            <v>1254</v>
          </cell>
          <cell r="B255">
            <v>16</v>
          </cell>
        </row>
        <row r="256">
          <cell r="A256">
            <v>1255</v>
          </cell>
          <cell r="B256">
            <v>12</v>
          </cell>
        </row>
        <row r="257">
          <cell r="A257">
            <v>1256</v>
          </cell>
          <cell r="B257">
            <v>12</v>
          </cell>
        </row>
        <row r="258">
          <cell r="A258">
            <v>1257</v>
          </cell>
          <cell r="B258">
            <v>14</v>
          </cell>
        </row>
        <row r="259">
          <cell r="A259">
            <v>1258</v>
          </cell>
          <cell r="B259">
            <v>13</v>
          </cell>
        </row>
        <row r="260">
          <cell r="A260">
            <v>1259</v>
          </cell>
          <cell r="B260">
            <v>13</v>
          </cell>
        </row>
        <row r="261">
          <cell r="A261">
            <v>1260</v>
          </cell>
          <cell r="B261">
            <v>16</v>
          </cell>
        </row>
        <row r="262">
          <cell r="A262">
            <v>1261</v>
          </cell>
          <cell r="B262">
            <v>7</v>
          </cell>
        </row>
        <row r="263">
          <cell r="A263">
            <v>1262</v>
          </cell>
          <cell r="B263">
            <v>14</v>
          </cell>
        </row>
        <row r="264">
          <cell r="A264">
            <v>1263</v>
          </cell>
          <cell r="B264">
            <v>13</v>
          </cell>
        </row>
        <row r="265">
          <cell r="A265">
            <v>1264</v>
          </cell>
          <cell r="B265">
            <v>7</v>
          </cell>
        </row>
        <row r="266">
          <cell r="A266">
            <v>1265</v>
          </cell>
          <cell r="B266">
            <v>9</v>
          </cell>
        </row>
        <row r="267">
          <cell r="A267">
            <v>1266</v>
          </cell>
          <cell r="B267">
            <v>7</v>
          </cell>
        </row>
        <row r="268">
          <cell r="A268">
            <v>1267</v>
          </cell>
          <cell r="B268">
            <v>8</v>
          </cell>
        </row>
        <row r="269">
          <cell r="A269">
            <v>1268</v>
          </cell>
          <cell r="B269">
            <v>7</v>
          </cell>
        </row>
        <row r="270">
          <cell r="A270">
            <v>1269</v>
          </cell>
          <cell r="B270">
            <v>7</v>
          </cell>
        </row>
        <row r="271">
          <cell r="A271">
            <v>1270</v>
          </cell>
          <cell r="B271">
            <v>12</v>
          </cell>
        </row>
        <row r="272">
          <cell r="A272">
            <v>1271</v>
          </cell>
          <cell r="B272">
            <v>7</v>
          </cell>
        </row>
        <row r="273">
          <cell r="A273">
            <v>1272</v>
          </cell>
          <cell r="B273">
            <v>9</v>
          </cell>
        </row>
        <row r="274">
          <cell r="A274">
            <v>1273</v>
          </cell>
          <cell r="B274">
            <v>11</v>
          </cell>
        </row>
        <row r="275">
          <cell r="A275">
            <v>1274</v>
          </cell>
          <cell r="B275">
            <v>7</v>
          </cell>
        </row>
        <row r="276">
          <cell r="A276">
            <v>1275</v>
          </cell>
          <cell r="B276">
            <v>16</v>
          </cell>
        </row>
        <row r="277">
          <cell r="A277">
            <v>1276</v>
          </cell>
          <cell r="B277">
            <v>12</v>
          </cell>
        </row>
        <row r="278">
          <cell r="A278">
            <v>1277</v>
          </cell>
          <cell r="B278">
            <v>7</v>
          </cell>
        </row>
        <row r="279">
          <cell r="A279">
            <v>1278</v>
          </cell>
          <cell r="B279">
            <v>7</v>
          </cell>
        </row>
        <row r="280">
          <cell r="A280">
            <v>1279</v>
          </cell>
          <cell r="B280">
            <v>10</v>
          </cell>
        </row>
        <row r="281">
          <cell r="A281">
            <v>1280</v>
          </cell>
          <cell r="B281">
            <v>9</v>
          </cell>
        </row>
        <row r="282">
          <cell r="A282">
            <v>1281</v>
          </cell>
          <cell r="B282">
            <v>16</v>
          </cell>
        </row>
        <row r="283">
          <cell r="A283">
            <v>1282</v>
          </cell>
          <cell r="B283">
            <v>10</v>
          </cell>
        </row>
        <row r="284">
          <cell r="A284">
            <v>1283</v>
          </cell>
          <cell r="B284">
            <v>12</v>
          </cell>
        </row>
        <row r="285">
          <cell r="A285">
            <v>1284</v>
          </cell>
          <cell r="B285">
            <v>9</v>
          </cell>
        </row>
        <row r="286">
          <cell r="A286">
            <v>1285</v>
          </cell>
          <cell r="B286">
            <v>12</v>
          </cell>
        </row>
        <row r="287">
          <cell r="A287">
            <v>1286</v>
          </cell>
          <cell r="B287">
            <v>10</v>
          </cell>
        </row>
        <row r="288">
          <cell r="A288">
            <v>1287</v>
          </cell>
          <cell r="B288">
            <v>8</v>
          </cell>
        </row>
        <row r="289">
          <cell r="A289">
            <v>1288</v>
          </cell>
          <cell r="B289">
            <v>8</v>
          </cell>
        </row>
        <row r="290">
          <cell r="A290">
            <v>1289</v>
          </cell>
          <cell r="B290">
            <v>10</v>
          </cell>
        </row>
        <row r="291">
          <cell r="A291">
            <v>1290</v>
          </cell>
          <cell r="B291">
            <v>10</v>
          </cell>
        </row>
        <row r="292">
          <cell r="A292">
            <v>1291</v>
          </cell>
          <cell r="B292">
            <v>12</v>
          </cell>
        </row>
        <row r="293">
          <cell r="A293">
            <v>1292</v>
          </cell>
          <cell r="B293">
            <v>9</v>
          </cell>
        </row>
        <row r="294">
          <cell r="A294">
            <v>1293</v>
          </cell>
          <cell r="B294">
            <v>11</v>
          </cell>
        </row>
        <row r="295">
          <cell r="A295">
            <v>1294</v>
          </cell>
          <cell r="B295">
            <v>11</v>
          </cell>
        </row>
        <row r="296">
          <cell r="A296">
            <v>1295</v>
          </cell>
          <cell r="B296">
            <v>7</v>
          </cell>
        </row>
        <row r="297">
          <cell r="A297">
            <v>1296</v>
          </cell>
          <cell r="B297">
            <v>7</v>
          </cell>
        </row>
        <row r="298">
          <cell r="A298">
            <v>1297</v>
          </cell>
          <cell r="B298">
            <v>7</v>
          </cell>
        </row>
        <row r="299">
          <cell r="A299">
            <v>1298</v>
          </cell>
          <cell r="B299">
            <v>7</v>
          </cell>
        </row>
        <row r="300">
          <cell r="A300">
            <v>1299</v>
          </cell>
          <cell r="B300">
            <v>16</v>
          </cell>
        </row>
        <row r="301">
          <cell r="A301">
            <v>1300</v>
          </cell>
          <cell r="B301">
            <v>16</v>
          </cell>
        </row>
        <row r="302">
          <cell r="A302">
            <v>1301</v>
          </cell>
          <cell r="B302">
            <v>10</v>
          </cell>
        </row>
        <row r="303">
          <cell r="A303">
            <v>1302</v>
          </cell>
          <cell r="B303">
            <v>9</v>
          </cell>
        </row>
        <row r="304">
          <cell r="A304">
            <v>1303</v>
          </cell>
          <cell r="B304">
            <v>12</v>
          </cell>
        </row>
        <row r="305">
          <cell r="A305">
            <v>1304</v>
          </cell>
          <cell r="B305">
            <v>11</v>
          </cell>
        </row>
        <row r="306">
          <cell r="A306">
            <v>1305</v>
          </cell>
          <cell r="B306">
            <v>12</v>
          </cell>
        </row>
        <row r="307">
          <cell r="A307">
            <v>1306</v>
          </cell>
          <cell r="B307">
            <v>16</v>
          </cell>
        </row>
        <row r="308">
          <cell r="A308">
            <v>1307</v>
          </cell>
          <cell r="B308">
            <v>16</v>
          </cell>
        </row>
        <row r="309">
          <cell r="A309">
            <v>1308</v>
          </cell>
          <cell r="B309">
            <v>14</v>
          </cell>
        </row>
        <row r="310">
          <cell r="A310">
            <v>1309</v>
          </cell>
          <cell r="B310">
            <v>9</v>
          </cell>
        </row>
        <row r="311">
          <cell r="A311">
            <v>1310</v>
          </cell>
          <cell r="B311">
            <v>15</v>
          </cell>
        </row>
        <row r="312">
          <cell r="A312">
            <v>1311</v>
          </cell>
          <cell r="B312">
            <v>7</v>
          </cell>
        </row>
        <row r="313">
          <cell r="A313">
            <v>1312</v>
          </cell>
          <cell r="B313">
            <v>7</v>
          </cell>
        </row>
        <row r="314">
          <cell r="A314">
            <v>1313</v>
          </cell>
          <cell r="B314">
            <v>10</v>
          </cell>
        </row>
        <row r="315">
          <cell r="A315">
            <v>1314</v>
          </cell>
          <cell r="B315">
            <v>9</v>
          </cell>
        </row>
        <row r="316">
          <cell r="A316">
            <v>1315</v>
          </cell>
          <cell r="B316">
            <v>9</v>
          </cell>
        </row>
        <row r="318">
          <cell r="P318">
            <v>-8.5546002790715447E-2</v>
          </cell>
        </row>
        <row r="320">
          <cell r="C320">
            <v>2.09041322058181</v>
          </cell>
          <cell r="P320">
            <v>1.8442481257979402</v>
          </cell>
        </row>
        <row r="321">
          <cell r="P321">
            <v>-0.11775905948172127</v>
          </cell>
        </row>
      </sheetData>
      <sheetData sheetId="9">
        <row r="19">
          <cell r="C19">
            <v>7</v>
          </cell>
          <cell r="D19">
            <v>828869.88060127175</v>
          </cell>
          <cell r="E19">
            <v>611779.30722237274</v>
          </cell>
          <cell r="F19">
            <v>-0.26191152370190962</v>
          </cell>
          <cell r="G19">
            <v>108511</v>
          </cell>
          <cell r="H19">
            <v>110216</v>
          </cell>
          <cell r="I19">
            <v>7.6385793200806535</v>
          </cell>
          <cell r="J19">
            <v>5.5507304495025469</v>
          </cell>
          <cell r="K19">
            <v>-0.27332947438137767</v>
          </cell>
          <cell r="L19">
            <v>75510.730344992233</v>
          </cell>
          <cell r="M19">
            <v>103909.11479184321</v>
          </cell>
          <cell r="N19">
            <v>9.1100825488092146E-2</v>
          </cell>
          <cell r="O19">
            <v>0.16984738379533615</v>
          </cell>
          <cell r="P19">
            <v>0</v>
          </cell>
          <cell r="Q19">
            <v>68191.09736560451</v>
          </cell>
          <cell r="R19">
            <v>0.11146355648282504</v>
          </cell>
          <cell r="S19">
            <v>68954.054456644109</v>
          </cell>
          <cell r="T19">
            <v>100984.45151545624</v>
          </cell>
          <cell r="U19">
            <v>8.3190445292358847E-2</v>
          </cell>
          <cell r="V19">
            <v>0.16506679830991713</v>
          </cell>
          <cell r="W19">
            <v>185634.78754978304</v>
          </cell>
          <cell r="X19">
            <v>120212.67446792715</v>
          </cell>
          <cell r="Y19">
            <v>0.22396131394607008</v>
          </cell>
          <cell r="Z19">
            <v>0.19649679720898378</v>
          </cell>
          <cell r="AA19">
            <v>359473.97899356717</v>
          </cell>
          <cell r="AB19">
            <v>279188.52845164418</v>
          </cell>
          <cell r="AC19">
            <v>0.43369168962057181</v>
          </cell>
          <cell r="AD19">
            <v>0.45635497172865847</v>
          </cell>
          <cell r="AE19">
            <v>452835.6510442603</v>
          </cell>
          <cell r="AF19">
            <v>313779.97633694374</v>
          </cell>
          <cell r="AG19">
            <v>0.5463289976416662</v>
          </cell>
          <cell r="AH19">
            <v>0.51289733508899049</v>
          </cell>
          <cell r="AI19">
            <v>671.14983544043002</v>
          </cell>
          <cell r="AJ19">
            <v>1234.9997524134694</v>
          </cell>
          <cell r="AK19">
            <v>911.53908548737638</v>
          </cell>
        </row>
        <row r="20">
          <cell r="C20">
            <v>8</v>
          </cell>
          <cell r="D20">
            <v>699769.34894641396</v>
          </cell>
          <cell r="E20">
            <v>496567.16209373984</v>
          </cell>
          <cell r="F20">
            <v>-0.29038452049753138</v>
          </cell>
          <cell r="G20">
            <v>87779</v>
          </cell>
          <cell r="H20">
            <v>91686</v>
          </cell>
          <cell r="I20">
            <v>7.9719448723090256</v>
          </cell>
          <cell r="J20">
            <v>5.4159540398069481</v>
          </cell>
          <cell r="K20">
            <v>-0.32062324482203175</v>
          </cell>
          <cell r="L20">
            <v>62274.566929759232</v>
          </cell>
          <cell r="M20">
            <v>84003.073599258641</v>
          </cell>
          <cell r="N20">
            <v>8.899299036678443E-2</v>
          </cell>
          <cell r="O20">
            <v>0.16916759707803816</v>
          </cell>
          <cell r="P20">
            <v>0</v>
          </cell>
          <cell r="Q20">
            <v>26203.882570197547</v>
          </cell>
          <cell r="R20">
            <v>5.2770067315186034E-2</v>
          </cell>
          <cell r="S20">
            <v>53089.26072833177</v>
          </cell>
          <cell r="T20">
            <v>73269.324441972698</v>
          </cell>
          <cell r="U20">
            <v>7.5866799265020643E-2</v>
          </cell>
          <cell r="V20">
            <v>0.14755169095966364</v>
          </cell>
          <cell r="W20">
            <v>158958.89331013843</v>
          </cell>
          <cell r="X20">
            <v>98317.902617798522</v>
          </cell>
          <cell r="Y20">
            <v>0.22715898252684255</v>
          </cell>
          <cell r="Z20">
            <v>0.19799517592594754</v>
          </cell>
          <cell r="AA20">
            <v>262844.76863635745</v>
          </cell>
          <cell r="AB20">
            <v>213926.42945487096</v>
          </cell>
          <cell r="AC20">
            <v>0.37561629275717995</v>
          </cell>
          <cell r="AD20">
            <v>0.43081066527409001</v>
          </cell>
          <cell r="AE20">
            <v>424682.51334775327</v>
          </cell>
          <cell r="AF20">
            <v>270796.12091393437</v>
          </cell>
          <cell r="AG20">
            <v>0.60688927571229478</v>
          </cell>
          <cell r="AH20">
            <v>0.54533634437714718</v>
          </cell>
          <cell r="AI20">
            <v>1008.2878385793449</v>
          </cell>
          <cell r="AJ20">
            <v>694.01744439601032</v>
          </cell>
          <cell r="AK20">
            <v>492.48552158815272</v>
          </cell>
        </row>
        <row r="21">
          <cell r="C21">
            <v>9</v>
          </cell>
          <cell r="D21">
            <v>5261051.3565341011</v>
          </cell>
          <cell r="E21">
            <v>5197500.809238744</v>
          </cell>
          <cell r="F21">
            <v>-1.2079438687939925E-2</v>
          </cell>
          <cell r="G21">
            <v>1486438</v>
          </cell>
          <cell r="H21">
            <v>1517639</v>
          </cell>
          <cell r="I21">
            <v>3.5393681785140725</v>
          </cell>
          <cell r="J21">
            <v>3.4247280211161839</v>
          </cell>
          <cell r="K21">
            <v>-3.2390006242870695E-2</v>
          </cell>
          <cell r="L21">
            <v>72908.466201561721</v>
          </cell>
          <cell r="M21">
            <v>87336.215148123782</v>
          </cell>
          <cell r="N21">
            <v>1.3858155197631958E-2</v>
          </cell>
          <cell r="O21">
            <v>1.6803501981737169E-2</v>
          </cell>
          <cell r="P21">
            <v>0</v>
          </cell>
          <cell r="Q21">
            <v>129359.64347419629</v>
          </cell>
          <cell r="R21">
            <v>2.4888816418124435E-2</v>
          </cell>
          <cell r="S21">
            <v>52330.174592100419</v>
          </cell>
          <cell r="T21">
            <v>100446.02100235308</v>
          </cell>
          <cell r="U21">
            <v>9.9467142678825171E-3</v>
          </cell>
          <cell r="V21">
            <v>1.9325830757699291E-2</v>
          </cell>
          <cell r="W21">
            <v>1134256.1684406362</v>
          </cell>
          <cell r="X21">
            <v>1032140.5359292065</v>
          </cell>
          <cell r="Y21">
            <v>0.21559496221832486</v>
          </cell>
          <cell r="Z21">
            <v>0.1985840067777459</v>
          </cell>
          <cell r="AA21">
            <v>4067809.2645499068</v>
          </cell>
          <cell r="AB21">
            <v>4556337.5909543931</v>
          </cell>
          <cell r="AC21">
            <v>0.77319322486707609</v>
          </cell>
          <cell r="AD21">
            <v>0.87664009264901699</v>
          </cell>
          <cell r="AE21">
            <v>1159954.6099746409</v>
          </cell>
          <cell r="AF21">
            <v>605561.73161295324</v>
          </cell>
          <cell r="AG21">
            <v>0.22047962115671135</v>
          </cell>
          <cell r="AH21">
            <v>0.11651017553216068</v>
          </cell>
          <cell r="AI21">
            <v>883.65267107605007</v>
          </cell>
          <cell r="AJ21">
            <v>5953.7548278189015</v>
          </cell>
          <cell r="AK21">
            <v>5881.8368114132363</v>
          </cell>
        </row>
        <row r="22">
          <cell r="C22">
            <v>10</v>
          </cell>
          <cell r="D22">
            <v>609095.59663492744</v>
          </cell>
          <cell r="E22">
            <v>459106.52574837842</v>
          </cell>
          <cell r="F22">
            <v>-0.24624881827285261</v>
          </cell>
          <cell r="G22">
            <v>79627</v>
          </cell>
          <cell r="H22">
            <v>85041</v>
          </cell>
          <cell r="I22">
            <v>7.6493600994000461</v>
          </cell>
          <cell r="J22">
            <v>5.3986491897834981</v>
          </cell>
          <cell r="K22">
            <v>-0.2942351883516473</v>
          </cell>
          <cell r="L22">
            <v>52252.837948810615</v>
          </cell>
          <cell r="M22">
            <v>77441.45691579314</v>
          </cell>
          <cell r="N22">
            <v>8.578758119003331E-2</v>
          </cell>
          <cell r="O22">
            <v>0.16867862374545362</v>
          </cell>
          <cell r="P22">
            <v>0</v>
          </cell>
          <cell r="Q22">
            <v>17476.32498244664</v>
          </cell>
          <cell r="R22">
            <v>3.8065947666413379E-2</v>
          </cell>
          <cell r="S22">
            <v>45214.136816713493</v>
          </cell>
          <cell r="T22">
            <v>68740.821224240673</v>
          </cell>
          <cell r="U22">
            <v>7.4231593639008706E-2</v>
          </cell>
          <cell r="V22">
            <v>0.1497273886756193</v>
          </cell>
          <cell r="W22">
            <v>137213.43183380942</v>
          </cell>
          <cell r="X22">
            <v>90652.138641457102</v>
          </cell>
          <cell r="Y22">
            <v>0.22527404990591451</v>
          </cell>
          <cell r="Z22">
            <v>0.19745338730197148</v>
          </cell>
          <cell r="AA22">
            <v>255816.41159734965</v>
          </cell>
          <cell r="AB22">
            <v>215382.05948486354</v>
          </cell>
          <cell r="AC22">
            <v>0.4199938614080605</v>
          </cell>
          <cell r="AD22">
            <v>0.46913308220521255</v>
          </cell>
          <cell r="AE22">
            <v>348189.15541211015</v>
          </cell>
          <cell r="AF22">
            <v>237596.42364332743</v>
          </cell>
          <cell r="AG22">
            <v>0.57164943784810129</v>
          </cell>
          <cell r="AH22">
            <v>0.51751916019060562</v>
          </cell>
          <cell r="AI22">
            <v>862.8089738345941</v>
          </cell>
          <cell r="AJ22">
            <v>705.94490218143574</v>
          </cell>
          <cell r="AK22">
            <v>532.10680425351256</v>
          </cell>
        </row>
        <row r="23">
          <cell r="C23">
            <v>11</v>
          </cell>
          <cell r="D23">
            <v>383043.65203673358</v>
          </cell>
          <cell r="E23">
            <v>337282.45522653521</v>
          </cell>
          <cell r="F23">
            <v>-0.11946731545314815</v>
          </cell>
          <cell r="G23">
            <v>62281</v>
          </cell>
          <cell r="H23">
            <v>68727</v>
          </cell>
          <cell r="I23">
            <v>6.1502489047499811</v>
          </cell>
          <cell r="J23">
            <v>4.9075684261867272</v>
          </cell>
          <cell r="K23">
            <v>-0.20205368885208896</v>
          </cell>
          <cell r="L23">
            <v>31680.45752153884</v>
          </cell>
          <cell r="M23">
            <v>57691.059730009547</v>
          </cell>
          <cell r="N23">
            <v>8.2707172806771145E-2</v>
          </cell>
          <cell r="O23">
            <v>0.1710467260778846</v>
          </cell>
          <cell r="P23">
            <v>0</v>
          </cell>
          <cell r="Q23">
            <v>48614.620395374026</v>
          </cell>
          <cell r="R23">
            <v>0.14413622660189099</v>
          </cell>
          <cell r="S23">
            <v>27258.92525421159</v>
          </cell>
          <cell r="T23">
            <v>54903.40285906387</v>
          </cell>
          <cell r="U23">
            <v>7.1164017754293651E-2</v>
          </cell>
          <cell r="V23">
            <v>0.16278167455282572</v>
          </cell>
          <cell r="W23">
            <v>85861.93678478837</v>
          </cell>
          <cell r="X23">
            <v>65954.840647603531</v>
          </cell>
          <cell r="Y23">
            <v>0.22415705449820189</v>
          </cell>
          <cell r="Z23">
            <v>0.19554779569931993</v>
          </cell>
          <cell r="AA23">
            <v>173251.00126936156</v>
          </cell>
          <cell r="AB23">
            <v>175371.18470668883</v>
          </cell>
          <cell r="AC23">
            <v>0.45230093319167425</v>
          </cell>
          <cell r="AD23">
            <v>0.51995347516342372</v>
          </cell>
          <cell r="AE23">
            <v>199862.28887515684</v>
          </cell>
          <cell r="AF23">
            <v>151530.18618128958</v>
          </cell>
          <cell r="AG23">
            <v>0.52177418373191109</v>
          </cell>
          <cell r="AH23">
            <v>0.4492679172402092</v>
          </cell>
          <cell r="AI23">
            <v>299.265868001223</v>
          </cell>
          <cell r="AJ23">
            <v>1279.9443337626735</v>
          </cell>
          <cell r="AK23">
            <v>1127.0328202785786</v>
          </cell>
        </row>
        <row r="24">
          <cell r="C24">
            <v>12</v>
          </cell>
          <cell r="D24">
            <v>556718.5504911032</v>
          </cell>
          <cell r="E24">
            <v>438192.43368919397</v>
          </cell>
          <cell r="F24">
            <v>-0.21290132455143218</v>
          </cell>
          <cell r="G24">
            <v>83964</v>
          </cell>
          <cell r="H24">
            <v>92184</v>
          </cell>
          <cell r="I24">
            <v>6.6304434101651086</v>
          </cell>
          <cell r="J24">
            <v>4.7534543270979128</v>
          </cell>
          <cell r="K24">
            <v>-0.28308650974829086</v>
          </cell>
          <cell r="L24">
            <v>49949.555677782453</v>
          </cell>
          <cell r="M24">
            <v>86004.249615537032</v>
          </cell>
          <cell r="N24">
            <v>8.9721378304567001E-2</v>
          </cell>
          <cell r="O24">
            <v>0.19627050355812187</v>
          </cell>
          <cell r="P24">
            <v>0</v>
          </cell>
          <cell r="Q24">
            <v>27937.371826573428</v>
          </cell>
          <cell r="R24">
            <v>6.3755943002861526E-2</v>
          </cell>
          <cell r="S24">
            <v>43371.038235023414</v>
          </cell>
          <cell r="T24">
            <v>77074.573984315968</v>
          </cell>
          <cell r="U24">
            <v>7.7904783659111285E-2</v>
          </cell>
          <cell r="V24">
            <v>0.17589206946230451</v>
          </cell>
          <cell r="W24">
            <v>124303.16743201365</v>
          </cell>
          <cell r="X24">
            <v>83512.897657060414</v>
          </cell>
          <cell r="Y24">
            <v>0.22327829263523008</v>
          </cell>
          <cell r="Z24">
            <v>0.19058498330049983</v>
          </cell>
          <cell r="AA24">
            <v>264426.94571792684</v>
          </cell>
          <cell r="AB24">
            <v>227752.83832475438</v>
          </cell>
          <cell r="AC24">
            <v>0.47497419564098498</v>
          </cell>
          <cell r="AD24">
            <v>0.51975529656520147</v>
          </cell>
          <cell r="AE24">
            <v>289275.82712879032</v>
          </cell>
          <cell r="AF24">
            <v>207010.70690510486</v>
          </cell>
          <cell r="AG24">
            <v>0.51960874462259032</v>
          </cell>
          <cell r="AH24">
            <v>0.4724196288882882</v>
          </cell>
          <cell r="AI24">
            <v>590.56219209069684</v>
          </cell>
          <cell r="AJ24">
            <v>942.69250207199855</v>
          </cell>
          <cell r="AK24">
            <v>741.9920197361663</v>
          </cell>
        </row>
        <row r="25">
          <cell r="C25">
            <v>13</v>
          </cell>
          <cell r="D25">
            <v>350612.40029079403</v>
          </cell>
          <cell r="E25">
            <v>283995.41519290837</v>
          </cell>
          <cell r="F25">
            <v>-0.19000179412546236</v>
          </cell>
          <cell r="G25">
            <v>12819</v>
          </cell>
          <cell r="H25">
            <v>13811</v>
          </cell>
          <cell r="I25">
            <v>27.350994640049461</v>
          </cell>
          <cell r="J25">
            <v>20.562987125690274</v>
          </cell>
          <cell r="K25">
            <v>-0.24818137708307164</v>
          </cell>
          <cell r="L25">
            <v>25346.00630610239</v>
          </cell>
          <cell r="M25">
            <v>31349.57173466012</v>
          </cell>
          <cell r="N25">
            <v>7.229067279160889E-2</v>
          </cell>
          <cell r="O25">
            <v>0.11038759802993801</v>
          </cell>
          <cell r="P25">
            <v>0</v>
          </cell>
          <cell r="Q25">
            <v>5363.0350603377992</v>
          </cell>
          <cell r="R25">
            <v>1.8884231129910577E-2</v>
          </cell>
          <cell r="S25">
            <v>23413.713223074657</v>
          </cell>
          <cell r="T25">
            <v>29062.830548950133</v>
          </cell>
          <cell r="U25">
            <v>6.6779478431611611E-2</v>
          </cell>
          <cell r="V25">
            <v>0.1023355624569106</v>
          </cell>
          <cell r="W25">
            <v>81490.877163674493</v>
          </cell>
          <cell r="X25">
            <v>59031.380311453147</v>
          </cell>
          <cell r="Y25">
            <v>0.23242440112239859</v>
          </cell>
          <cell r="Z25">
            <v>0.20786032855972392</v>
          </cell>
          <cell r="AA25">
            <v>130880.76625768575</v>
          </cell>
          <cell r="AB25">
            <v>128992.5554442445</v>
          </cell>
          <cell r="AC25">
            <v>0.37329189198423873</v>
          </cell>
          <cell r="AD25">
            <v>0.45420647145526721</v>
          </cell>
          <cell r="AE25">
            <v>219321.2015085782</v>
          </cell>
          <cell r="AF25">
            <v>154514.654085899</v>
          </cell>
          <cell r="AG25">
            <v>0.62553749190466634</v>
          </cell>
          <cell r="AH25">
            <v>0.54407446676891769</v>
          </cell>
          <cell r="AI25">
            <v>658.4420404289549</v>
          </cell>
          <cell r="AJ25">
            <v>532.48787100893605</v>
          </cell>
          <cell r="AK25">
            <v>431.31422016719046</v>
          </cell>
        </row>
        <row r="26">
          <cell r="C26">
            <v>14</v>
          </cell>
          <cell r="D26">
            <v>491359.87546034425</v>
          </cell>
          <cell r="E26">
            <v>428924.02134764695</v>
          </cell>
          <cell r="F26">
            <v>-0.1270674656822609</v>
          </cell>
          <cell r="G26">
            <v>91140</v>
          </cell>
          <cell r="H26">
            <v>101022</v>
          </cell>
          <cell r="I26">
            <v>5.3912648174275208</v>
          </cell>
          <cell r="J26">
            <v>4.2458476504884777</v>
          </cell>
          <cell r="K26">
            <v>-0.21245796779197856</v>
          </cell>
          <cell r="L26">
            <v>39414.468314741571</v>
          </cell>
          <cell r="M26">
            <v>43103.742926692328</v>
          </cell>
          <cell r="N26">
            <v>8.021507307208392E-2</v>
          </cell>
          <cell r="O26">
            <v>0.10049272314304901</v>
          </cell>
          <cell r="P26">
            <v>0</v>
          </cell>
          <cell r="Q26">
            <v>47320.804616003625</v>
          </cell>
          <cell r="R26">
            <v>0.11032444503183855</v>
          </cell>
          <cell r="S26">
            <v>32742.703015751518</v>
          </cell>
          <cell r="T26">
            <v>45285.329220956497</v>
          </cell>
          <cell r="U26">
            <v>6.6636908406645129E-2</v>
          </cell>
          <cell r="V26">
            <v>0.10557890667599684</v>
          </cell>
          <cell r="W26">
            <v>109425.36096487945</v>
          </cell>
          <cell r="X26">
            <v>88068.163352621967</v>
          </cell>
          <cell r="Y26">
            <v>0.22269901640291903</v>
          </cell>
          <cell r="Z26">
            <v>0.20532345816379888</v>
          </cell>
          <cell r="AA26">
            <v>254162.48166637772</v>
          </cell>
          <cell r="AB26">
            <v>242840.24867016144</v>
          </cell>
          <cell r="AC26">
            <v>0.51726340378985669</v>
          </cell>
          <cell r="AD26">
            <v>0.56616145653763028</v>
          </cell>
          <cell r="AE26">
            <v>213187.57166585856</v>
          </cell>
          <cell r="AF26">
            <v>161748.46548915844</v>
          </cell>
          <cell r="AG26">
            <v>0.43387256939962349</v>
          </cell>
          <cell r="AH26">
            <v>0.37710283742318035</v>
          </cell>
          <cell r="AI26">
            <v>360.9779483598661</v>
          </cell>
          <cell r="AJ26">
            <v>1361.1908364288718</v>
          </cell>
          <cell r="AK26">
            <v>1188.2277665339382</v>
          </cell>
        </row>
        <row r="27">
          <cell r="C27">
            <v>15</v>
          </cell>
          <cell r="D27">
            <v>232087.82172854638</v>
          </cell>
          <cell r="E27">
            <v>198840.54075865529</v>
          </cell>
          <cell r="F27">
            <v>-0.14325301828536974</v>
          </cell>
          <cell r="G27">
            <v>39728</v>
          </cell>
          <cell r="H27">
            <v>45475</v>
          </cell>
          <cell r="I27">
            <v>5.8419206033162094</v>
          </cell>
          <cell r="J27">
            <v>4.3725242607730683</v>
          </cell>
          <cell r="K27">
            <v>-0.25152624322025663</v>
          </cell>
          <cell r="L27">
            <v>8574.359346758305</v>
          </cell>
          <cell r="M27">
            <v>12231.615735792995</v>
          </cell>
          <cell r="N27">
            <v>3.6944460432684886E-2</v>
          </cell>
          <cell r="O27">
            <v>6.1514697602030974E-2</v>
          </cell>
          <cell r="P27">
            <v>0</v>
          </cell>
          <cell r="Q27">
            <v>26661.777141039802</v>
          </cell>
          <cell r="R27">
            <v>0.1340862232586704</v>
          </cell>
          <cell r="S27">
            <v>7543.1633088605213</v>
          </cell>
          <cell r="T27">
            <v>14683.10552549961</v>
          </cell>
          <cell r="U27">
            <v>3.250133183499445E-2</v>
          </cell>
          <cell r="V27">
            <v>7.3843620971245388E-2</v>
          </cell>
          <cell r="W27">
            <v>53700.572624546621</v>
          </cell>
          <cell r="X27">
            <v>43840.959522920683</v>
          </cell>
          <cell r="Y27">
            <v>0.23138039826732343</v>
          </cell>
          <cell r="Z27">
            <v>0.22048300289090991</v>
          </cell>
          <cell r="AA27">
            <v>100910.62277220648</v>
          </cell>
          <cell r="AB27">
            <v>97262.128400655696</v>
          </cell>
          <cell r="AC27">
            <v>0.43479499277748901</v>
          </cell>
          <cell r="AD27">
            <v>0.48914636838927422</v>
          </cell>
          <cell r="AE27">
            <v>112120.45484152764</v>
          </cell>
          <cell r="AF27">
            <v>79710.788663134052</v>
          </cell>
          <cell r="AG27">
            <v>0.48309495089606863</v>
          </cell>
          <cell r="AH27">
            <v>0.40087795154351258</v>
          </cell>
          <cell r="AI27">
            <v>205.429952038452</v>
          </cell>
          <cell r="AJ27">
            <v>1129.7662265194153</v>
          </cell>
          <cell r="AK27">
            <v>967.92380461363632</v>
          </cell>
        </row>
        <row r="28">
          <cell r="C28">
            <v>16</v>
          </cell>
          <cell r="D28">
            <v>1010993.2114795462</v>
          </cell>
          <cell r="E28">
            <v>763131.59557706583</v>
          </cell>
          <cell r="F28">
            <v>-0.24516644927787912</v>
          </cell>
          <cell r="G28">
            <v>123007</v>
          </cell>
          <cell r="H28">
            <v>128919</v>
          </cell>
          <cell r="I28">
            <v>8.2189892565426863</v>
          </cell>
          <cell r="J28">
            <v>5.9194656767200016</v>
          </cell>
          <cell r="K28">
            <v>-0.27978179652591229</v>
          </cell>
          <cell r="L28">
            <v>72696.146956217694</v>
          </cell>
          <cell r="M28">
            <v>110065.03597571047</v>
          </cell>
          <cell r="N28">
            <v>7.1905672689760128E-2</v>
          </cell>
          <cell r="O28">
            <v>0.14422812082951611</v>
          </cell>
          <cell r="P28">
            <v>0</v>
          </cell>
          <cell r="Q28">
            <v>91331.809575133491</v>
          </cell>
          <cell r="R28">
            <v>0.11968028856945713</v>
          </cell>
          <cell r="S28">
            <v>64464.367756062587</v>
          </cell>
          <cell r="T28">
            <v>107832.69051504135</v>
          </cell>
          <cell r="U28">
            <v>6.3763403180246578E-2</v>
          </cell>
          <cell r="V28">
            <v>0.14130287769503277</v>
          </cell>
          <cell r="W28">
            <v>231818.71359596917</v>
          </cell>
          <cell r="X28">
            <v>155663.78851107322</v>
          </cell>
          <cell r="Y28">
            <v>0.22929799227505415</v>
          </cell>
          <cell r="Z28">
            <v>0.2039802694754935</v>
          </cell>
          <cell r="AA28">
            <v>374113.07094625651</v>
          </cell>
          <cell r="AB28">
            <v>325415.23233353609</v>
          </cell>
          <cell r="AC28">
            <v>0.37004508704737765</v>
          </cell>
          <cell r="AD28">
            <v>0.42642086138166402</v>
          </cell>
          <cell r="AE28">
            <v>609749.80098651559</v>
          </cell>
          <cell r="AF28">
            <v>402616.85927011102</v>
          </cell>
          <cell r="AG28">
            <v>0.60311957989725007</v>
          </cell>
          <cell r="AH28">
            <v>0.52758510013683768</v>
          </cell>
          <cell r="AI28">
            <v>1286.5164145126967</v>
          </cell>
          <cell r="AJ28">
            <v>785.83778650231022</v>
          </cell>
          <cell r="AK28">
            <v>593.17672667715078</v>
          </cell>
        </row>
        <row r="29">
          <cell r="F29">
            <v>-0.11591784332860944</v>
          </cell>
          <cell r="I29">
            <v>4.7918128281527839</v>
          </cell>
          <cell r="J29">
            <v>4.0871240181021324</v>
          </cell>
          <cell r="K29">
            <v>-0.14706100495212893</v>
          </cell>
          <cell r="N29">
            <v>4.7066993726465549E-2</v>
          </cell>
          <cell r="O29">
            <v>7.5215523298043763E-2</v>
          </cell>
          <cell r="R29">
            <v>5.3005251353448621E-2</v>
          </cell>
          <cell r="U29">
            <v>4.0137905271209869E-2</v>
          </cell>
          <cell r="V29">
            <v>7.2952706083509011E-2</v>
          </cell>
          <cell r="Y29">
            <v>0.22090866259602707</v>
          </cell>
          <cell r="Z29">
            <v>0.19938485354863009</v>
          </cell>
          <cell r="AC29">
            <v>0.59899538523991225</v>
          </cell>
          <cell r="AD29">
            <v>0.70127446573966135</v>
          </cell>
          <cell r="AG29">
            <v>0.38654384472745962</v>
          </cell>
          <cell r="AH29">
            <v>0.28049659029345136</v>
          </cell>
          <cell r="AJ29">
            <v>1526.7992647793062</v>
          </cell>
          <cell r="AK29">
            <v>1349.8159868103826</v>
          </cell>
        </row>
      </sheetData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io combustibile"/>
      <sheetName val="Sheet3"/>
      <sheetName val="EMISSIONI_AGR"/>
      <sheetName val="gasolio agricoltura"/>
      <sheetName val="EE agricoltura"/>
      <sheetName val="EE tasporti"/>
      <sheetName val="EE industria"/>
      <sheetName val="EE_IP"/>
      <sheetName val="EE TERZIARIO"/>
      <sheetName val="EE DOMESTICO"/>
      <sheetName val="gas agricoltura"/>
      <sheetName val="gas trasporti"/>
      <sheetName val="gas industria"/>
      <sheetName val="gas DOMESTICO"/>
      <sheetName val="gas TERZIARIO"/>
      <sheetName val="calore_TERZIARIO"/>
      <sheetName val="calore_DOMESTICO"/>
      <sheetName val="calore_industria"/>
      <sheetName val="legna_industria"/>
      <sheetName val="ST_industria"/>
      <sheetName val="Sheet1"/>
      <sheetName val="popolazione residente"/>
      <sheetName val="circolante"/>
      <sheetName val="per_FV"/>
    </sheetNames>
    <sheetDataSet>
      <sheetData sheetId="0"/>
      <sheetData sheetId="1">
        <row r="20">
          <cell r="D20">
            <v>7</v>
          </cell>
          <cell r="E20">
            <v>16560.250563444246</v>
          </cell>
          <cell r="F20">
            <v>18810.802433785044</v>
          </cell>
          <cell r="G20">
            <v>0.13590083445408463</v>
          </cell>
          <cell r="H20">
            <v>108511</v>
          </cell>
          <cell r="I20">
            <v>110216</v>
          </cell>
          <cell r="J20">
            <v>152.61356510809267</v>
          </cell>
          <cell r="K20">
            <v>170.67215679924007</v>
          </cell>
        </row>
        <row r="21">
          <cell r="D21">
            <v>8</v>
          </cell>
          <cell r="E21">
            <v>12242.066962303237</v>
          </cell>
          <cell r="F21">
            <v>11844.611724934515</v>
          </cell>
          <cell r="G21">
            <v>-3.2466350542975975E-2</v>
          </cell>
          <cell r="H21">
            <v>87779</v>
          </cell>
          <cell r="I21">
            <v>91686</v>
          </cell>
          <cell r="J21">
            <v>139.46464373373172</v>
          </cell>
          <cell r="K21">
            <v>129.18669944085809</v>
          </cell>
        </row>
        <row r="22">
          <cell r="D22">
            <v>9</v>
          </cell>
          <cell r="E22">
            <v>33287.482009554078</v>
          </cell>
          <cell r="F22">
            <v>35601.486671396968</v>
          </cell>
          <cell r="G22">
            <v>6.9515761545998922E-2</v>
          </cell>
          <cell r="H22">
            <v>1486438</v>
          </cell>
          <cell r="I22">
            <v>1517639</v>
          </cell>
          <cell r="J22">
            <v>22.394127443966095</v>
          </cell>
          <cell r="K22">
            <v>23.458468497051651</v>
          </cell>
        </row>
        <row r="23">
          <cell r="D23">
            <v>10</v>
          </cell>
          <cell r="E23">
            <v>5090.0296254676696</v>
          </cell>
          <cell r="F23">
            <v>6128.0426201875061</v>
          </cell>
          <cell r="G23">
            <v>0.20393063913148923</v>
          </cell>
          <cell r="H23">
            <v>79627</v>
          </cell>
          <cell r="I23">
            <v>85041</v>
          </cell>
          <cell r="J23">
            <v>63.923413232542593</v>
          </cell>
          <cell r="K23">
            <v>72.059860775243777</v>
          </cell>
        </row>
        <row r="24">
          <cell r="D24">
            <v>11</v>
          </cell>
          <cell r="E24">
            <v>9930.3618922152091</v>
          </cell>
          <cell r="F24">
            <v>10381.084338556786</v>
          </cell>
          <cell r="G24">
            <v>4.5388320308338059E-2</v>
          </cell>
          <cell r="H24">
            <v>62281</v>
          </cell>
          <cell r="I24">
            <v>68727</v>
          </cell>
          <cell r="J24">
            <v>159.44448374649107</v>
          </cell>
          <cell r="K24">
            <v>151.04812284192218</v>
          </cell>
        </row>
        <row r="25">
          <cell r="D25">
            <v>12</v>
          </cell>
          <cell r="E25">
            <v>3015.7776443862926</v>
          </cell>
          <cell r="F25">
            <v>3428.8884593348184</v>
          </cell>
          <cell r="G25">
            <v>0.13698318101054618</v>
          </cell>
          <cell r="H25">
            <v>83964</v>
          </cell>
          <cell r="I25">
            <v>92184</v>
          </cell>
          <cell r="J25">
            <v>35.917508031850467</v>
          </cell>
          <cell r="K25">
            <v>37.196134462974257</v>
          </cell>
        </row>
        <row r="26">
          <cell r="D26">
            <v>13</v>
          </cell>
          <cell r="E26">
            <v>410.43252453016493</v>
          </cell>
          <cell r="F26">
            <v>488.20566276485437</v>
          </cell>
          <cell r="G26">
            <v>0.18949068016409965</v>
          </cell>
          <cell r="H26">
            <v>12819</v>
          </cell>
          <cell r="I26">
            <v>13811</v>
          </cell>
          <cell r="J26">
            <v>32.017514980120517</v>
          </cell>
          <cell r="K26">
            <v>35.349045164351196</v>
          </cell>
        </row>
        <row r="27">
          <cell r="D27">
            <v>14</v>
          </cell>
          <cell r="E27">
            <v>24009.822128107975</v>
          </cell>
          <cell r="F27">
            <v>24335.30718832698</v>
          </cell>
          <cell r="G27">
            <v>1.3556329508912279E-2</v>
          </cell>
          <cell r="H27">
            <v>91140</v>
          </cell>
          <cell r="I27">
            <v>101022</v>
          </cell>
          <cell r="J27">
            <v>263.43890858139099</v>
          </cell>
          <cell r="K27">
            <v>240.89116418529608</v>
          </cell>
        </row>
        <row r="28">
          <cell r="D28">
            <v>15</v>
          </cell>
          <cell r="E28">
            <v>19056.744114812307</v>
          </cell>
          <cell r="F28">
            <v>21867.623694865564</v>
          </cell>
          <cell r="G28">
            <v>0.14750051546677567</v>
          </cell>
          <cell r="H28">
            <v>39728</v>
          </cell>
          <cell r="I28">
            <v>45475</v>
          </cell>
          <cell r="J28">
            <v>479.68042979289936</v>
          </cell>
          <cell r="K28">
            <v>480.8713291889074</v>
          </cell>
        </row>
        <row r="29">
          <cell r="D29">
            <v>16</v>
          </cell>
          <cell r="E29">
            <v>27130.339546774081</v>
          </cell>
          <cell r="F29">
            <v>35099.50397341873</v>
          </cell>
          <cell r="G29">
            <v>0.29373625836511952</v>
          </cell>
          <cell r="H29">
            <v>123007</v>
          </cell>
          <cell r="I29">
            <v>128919</v>
          </cell>
          <cell r="J29">
            <v>220.5593140778499</v>
          </cell>
          <cell r="K29">
            <v>272.26013212496787</v>
          </cell>
        </row>
        <row r="30">
          <cell r="G30">
            <v>0.11445545843858773</v>
          </cell>
          <cell r="J30">
            <v>69.293303347315472</v>
          </cell>
          <cell r="K30">
            <v>74.503954711703344</v>
          </cell>
        </row>
      </sheetData>
      <sheetData sheetId="2"/>
      <sheetData sheetId="3">
        <row r="4">
          <cell r="U4">
            <v>1001</v>
          </cell>
          <cell r="V4">
            <v>1586.6939381392253</v>
          </cell>
          <cell r="W4">
            <v>1586.6939381392253</v>
          </cell>
          <cell r="X4">
            <v>1596.1095722705015</v>
          </cell>
          <cell r="Y4">
            <v>1539.3364901992895</v>
          </cell>
          <cell r="Z4">
            <v>1972.3977828028978</v>
          </cell>
          <cell r="AA4">
            <v>1998.3290110539178</v>
          </cell>
          <cell r="AB4">
            <v>2051.3793120079877</v>
          </cell>
          <cell r="AC4">
            <v>2000.8780269309693</v>
          </cell>
          <cell r="AD4">
            <v>1858.9096657246323</v>
          </cell>
          <cell r="AE4">
            <v>1888.5137023718678</v>
          </cell>
          <cell r="AF4">
            <v>2395.2286395348842</v>
          </cell>
          <cell r="AG4">
            <v>2104.9348604651168</v>
          </cell>
          <cell r="AH4">
            <v>2164.4150930232563</v>
          </cell>
          <cell r="AI4">
            <v>1963.3315813953491</v>
          </cell>
        </row>
        <row r="5">
          <cell r="U5">
            <v>1002</v>
          </cell>
          <cell r="V5">
            <v>2111.2953778695442</v>
          </cell>
          <cell r="W5">
            <v>2111.2953778695442</v>
          </cell>
          <cell r="X5">
            <v>2123.8240605242386</v>
          </cell>
          <cell r="Y5">
            <v>2048.2803511274988</v>
          </cell>
          <cell r="Z5">
            <v>2624.5227400537879</v>
          </cell>
          <cell r="AA5">
            <v>2659.0274930076334</v>
          </cell>
          <cell r="AB5">
            <v>2729.6175750055945</v>
          </cell>
          <cell r="AC5">
            <v>2662.4192784742409</v>
          </cell>
          <cell r="AD5">
            <v>2473.5125601627274</v>
          </cell>
          <cell r="AE5">
            <v>2512.9044455397448</v>
          </cell>
          <cell r="AF5">
            <v>2571.360697674419</v>
          </cell>
          <cell r="AG5">
            <v>2758.4613139534886</v>
          </cell>
          <cell r="AH5">
            <v>2897.5946511627908</v>
          </cell>
          <cell r="AI5">
            <v>2824.0004651162794</v>
          </cell>
        </row>
        <row r="6">
          <cell r="U6">
            <v>1003</v>
          </cell>
          <cell r="V6">
            <v>97.912692292496828</v>
          </cell>
          <cell r="W6">
            <v>97.912692292496828</v>
          </cell>
          <cell r="X6">
            <v>98.49371807527352</v>
          </cell>
          <cell r="Y6">
            <v>94.990329563022513</v>
          </cell>
          <cell r="Z6">
            <v>121.71394403413764</v>
          </cell>
          <cell r="AA6">
            <v>123.31412432819371</v>
          </cell>
          <cell r="AB6">
            <v>126.58778515747231</v>
          </cell>
          <cell r="AC6">
            <v>123.4714205787303</v>
          </cell>
          <cell r="AD6">
            <v>114.71074901382363</v>
          </cell>
          <cell r="AE6">
            <v>116.53757324323732</v>
          </cell>
          <cell r="AF6">
            <v>91.942325581395366</v>
          </cell>
          <cell r="AG6">
            <v>92.143953488372105</v>
          </cell>
          <cell r="AH6">
            <v>52.524069767441873</v>
          </cell>
          <cell r="AI6">
            <v>60.18593023255815</v>
          </cell>
        </row>
        <row r="7">
          <cell r="U7">
            <v>1004</v>
          </cell>
          <cell r="V7">
            <v>1520.5514333952826</v>
          </cell>
          <cell r="W7">
            <v>1520.5514333952826</v>
          </cell>
          <cell r="X7">
            <v>1529.5745698871433</v>
          </cell>
          <cell r="Y7">
            <v>1475.1681155315616</v>
          </cell>
          <cell r="Z7">
            <v>1890.176929385523</v>
          </cell>
          <cell r="AA7">
            <v>1915.0271952994581</v>
          </cell>
          <cell r="AB7">
            <v>1965.8660554090275</v>
          </cell>
          <cell r="AC7">
            <v>1917.4699535733967</v>
          </cell>
          <cell r="AD7">
            <v>1781.419648003922</v>
          </cell>
          <cell r="AE7">
            <v>1809.7896185925981</v>
          </cell>
          <cell r="AF7">
            <v>2016.6722441860468</v>
          </cell>
          <cell r="AG7">
            <v>1992.2954302325584</v>
          </cell>
          <cell r="AH7">
            <v>2080.8604883720932</v>
          </cell>
          <cell r="AI7">
            <v>2001.4594186046515</v>
          </cell>
        </row>
        <row r="8">
          <cell r="U8">
            <v>1005</v>
          </cell>
          <cell r="V8">
            <v>33.585626837043108</v>
          </cell>
          <cell r="W8">
            <v>33.585626837043108</v>
          </cell>
          <cell r="X8">
            <v>33.784928017167381</v>
          </cell>
          <cell r="Y8">
            <v>32.583209460740115</v>
          </cell>
          <cell r="Z8">
            <v>41.749838652006432</v>
          </cell>
          <cell r="AA8">
            <v>42.298726206518865</v>
          </cell>
          <cell r="AB8">
            <v>43.421644476141623</v>
          </cell>
          <cell r="AC8">
            <v>42.352681348081163</v>
          </cell>
          <cell r="AD8">
            <v>39.347630224148403</v>
          </cell>
          <cell r="AE8">
            <v>39.974260290480053</v>
          </cell>
          <cell r="AF8">
            <v>47.180930232558147</v>
          </cell>
          <cell r="AG8">
            <v>52.02</v>
          </cell>
          <cell r="AH8">
            <v>34.075116279069775</v>
          </cell>
          <cell r="AI8">
            <v>73.090116279069775</v>
          </cell>
        </row>
        <row r="9">
          <cell r="U9">
            <v>1006</v>
          </cell>
          <cell r="V9">
            <v>571.31874408743056</v>
          </cell>
          <cell r="W9">
            <v>571.31874408743056</v>
          </cell>
          <cell r="X9">
            <v>574.70901875689583</v>
          </cell>
          <cell r="Y9">
            <v>554.26681174567102</v>
          </cell>
          <cell r="Z9">
            <v>710.19860669115792</v>
          </cell>
          <cell r="AA9">
            <v>719.53562903737759</v>
          </cell>
          <cell r="AB9">
            <v>738.63737927793341</v>
          </cell>
          <cell r="AC9">
            <v>720.45344974276441</v>
          </cell>
          <cell r="AD9">
            <v>669.33509359672985</v>
          </cell>
          <cell r="AE9">
            <v>679.99457910346337</v>
          </cell>
          <cell r="AF9">
            <v>994.37843023255834</v>
          </cell>
          <cell r="AG9">
            <v>968.64062790697687</v>
          </cell>
          <cell r="AH9">
            <v>1002.6451744186047</v>
          </cell>
          <cell r="AI9">
            <v>872.56493023255837</v>
          </cell>
        </row>
        <row r="10">
          <cell r="U10">
            <v>1007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</row>
        <row r="11">
          <cell r="U11">
            <v>1008</v>
          </cell>
          <cell r="V11">
            <v>1983.3674226740318</v>
          </cell>
          <cell r="W11">
            <v>1983.3674226740318</v>
          </cell>
          <cell r="X11">
            <v>1995.1369653381271</v>
          </cell>
          <cell r="Y11">
            <v>1924.1706127491116</v>
          </cell>
          <cell r="Z11">
            <v>2465.4972285036224</v>
          </cell>
          <cell r="AA11">
            <v>2497.911263817397</v>
          </cell>
          <cell r="AB11">
            <v>2564.2241400099842</v>
          </cell>
          <cell r="AC11">
            <v>2501.0975336637116</v>
          </cell>
          <cell r="AD11">
            <v>2323.6370821557903</v>
          </cell>
          <cell r="AE11">
            <v>2360.6421279648348</v>
          </cell>
          <cell r="AF11">
            <v>3063.5445000000004</v>
          </cell>
          <cell r="AG11">
            <v>2925.1874302325587</v>
          </cell>
          <cell r="AH11">
            <v>3263.9021511627911</v>
          </cell>
          <cell r="AI11">
            <v>3118.4376976744193</v>
          </cell>
        </row>
        <row r="12">
          <cell r="U12">
            <v>1009</v>
          </cell>
          <cell r="V12">
            <v>1209.3246247053501</v>
          </cell>
          <cell r="W12">
            <v>1209.3246247053501</v>
          </cell>
          <cell r="X12">
            <v>1216.5009035947257</v>
          </cell>
          <cell r="Y12">
            <v>1173.2303745287034</v>
          </cell>
          <cell r="Z12">
            <v>1503.2950912102635</v>
          </cell>
          <cell r="AA12">
            <v>1523.05899911905</v>
          </cell>
          <cell r="AB12">
            <v>1563.4921499301154</v>
          </cell>
          <cell r="AC12">
            <v>1525.001773081178</v>
          </cell>
          <cell r="AD12">
            <v>1416.7982745934801</v>
          </cell>
          <cell r="AE12">
            <v>1439.3614732341498</v>
          </cell>
          <cell r="AF12">
            <v>1306.0246046511629</v>
          </cell>
          <cell r="AG12">
            <v>1238.701046511628</v>
          </cell>
          <cell r="AH12">
            <v>1336.2889534883723</v>
          </cell>
          <cell r="AI12">
            <v>1240.818139534884</v>
          </cell>
        </row>
        <row r="13">
          <cell r="U13">
            <v>1010</v>
          </cell>
          <cell r="V13">
            <v>42.178706135890167</v>
          </cell>
          <cell r="W13">
            <v>42.178706135890167</v>
          </cell>
          <cell r="X13">
            <v>42.42899969002822</v>
          </cell>
          <cell r="Y13">
            <v>40.919814403848392</v>
          </cell>
          <cell r="Z13">
            <v>52.431779352159417</v>
          </cell>
          <cell r="AA13">
            <v>53.121103001700263</v>
          </cell>
          <cell r="AB13">
            <v>54.531326486253533</v>
          </cell>
          <cell r="AC13">
            <v>53.188862882184814</v>
          </cell>
          <cell r="AD13">
            <v>49.414951831047638</v>
          </cell>
          <cell r="AE13">
            <v>50.201908869305569</v>
          </cell>
          <cell r="AF13">
            <v>97.890348837209316</v>
          </cell>
          <cell r="AG13">
            <v>86.7</v>
          </cell>
          <cell r="AH13">
            <v>56.758255813953497</v>
          </cell>
          <cell r="AI13">
            <v>92.244767441860475</v>
          </cell>
        </row>
        <row r="14">
          <cell r="U14">
            <v>1011</v>
          </cell>
          <cell r="V14">
            <v>308.38262047130024</v>
          </cell>
          <cell r="W14">
            <v>308.38262047130024</v>
          </cell>
          <cell r="X14">
            <v>310.21260031618908</v>
          </cell>
          <cell r="Y14">
            <v>299.17844218366054</v>
          </cell>
          <cell r="Z14">
            <v>383.34626625337791</v>
          </cell>
          <cell r="AA14">
            <v>388.38614188904523</v>
          </cell>
          <cell r="AB14">
            <v>398.69675720795976</v>
          </cell>
          <cell r="AC14">
            <v>388.88155702670554</v>
          </cell>
          <cell r="AD14">
            <v>361.28923175182024</v>
          </cell>
          <cell r="AE14">
            <v>367.04293773024557</v>
          </cell>
          <cell r="AF14">
            <v>158.62067441860469</v>
          </cell>
          <cell r="AG14">
            <v>204.55151162790702</v>
          </cell>
          <cell r="AH14">
            <v>175.54733720930236</v>
          </cell>
          <cell r="AI14">
            <v>187.26191860465121</v>
          </cell>
        </row>
        <row r="15">
          <cell r="U15">
            <v>1012</v>
          </cell>
          <cell r="V15">
            <v>1940.7651140374944</v>
          </cell>
          <cell r="W15">
            <v>1940.7651140374944</v>
          </cell>
          <cell r="X15">
            <v>1952.2818494388735</v>
          </cell>
          <cell r="Y15">
            <v>1882.8398389466595</v>
          </cell>
          <cell r="Z15">
            <v>2412.5388746099061</v>
          </cell>
          <cell r="AA15">
            <v>2444.2566633680472</v>
          </cell>
          <cell r="AB15">
            <v>2509.1451531429511</v>
          </cell>
          <cell r="AC15">
            <v>2447.3744928185783</v>
          </cell>
          <cell r="AD15">
            <v>2273.7258539075015</v>
          </cell>
          <cell r="AE15">
            <v>2309.9360392360099</v>
          </cell>
          <cell r="AF15">
            <v>2141.0867441860469</v>
          </cell>
          <cell r="AG15">
            <v>2250.9739534883724</v>
          </cell>
          <cell r="AH15">
            <v>2131.3077906976746</v>
          </cell>
          <cell r="AI15">
            <v>2060.1331395348843</v>
          </cell>
        </row>
        <row r="16">
          <cell r="U16">
            <v>1013</v>
          </cell>
          <cell r="V16">
            <v>1300.0965891297913</v>
          </cell>
          <cell r="W16">
            <v>1300.0965891297913</v>
          </cell>
          <cell r="X16">
            <v>1307.8115198573403</v>
          </cell>
          <cell r="Y16">
            <v>1261.2931028009739</v>
          </cell>
          <cell r="Z16">
            <v>1616.1324929724433</v>
          </cell>
          <cell r="AA16">
            <v>1637.3798807582905</v>
          </cell>
          <cell r="AB16">
            <v>1680.8479458115792</v>
          </cell>
          <cell r="AC16">
            <v>1639.4684794273435</v>
          </cell>
          <cell r="AD16">
            <v>1523.1432211452327</v>
          </cell>
          <cell r="AE16">
            <v>1547.4000145597718</v>
          </cell>
          <cell r="AF16">
            <v>1422.4848837209304</v>
          </cell>
          <cell r="AG16">
            <v>1300.6008139534886</v>
          </cell>
          <cell r="AH16">
            <v>1096.4828023255816</v>
          </cell>
          <cell r="AI16">
            <v>956.30100000000016</v>
          </cell>
        </row>
        <row r="17">
          <cell r="U17">
            <v>1014</v>
          </cell>
          <cell r="V17">
            <v>1237.584962962826</v>
          </cell>
          <cell r="W17">
            <v>1237.584962962826</v>
          </cell>
          <cell r="X17">
            <v>1244.9289421244862</v>
          </cell>
          <cell r="Y17">
            <v>1200.6472372641369</v>
          </cell>
          <cell r="Z17">
            <v>1538.4251356255554</v>
          </cell>
          <cell r="AA17">
            <v>1558.6509002694002</v>
          </cell>
          <cell r="AB17">
            <v>1600.0289210478777</v>
          </cell>
          <cell r="AC17">
            <v>1560.6390743236175</v>
          </cell>
          <cell r="AD17">
            <v>1449.9070012865925</v>
          </cell>
          <cell r="AE17">
            <v>1472.9974724335268</v>
          </cell>
          <cell r="AF17">
            <v>1091.6739767441863</v>
          </cell>
          <cell r="AG17">
            <v>1020.8824186046513</v>
          </cell>
          <cell r="AH17">
            <v>1085.7662790697675</v>
          </cell>
          <cell r="AI17">
            <v>1081.7337209302327</v>
          </cell>
        </row>
        <row r="18">
          <cell r="U18">
            <v>1015</v>
          </cell>
          <cell r="V18">
            <v>814.4665794590328</v>
          </cell>
          <cell r="W18">
            <v>814.4665794590328</v>
          </cell>
          <cell r="X18">
            <v>819.2997228523526</v>
          </cell>
          <cell r="Y18">
            <v>790.15750654432645</v>
          </cell>
          <cell r="Z18">
            <v>1012.4523935447828</v>
          </cell>
          <cell r="AA18">
            <v>1025.7631639883555</v>
          </cell>
          <cell r="AB18">
            <v>1052.9944378457478</v>
          </cell>
          <cell r="AC18">
            <v>1027.0716004753592</v>
          </cell>
          <cell r="AD18">
            <v>954.19775709335738</v>
          </cell>
          <cell r="AE18">
            <v>969.39381846769538</v>
          </cell>
          <cell r="AF18">
            <v>828.79151162790708</v>
          </cell>
          <cell r="AG18">
            <v>806.71325581395365</v>
          </cell>
          <cell r="AH18">
            <v>893.26203488372107</v>
          </cell>
          <cell r="AI18">
            <v>778.75754651162811</v>
          </cell>
        </row>
        <row r="19">
          <cell r="U19">
            <v>1016</v>
          </cell>
          <cell r="V19">
            <v>463.300106422346</v>
          </cell>
          <cell r="W19">
            <v>463.300106422346</v>
          </cell>
          <cell r="X19">
            <v>466.04938540438457</v>
          </cell>
          <cell r="Y19">
            <v>449.47216510166896</v>
          </cell>
          <cell r="Z19">
            <v>575.92209859416425</v>
          </cell>
          <cell r="AA19">
            <v>583.49377988668175</v>
          </cell>
          <cell r="AB19">
            <v>598.98398217899137</v>
          </cell>
          <cell r="AC19">
            <v>584.23806919082767</v>
          </cell>
          <cell r="AD19">
            <v>542.78460720014448</v>
          </cell>
          <cell r="AE19">
            <v>551.4287149259734</v>
          </cell>
          <cell r="AF19">
            <v>710.43593023255823</v>
          </cell>
          <cell r="AG19">
            <v>725.75965116279087</v>
          </cell>
          <cell r="AH19">
            <v>785.84476744186054</v>
          </cell>
          <cell r="AI19">
            <v>720.31569767441863</v>
          </cell>
        </row>
        <row r="20">
          <cell r="U20">
            <v>1017</v>
          </cell>
          <cell r="V20">
            <v>180.75723849053651</v>
          </cell>
          <cell r="W20">
            <v>180.75723849053651</v>
          </cell>
          <cell r="X20">
            <v>181.82987385095308</v>
          </cell>
          <cell r="Y20">
            <v>175.36224623284815</v>
          </cell>
          <cell r="Z20">
            <v>224.6968793757535</v>
          </cell>
          <cell r="AA20">
            <v>227.65098230427358</v>
          </cell>
          <cell r="AB20">
            <v>233.69450819862166</v>
          </cell>
          <cell r="AC20">
            <v>227.94136790399719</v>
          </cell>
          <cell r="AD20">
            <v>211.76823690005634</v>
          </cell>
          <cell r="AE20">
            <v>215.14074862642144</v>
          </cell>
          <cell r="AF20">
            <v>266.65290697674419</v>
          </cell>
          <cell r="AG20">
            <v>246.89337209302329</v>
          </cell>
          <cell r="AH20">
            <v>230.76313953488375</v>
          </cell>
          <cell r="AI20">
            <v>241.65104651162792</v>
          </cell>
        </row>
        <row r="21">
          <cell r="U21">
            <v>1018</v>
          </cell>
          <cell r="V21">
            <v>2327.514197128562</v>
          </cell>
          <cell r="W21">
            <v>2327.514197128562</v>
          </cell>
          <cell r="X21">
            <v>2341.3259484617865</v>
          </cell>
          <cell r="Y21">
            <v>2258.0457698720475</v>
          </cell>
          <cell r="Z21">
            <v>2893.3014310512995</v>
          </cell>
          <cell r="AA21">
            <v>2931.3398330723035</v>
          </cell>
          <cell r="AB21">
            <v>3009.1590807952416</v>
          </cell>
          <cell r="AC21">
            <v>2935.0789729908065</v>
          </cell>
          <cell r="AD21">
            <v>2726.8262228490016</v>
          </cell>
          <cell r="AE21">
            <v>2770.2522509773758</v>
          </cell>
          <cell r="AF21">
            <v>1944.197093023256</v>
          </cell>
          <cell r="AG21">
            <v>1668.9750000000004</v>
          </cell>
          <cell r="AH21">
            <v>1546.0827906976747</v>
          </cell>
          <cell r="AI21">
            <v>1610.5029069767445</v>
          </cell>
        </row>
        <row r="22">
          <cell r="U22">
            <v>1019</v>
          </cell>
          <cell r="V22">
            <v>24.811003609347154</v>
          </cell>
          <cell r="W22">
            <v>24.811003609347154</v>
          </cell>
          <cell r="X22">
            <v>24.958235111781303</v>
          </cell>
          <cell r="Y22">
            <v>24.070479061087287</v>
          </cell>
          <cell r="Z22">
            <v>30.842223148329069</v>
          </cell>
          <cell r="AA22">
            <v>31.247707648058974</v>
          </cell>
          <cell r="AB22">
            <v>32.077250874266781</v>
          </cell>
          <cell r="AC22">
            <v>31.287566401285183</v>
          </cell>
          <cell r="AD22">
            <v>29.067618724145664</v>
          </cell>
          <cell r="AE22">
            <v>29.530534629003277</v>
          </cell>
          <cell r="AF22">
            <v>12.904186046511629</v>
          </cell>
          <cell r="AG22">
            <v>15.72697674418605</v>
          </cell>
          <cell r="AH22">
            <v>11.291162790697676</v>
          </cell>
          <cell r="AI22">
            <v>9.3756976744186069</v>
          </cell>
        </row>
        <row r="23">
          <cell r="U23">
            <v>1020</v>
          </cell>
          <cell r="V23">
            <v>156.61189595363524</v>
          </cell>
          <cell r="W23">
            <v>156.61189595363524</v>
          </cell>
          <cell r="X23">
            <v>157.54124992509759</v>
          </cell>
          <cell r="Y23">
            <v>151.93756051242417</v>
          </cell>
          <cell r="Z23">
            <v>194.68213050701374</v>
          </cell>
          <cell r="AA23">
            <v>197.24162778823572</v>
          </cell>
          <cell r="AB23">
            <v>202.47786649415224</v>
          </cell>
          <cell r="AC23">
            <v>197.49322401591724</v>
          </cell>
          <cell r="AD23">
            <v>183.48048111729022</v>
          </cell>
          <cell r="AE23">
            <v>186.40249663380604</v>
          </cell>
          <cell r="AF23">
            <v>114.82709302325583</v>
          </cell>
          <cell r="AG23">
            <v>146.38186046511632</v>
          </cell>
          <cell r="AH23">
            <v>130.15081395348838</v>
          </cell>
          <cell r="AI23">
            <v>110.9961627906977</v>
          </cell>
        </row>
        <row r="24">
          <cell r="U24">
            <v>1021</v>
          </cell>
          <cell r="V24">
            <v>705.84279536445172</v>
          </cell>
          <cell r="W24">
            <v>705.84279536445172</v>
          </cell>
          <cell r="X24">
            <v>710.03135205809042</v>
          </cell>
          <cell r="Y24">
            <v>684.77577504517592</v>
          </cell>
          <cell r="Z24">
            <v>877.42363610270786</v>
          </cell>
          <cell r="AA24">
            <v>888.95917562673139</v>
          </cell>
          <cell r="AB24">
            <v>912.55866877426263</v>
          </cell>
          <cell r="AC24">
            <v>890.09310854778141</v>
          </cell>
          <cell r="AD24">
            <v>826.93830438642681</v>
          </cell>
          <cell r="AE24">
            <v>840.10769734803466</v>
          </cell>
          <cell r="AF24">
            <v>1291.4267441860468</v>
          </cell>
          <cell r="AG24">
            <v>1239.7293488372095</v>
          </cell>
          <cell r="AH24">
            <v>1361.8956976744187</v>
          </cell>
          <cell r="AI24">
            <v>1359.3753488372095</v>
          </cell>
        </row>
        <row r="25">
          <cell r="U25">
            <v>1022</v>
          </cell>
          <cell r="V25">
            <v>42.360250064739056</v>
          </cell>
          <cell r="W25">
            <v>42.360250064739056</v>
          </cell>
          <cell r="X25">
            <v>42.611620922553449</v>
          </cell>
          <cell r="Y25">
            <v>41.095939860392932</v>
          </cell>
          <cell r="Z25">
            <v>52.65745415568378</v>
          </cell>
          <cell r="AA25">
            <v>53.349744764978738</v>
          </cell>
          <cell r="AB25">
            <v>54.76603807801645</v>
          </cell>
          <cell r="AC25">
            <v>53.417796294877135</v>
          </cell>
          <cell r="AD25">
            <v>49.62764172415114</v>
          </cell>
          <cell r="AE25">
            <v>50.417985951956815</v>
          </cell>
          <cell r="AF25">
            <v>114.92790697674421</v>
          </cell>
          <cell r="AG25">
            <v>158.07627906976748</v>
          </cell>
          <cell r="AH25">
            <v>177.02930232558143</v>
          </cell>
          <cell r="AI25">
            <v>160.49581395348838</v>
          </cell>
        </row>
        <row r="26">
          <cell r="U26">
            <v>1023</v>
          </cell>
          <cell r="V26">
            <v>587.83924161267873</v>
          </cell>
          <cell r="W26">
            <v>587.83924161267873</v>
          </cell>
          <cell r="X26">
            <v>591.32755091669162</v>
          </cell>
          <cell r="Y26">
            <v>570.29422829122427</v>
          </cell>
          <cell r="Z26">
            <v>730.73501381187464</v>
          </cell>
          <cell r="AA26">
            <v>740.34202949571932</v>
          </cell>
          <cell r="AB26">
            <v>759.99613412835981</v>
          </cell>
          <cell r="AC26">
            <v>741.2863902977665</v>
          </cell>
          <cell r="AD26">
            <v>688.68987386914876</v>
          </cell>
          <cell r="AE26">
            <v>699.65759362472647</v>
          </cell>
          <cell r="AF26">
            <v>636.84174418604664</v>
          </cell>
          <cell r="AG26">
            <v>611.58784883720944</v>
          </cell>
          <cell r="AH26">
            <v>561.51355813953489</v>
          </cell>
          <cell r="AI26">
            <v>505.27953488372094</v>
          </cell>
        </row>
        <row r="27">
          <cell r="U27">
            <v>1024</v>
          </cell>
          <cell r="V27">
            <v>1434.0760086202658</v>
          </cell>
          <cell r="W27">
            <v>1434.0760086202658</v>
          </cell>
          <cell r="X27">
            <v>1442.5859894609596</v>
          </cell>
          <cell r="Y27">
            <v>1391.2736897308455</v>
          </cell>
          <cell r="Z27">
            <v>1782.6804979734204</v>
          </cell>
          <cell r="AA27">
            <v>1806.1175020578091</v>
          </cell>
          <cell r="AB27">
            <v>1854.0651005326201</v>
          </cell>
          <cell r="AC27">
            <v>1808.4213379942837</v>
          </cell>
          <cell r="AD27">
            <v>1680.1083622556196</v>
          </cell>
          <cell r="AE27">
            <v>1706.8649015563894</v>
          </cell>
          <cell r="AF27">
            <v>1234.6684883720932</v>
          </cell>
          <cell r="AG27">
            <v>720.9205813953489</v>
          </cell>
          <cell r="AH27">
            <v>662.25694186046519</v>
          </cell>
          <cell r="AI27">
            <v>669.3038372093024</v>
          </cell>
        </row>
        <row r="28">
          <cell r="U28">
            <v>1025</v>
          </cell>
          <cell r="V28">
            <v>2505.1246741857171</v>
          </cell>
          <cell r="W28">
            <v>2505.1246741857171</v>
          </cell>
          <cell r="X28">
            <v>2519.9903876156354</v>
          </cell>
          <cell r="Y28">
            <v>2430.3551748581231</v>
          </cell>
          <cell r="Z28">
            <v>3114.0866138326301</v>
          </cell>
          <cell r="AA28">
            <v>3155.02769147975</v>
          </cell>
          <cell r="AB28">
            <v>3238.7852547366388</v>
          </cell>
          <cell r="AC28">
            <v>3159.0521617414697</v>
          </cell>
          <cell r="AD28">
            <v>2934.9078349352635</v>
          </cell>
          <cell r="AE28">
            <v>2981.6476635045092</v>
          </cell>
          <cell r="AF28">
            <v>3363.0123488372096</v>
          </cell>
          <cell r="AG28">
            <v>3318.7651046511637</v>
          </cell>
          <cell r="AH28">
            <v>3142.1995465116288</v>
          </cell>
          <cell r="AI28">
            <v>2964.5250348837217</v>
          </cell>
        </row>
        <row r="29">
          <cell r="U29">
            <v>1026</v>
          </cell>
          <cell r="V29">
            <v>421.48448814415354</v>
          </cell>
          <cell r="W29">
            <v>421.48448814415354</v>
          </cell>
          <cell r="X29">
            <v>423.98562817940677</v>
          </cell>
          <cell r="Y29">
            <v>408.90460161090965</v>
          </cell>
          <cell r="Z29">
            <v>523.9416688490536</v>
          </cell>
          <cell r="AA29">
            <v>530.82996041153854</v>
          </cell>
          <cell r="AB29">
            <v>544.92207887626364</v>
          </cell>
          <cell r="AC29">
            <v>531.50707313402756</v>
          </cell>
          <cell r="AD29">
            <v>493.79503515530376</v>
          </cell>
          <cell r="AE29">
            <v>501.65896022197029</v>
          </cell>
          <cell r="AF29">
            <v>463.94581395348843</v>
          </cell>
          <cell r="AG29">
            <v>412.24841860465119</v>
          </cell>
          <cell r="AH29">
            <v>449.84194186046517</v>
          </cell>
          <cell r="AI29">
            <v>405.37290697674428</v>
          </cell>
        </row>
        <row r="30">
          <cell r="U30">
            <v>1027</v>
          </cell>
          <cell r="V30">
            <v>3127.8808647803316</v>
          </cell>
          <cell r="W30">
            <v>3127.8808647803316</v>
          </cell>
          <cell r="X30">
            <v>3146.4420889213466</v>
          </cell>
          <cell r="Y30">
            <v>3034.5241992914139</v>
          </cell>
          <cell r="Z30">
            <v>3888.2264148556901</v>
          </cell>
          <cell r="AA30">
            <v>3939.3451534460301</v>
          </cell>
          <cell r="AB30">
            <v>4043.9242516807349</v>
          </cell>
          <cell r="AC30">
            <v>3944.3700784137282</v>
          </cell>
          <cell r="AD30">
            <v>3664.50506491132</v>
          </cell>
          <cell r="AE30">
            <v>3722.8640826924911</v>
          </cell>
          <cell r="AF30">
            <v>5075.1558837209313</v>
          </cell>
          <cell r="AG30">
            <v>4940.0147790697683</v>
          </cell>
          <cell r="AH30">
            <v>5250.0781744186052</v>
          </cell>
          <cell r="AI30">
            <v>5049.9322325581397</v>
          </cell>
        </row>
        <row r="31">
          <cell r="U31">
            <v>1028</v>
          </cell>
          <cell r="V31">
            <v>1616.8907449710896</v>
          </cell>
          <cell r="W31">
            <v>1616.8907449710896</v>
          </cell>
          <cell r="X31">
            <v>1626.4855706138649</v>
          </cell>
          <cell r="Y31">
            <v>1568.6320244711985</v>
          </cell>
          <cell r="Z31">
            <v>2009.9350251224498</v>
          </cell>
          <cell r="AA31">
            <v>2036.3597576792386</v>
          </cell>
          <cell r="AB31">
            <v>2090.4196734378879</v>
          </cell>
          <cell r="AC31">
            <v>2038.9572845754606</v>
          </cell>
          <cell r="AD31">
            <v>1894.2870846108488</v>
          </cell>
          <cell r="AE31">
            <v>1924.4545237861919</v>
          </cell>
          <cell r="AF31">
            <v>2188.7717441860468</v>
          </cell>
          <cell r="AG31">
            <v>1961.7387209302328</v>
          </cell>
          <cell r="AH31">
            <v>1896.8548604651166</v>
          </cell>
          <cell r="AI31">
            <v>2172.7423255813956</v>
          </cell>
        </row>
        <row r="32">
          <cell r="U32">
            <v>1029</v>
          </cell>
          <cell r="V32">
            <v>557.15831763721781</v>
          </cell>
          <cell r="W32">
            <v>557.15831763721781</v>
          </cell>
          <cell r="X32">
            <v>560.46456261992796</v>
          </cell>
          <cell r="Y32">
            <v>540.52902613519677</v>
          </cell>
          <cell r="Z32">
            <v>692.59597201625786</v>
          </cell>
          <cell r="AA32">
            <v>701.70157150165608</v>
          </cell>
          <cell r="AB32">
            <v>720.32987512042496</v>
          </cell>
          <cell r="AC32">
            <v>702.59664355276254</v>
          </cell>
          <cell r="AD32">
            <v>652.74528193465642</v>
          </cell>
          <cell r="AE32">
            <v>663.14056665666624</v>
          </cell>
          <cell r="AF32">
            <v>890.38883720930244</v>
          </cell>
          <cell r="AG32">
            <v>611.69874418604661</v>
          </cell>
          <cell r="AH32">
            <v>88.010581395348851</v>
          </cell>
          <cell r="AI32">
            <v>80.852790697674436</v>
          </cell>
        </row>
        <row r="33">
          <cell r="U33">
            <v>1030</v>
          </cell>
          <cell r="V33">
            <v>801.81901908256054</v>
          </cell>
          <cell r="W33">
            <v>801.81901908256054</v>
          </cell>
          <cell r="X33">
            <v>806.57711031976169</v>
          </cell>
          <cell r="Y33">
            <v>777.88743307172342</v>
          </cell>
          <cell r="Z33">
            <v>996.73038223258584</v>
          </cell>
          <cell r="AA33">
            <v>1009.8344544799548</v>
          </cell>
          <cell r="AB33">
            <v>1036.6428636195972</v>
          </cell>
          <cell r="AC33">
            <v>1011.1225727244603</v>
          </cell>
          <cell r="AD33">
            <v>939.38036120714651</v>
          </cell>
          <cell r="AE33">
            <v>954.34044837632553</v>
          </cell>
          <cell r="AF33">
            <v>1029.0080232558141</v>
          </cell>
          <cell r="AG33">
            <v>1033.1413953488372</v>
          </cell>
          <cell r="AH33">
            <v>907.44655813953511</v>
          </cell>
          <cell r="AI33">
            <v>683.66982558139546</v>
          </cell>
        </row>
        <row r="34">
          <cell r="U34">
            <v>1031</v>
          </cell>
          <cell r="V34">
            <v>1649.3871082350395</v>
          </cell>
          <cell r="W34">
            <v>1649.3871082350395</v>
          </cell>
          <cell r="X34">
            <v>1659.1747712358808</v>
          </cell>
          <cell r="Y34">
            <v>1600.1584811926712</v>
          </cell>
          <cell r="Z34">
            <v>2050.33081495331</v>
          </cell>
          <cell r="AA34">
            <v>2077.286633306087</v>
          </cell>
          <cell r="AB34">
            <v>2132.4330483634521</v>
          </cell>
          <cell r="AC34">
            <v>2079.9363654473877</v>
          </cell>
          <cell r="AD34">
            <v>1932.3585754763765</v>
          </cell>
          <cell r="AE34">
            <v>1963.1323215807645</v>
          </cell>
          <cell r="AF34">
            <v>1967.6665813953489</v>
          </cell>
          <cell r="AG34">
            <v>1901.0991279069769</v>
          </cell>
          <cell r="AH34">
            <v>1829.9748837209306</v>
          </cell>
          <cell r="AI34">
            <v>1786.1208139534886</v>
          </cell>
        </row>
        <row r="35">
          <cell r="U35">
            <v>1032</v>
          </cell>
          <cell r="V35">
            <v>92.708432998828897</v>
          </cell>
          <cell r="W35">
            <v>92.708432998828897</v>
          </cell>
          <cell r="X35">
            <v>93.258576076216968</v>
          </cell>
          <cell r="Y35">
            <v>89.941399808745686</v>
          </cell>
          <cell r="Z35">
            <v>115.24459966643936</v>
          </cell>
          <cell r="AA35">
            <v>116.75972711421062</v>
          </cell>
          <cell r="AB35">
            <v>119.85938619360172</v>
          </cell>
          <cell r="AC35">
            <v>116.90866274821684</v>
          </cell>
          <cell r="AD35">
            <v>108.61363874485649</v>
          </cell>
          <cell r="AE35">
            <v>110.34336354056836</v>
          </cell>
          <cell r="AF35">
            <v>156.86651162790699</v>
          </cell>
          <cell r="AG35">
            <v>143.10540697674421</v>
          </cell>
          <cell r="AH35">
            <v>156.96732558139536</v>
          </cell>
          <cell r="AI35">
            <v>143.76069767441862</v>
          </cell>
        </row>
        <row r="36">
          <cell r="U36">
            <v>1033</v>
          </cell>
          <cell r="V36">
            <v>3147.8506969537079</v>
          </cell>
          <cell r="W36">
            <v>3147.8506969537079</v>
          </cell>
          <cell r="X36">
            <v>3166.5304244991212</v>
          </cell>
          <cell r="Y36">
            <v>3053.8979995113132</v>
          </cell>
          <cell r="Z36">
            <v>3913.0506432433694</v>
          </cell>
          <cell r="AA36">
            <v>3964.4957474066632</v>
          </cell>
          <cell r="AB36">
            <v>4069.7425267746567</v>
          </cell>
          <cell r="AC36">
            <v>3969.5527538098841</v>
          </cell>
          <cell r="AD36">
            <v>3687.9009531527049</v>
          </cell>
          <cell r="AE36">
            <v>3746.6325617841276</v>
          </cell>
          <cell r="AF36">
            <v>3353.3543720930238</v>
          </cell>
          <cell r="AG36">
            <v>3024.1161627906986</v>
          </cell>
          <cell r="AH36">
            <v>3468.9678139534885</v>
          </cell>
          <cell r="AI36">
            <v>3560.85973255814</v>
          </cell>
        </row>
        <row r="37">
          <cell r="U37">
            <v>1034</v>
          </cell>
          <cell r="V37">
            <v>1084.36188701437</v>
          </cell>
          <cell r="W37">
            <v>1084.36188701437</v>
          </cell>
          <cell r="X37">
            <v>1090.7966218731931</v>
          </cell>
          <cell r="Y37">
            <v>1051.9973519405444</v>
          </cell>
          <cell r="Z37">
            <v>1347.9556014509967</v>
          </cell>
          <cell r="AA37">
            <v>1365.6772520623631</v>
          </cell>
          <cell r="AB37">
            <v>1401.932337599967</v>
          </cell>
          <cell r="AC37">
            <v>1367.4192740112908</v>
          </cell>
          <cell r="AD37">
            <v>1270.3967315072346</v>
          </cell>
          <cell r="AE37">
            <v>1290.6284146758774</v>
          </cell>
          <cell r="AF37">
            <v>665.4729069767443</v>
          </cell>
          <cell r="AG37">
            <v>682.71209302325599</v>
          </cell>
          <cell r="AH37">
            <v>585.6282558139535</v>
          </cell>
          <cell r="AI37">
            <v>738.26058139534894</v>
          </cell>
        </row>
        <row r="38">
          <cell r="U38">
            <v>1035</v>
          </cell>
          <cell r="V38">
            <v>2421.0819380572757</v>
          </cell>
          <cell r="W38">
            <v>2421.0819380572757</v>
          </cell>
          <cell r="X38">
            <v>2435.4489317052899</v>
          </cell>
          <cell r="Y38">
            <v>2348.8208301751038</v>
          </cell>
          <cell r="Z38">
            <v>3009.6142247877542</v>
          </cell>
          <cell r="AA38">
            <v>3049.181797866032</v>
          </cell>
          <cell r="AB38">
            <v>3130.1294351898541</v>
          </cell>
          <cell r="AC38">
            <v>3053.071253892434</v>
          </cell>
          <cell r="AD38">
            <v>2836.4465937545478</v>
          </cell>
          <cell r="AE38">
            <v>2881.6183793758269</v>
          </cell>
          <cell r="AF38">
            <v>3091.7421627906983</v>
          </cell>
          <cell r="AG38">
            <v>2903.5023488372099</v>
          </cell>
          <cell r="AH38">
            <v>2702.3583488372096</v>
          </cell>
          <cell r="AI38">
            <v>2619.0053720930237</v>
          </cell>
        </row>
        <row r="39">
          <cell r="U39">
            <v>1036</v>
          </cell>
          <cell r="V39">
            <v>165.32600453838157</v>
          </cell>
          <cell r="W39">
            <v>165.32600453838157</v>
          </cell>
          <cell r="X39">
            <v>166.30706908630859</v>
          </cell>
          <cell r="Y39">
            <v>160.39158242656214</v>
          </cell>
          <cell r="Z39">
            <v>205.51452107618297</v>
          </cell>
          <cell r="AA39">
            <v>208.21643242560276</v>
          </cell>
          <cell r="AB39">
            <v>213.74402289877278</v>
          </cell>
          <cell r="AC39">
            <v>208.48202782514906</v>
          </cell>
          <cell r="AD39">
            <v>193.68959598625841</v>
          </cell>
          <cell r="AE39">
            <v>196.77419660106577</v>
          </cell>
          <cell r="AF39">
            <v>215.38901162790702</v>
          </cell>
          <cell r="AG39">
            <v>203.4425581395349</v>
          </cell>
          <cell r="AH39">
            <v>176.42441860465118</v>
          </cell>
          <cell r="AI39">
            <v>192.45383720930235</v>
          </cell>
        </row>
        <row r="40">
          <cell r="U40">
            <v>1037</v>
          </cell>
          <cell r="V40">
            <v>657.85468350539736</v>
          </cell>
          <cell r="W40">
            <v>657.85468350539736</v>
          </cell>
          <cell r="X40">
            <v>661.75847292725484</v>
          </cell>
          <cell r="Y40">
            <v>638.21994603190217</v>
          </cell>
          <cell r="Z40">
            <v>817.77026303776893</v>
          </cell>
          <cell r="AA40">
            <v>828.52153620011984</v>
          </cell>
          <cell r="AB40">
            <v>850.51657135159542</v>
          </cell>
          <cell r="AC40">
            <v>829.57837645944187</v>
          </cell>
          <cell r="AD40">
            <v>770.71727597606696</v>
          </cell>
          <cell r="AE40">
            <v>782.99132183388929</v>
          </cell>
          <cell r="AF40">
            <v>837.15906976744202</v>
          </cell>
          <cell r="AG40">
            <v>792.90174418604659</v>
          </cell>
          <cell r="AH40">
            <v>858.73325581395363</v>
          </cell>
          <cell r="AI40">
            <v>739.47034883720937</v>
          </cell>
        </row>
        <row r="41">
          <cell r="U41">
            <v>1038</v>
          </cell>
          <cell r="V41">
            <v>354.43426375596658</v>
          </cell>
          <cell r="W41">
            <v>354.43426375596658</v>
          </cell>
          <cell r="X41">
            <v>356.53751963342216</v>
          </cell>
          <cell r="Y41">
            <v>343.85559966045918</v>
          </cell>
          <cell r="Z41">
            <v>440.59244141405696</v>
          </cell>
          <cell r="AA41">
            <v>446.38493584068641</v>
          </cell>
          <cell r="AB41">
            <v>458.2352643184891</v>
          </cell>
          <cell r="AC41">
            <v>446.95433271299345</v>
          </cell>
          <cell r="AD41">
            <v>415.24156796907596</v>
          </cell>
          <cell r="AE41">
            <v>421.85449102944438</v>
          </cell>
          <cell r="AF41">
            <v>292.76372093023264</v>
          </cell>
          <cell r="AG41">
            <v>297.45156976744187</v>
          </cell>
          <cell r="AH41">
            <v>245.58279069767445</v>
          </cell>
          <cell r="AI41">
            <v>265.84639534883723</v>
          </cell>
        </row>
        <row r="42">
          <cell r="U42">
            <v>1039</v>
          </cell>
          <cell r="V42">
            <v>839.70118556902719</v>
          </cell>
          <cell r="W42">
            <v>839.70118556902719</v>
          </cell>
          <cell r="X42">
            <v>844.68407417335936</v>
          </cell>
          <cell r="Y42">
            <v>814.63894500401761</v>
          </cell>
          <cell r="Z42">
            <v>1043.8211912346687</v>
          </cell>
          <cell r="AA42">
            <v>1057.5443690840643</v>
          </cell>
          <cell r="AB42">
            <v>1085.6193491007946</v>
          </cell>
          <cell r="AC42">
            <v>1058.8933448395931</v>
          </cell>
          <cell r="AD42">
            <v>983.76165223474436</v>
          </cell>
          <cell r="AE42">
            <v>999.42853295621831</v>
          </cell>
          <cell r="AF42">
            <v>1294.0479069767443</v>
          </cell>
          <cell r="AG42">
            <v>1229.1237209302328</v>
          </cell>
          <cell r="AH42">
            <v>1330.3409302325583</v>
          </cell>
          <cell r="AI42">
            <v>1201.299069767442</v>
          </cell>
        </row>
        <row r="43">
          <cell r="U43">
            <v>1040</v>
          </cell>
          <cell r="V43">
            <v>160.48483310241136</v>
          </cell>
          <cell r="W43">
            <v>160.48483310241136</v>
          </cell>
          <cell r="X43">
            <v>161.43716955230246</v>
          </cell>
          <cell r="Y43">
            <v>155.69490358537436</v>
          </cell>
          <cell r="Z43">
            <v>199.49652631553337</v>
          </cell>
          <cell r="AA43">
            <v>202.11931873817659</v>
          </cell>
          <cell r="AB43">
            <v>207.48504711842801</v>
          </cell>
          <cell r="AC43">
            <v>202.37713682002021</v>
          </cell>
          <cell r="AD43">
            <v>188.01786550349829</v>
          </cell>
          <cell r="AE43">
            <v>191.01214106369926</v>
          </cell>
          <cell r="AF43">
            <v>284.09372093023256</v>
          </cell>
          <cell r="AG43">
            <v>265.74558139534889</v>
          </cell>
          <cell r="AH43">
            <v>304.1556976744186</v>
          </cell>
          <cell r="AI43">
            <v>291.75558139534888</v>
          </cell>
        </row>
        <row r="44">
          <cell r="U44">
            <v>1041</v>
          </cell>
          <cell r="V44">
            <v>4169.9430163729112</v>
          </cell>
          <cell r="W44">
            <v>4169.9430163729112</v>
          </cell>
          <cell r="X44">
            <v>4194.6879636161611</v>
          </cell>
          <cell r="Y44">
            <v>4045.4843198570802</v>
          </cell>
          <cell r="Z44">
            <v>5183.5997870855108</v>
          </cell>
          <cell r="AA44">
            <v>5251.7488746645076</v>
          </cell>
          <cell r="AB44">
            <v>5391.1687883999393</v>
          </cell>
          <cell r="AC44">
            <v>5258.447867267706</v>
          </cell>
          <cell r="AD44">
            <v>4885.3450513254384</v>
          </cell>
          <cell r="AE44">
            <v>4963.1465371106287</v>
          </cell>
          <cell r="AF44">
            <v>6023.0288372093037</v>
          </cell>
          <cell r="AG44">
            <v>5967.7323837209315</v>
          </cell>
          <cell r="AH44">
            <v>6337.9817093023257</v>
          </cell>
          <cell r="AI44">
            <v>6054.3214883720939</v>
          </cell>
        </row>
        <row r="45">
          <cell r="U45">
            <v>1042</v>
          </cell>
          <cell r="V45">
            <v>177.6709917001055</v>
          </cell>
          <cell r="W45">
            <v>177.6709917001055</v>
          </cell>
          <cell r="X45">
            <v>178.72531289802416</v>
          </cell>
          <cell r="Y45">
            <v>172.36811347159093</v>
          </cell>
          <cell r="Z45">
            <v>220.86040771583939</v>
          </cell>
          <cell r="AA45">
            <v>223.76407232853938</v>
          </cell>
          <cell r="AB45">
            <v>229.70441113865186</v>
          </cell>
          <cell r="AC45">
            <v>224.04949988822753</v>
          </cell>
          <cell r="AD45">
            <v>208.15250871729677</v>
          </cell>
          <cell r="AE45">
            <v>211.46743822135028</v>
          </cell>
          <cell r="AF45">
            <v>214.63290697674421</v>
          </cell>
          <cell r="AG45">
            <v>260.70488372093024</v>
          </cell>
          <cell r="AH45">
            <v>288.12627906976746</v>
          </cell>
          <cell r="AI45">
            <v>288.93279069767448</v>
          </cell>
        </row>
        <row r="46">
          <cell r="U46">
            <v>1043</v>
          </cell>
          <cell r="V46">
            <v>187.35333457204584</v>
          </cell>
          <cell r="W46">
            <v>187.35333457204584</v>
          </cell>
          <cell r="X46">
            <v>188.46511196603637</v>
          </cell>
          <cell r="Y46">
            <v>181.76147115396645</v>
          </cell>
          <cell r="Z46">
            <v>232.8963972371385</v>
          </cell>
          <cell r="AA46">
            <v>235.95829970339167</v>
          </cell>
          <cell r="AB46">
            <v>242.22236269934132</v>
          </cell>
          <cell r="AC46">
            <v>236.25928189848514</v>
          </cell>
          <cell r="AD46">
            <v>219.49596968281702</v>
          </cell>
          <cell r="AE46">
            <v>222.99154929608326</v>
          </cell>
          <cell r="AF46">
            <v>379.37298837209306</v>
          </cell>
          <cell r="AG46">
            <v>342.81784883720934</v>
          </cell>
          <cell r="AH46">
            <v>310.71868604651166</v>
          </cell>
          <cell r="AI46">
            <v>327.24209302325585</v>
          </cell>
        </row>
        <row r="47">
          <cell r="U47">
            <v>1044</v>
          </cell>
          <cell r="V47">
            <v>481.63604323608297</v>
          </cell>
          <cell r="W47">
            <v>481.63604323608297</v>
          </cell>
          <cell r="X47">
            <v>484.49412988943266</v>
          </cell>
          <cell r="Y47">
            <v>467.26083621266764</v>
          </cell>
          <cell r="Z47">
            <v>598.71525375012459</v>
          </cell>
          <cell r="AA47">
            <v>606.58659797780831</v>
          </cell>
          <cell r="AB47">
            <v>622.68985294704703</v>
          </cell>
          <cell r="AC47">
            <v>607.36034387275311</v>
          </cell>
          <cell r="AD47">
            <v>564.26628640359843</v>
          </cell>
          <cell r="AE47">
            <v>573.25250027374898</v>
          </cell>
          <cell r="AF47">
            <v>824.25488372093025</v>
          </cell>
          <cell r="AG47">
            <v>858.63244186046529</v>
          </cell>
          <cell r="AH47">
            <v>787.05453488372098</v>
          </cell>
          <cell r="AI47">
            <v>699.85046511627911</v>
          </cell>
        </row>
        <row r="48">
          <cell r="U48">
            <v>1045</v>
          </cell>
          <cell r="V48">
            <v>324.05591299525372</v>
          </cell>
          <cell r="W48">
            <v>324.05591299525372</v>
          </cell>
          <cell r="X48">
            <v>325.97890005753379</v>
          </cell>
          <cell r="Y48">
            <v>314.38393993200589</v>
          </cell>
          <cell r="Z48">
            <v>402.82952429098088</v>
          </cell>
          <cell r="AA48">
            <v>408.12554745208735</v>
          </cell>
          <cell r="AB48">
            <v>418.96019129682583</v>
          </cell>
          <cell r="AC48">
            <v>408.64614165581008</v>
          </cell>
          <cell r="AD48">
            <v>379.65145918975611</v>
          </cell>
          <cell r="AE48">
            <v>385.69759253246957</v>
          </cell>
          <cell r="AF48">
            <v>511.06625581395355</v>
          </cell>
          <cell r="AG48">
            <v>564.15488372093034</v>
          </cell>
          <cell r="AH48">
            <v>610.02523255813958</v>
          </cell>
          <cell r="AI48">
            <v>573.57090697674425</v>
          </cell>
        </row>
        <row r="49">
          <cell r="U49">
            <v>1046</v>
          </cell>
          <cell r="V49">
            <v>408.59486919588295</v>
          </cell>
          <cell r="W49">
            <v>408.59486919588295</v>
          </cell>
          <cell r="X49">
            <v>411.01952067011553</v>
          </cell>
          <cell r="Y49">
            <v>396.39969419624731</v>
          </cell>
          <cell r="Z49">
            <v>507.91875779882412</v>
          </cell>
          <cell r="AA49">
            <v>514.59639521876636</v>
          </cell>
          <cell r="AB49">
            <v>528.25755586109585</v>
          </cell>
          <cell r="AC49">
            <v>515.25280083287214</v>
          </cell>
          <cell r="AD49">
            <v>478.69405274495494</v>
          </cell>
          <cell r="AE49">
            <v>486.31748735373208</v>
          </cell>
          <cell r="AF49">
            <v>350.22767441860469</v>
          </cell>
          <cell r="AG49">
            <v>414.04290697674429</v>
          </cell>
          <cell r="AH49">
            <v>401.23953488372098</v>
          </cell>
          <cell r="AI49">
            <v>286.21081395348841</v>
          </cell>
        </row>
        <row r="50">
          <cell r="U50">
            <v>1047</v>
          </cell>
          <cell r="V50">
            <v>6474.8247370383151</v>
          </cell>
          <cell r="W50">
            <v>6474.8247370383151</v>
          </cell>
          <cell r="X50">
            <v>6513.2471317564696</v>
          </cell>
          <cell r="Y50">
            <v>6281.5731161465746</v>
          </cell>
          <cell r="Z50">
            <v>8048.7670926307746</v>
          </cell>
          <cell r="AA50">
            <v>8154.5847012480945</v>
          </cell>
          <cell r="AB50">
            <v>8371.0671574220705</v>
          </cell>
          <cell r="AC50">
            <v>8164.986474809536</v>
          </cell>
          <cell r="AD50">
            <v>7585.6559341675365</v>
          </cell>
          <cell r="AE50">
            <v>7706.4611784508179</v>
          </cell>
          <cell r="AF50">
            <v>7935.6812441860484</v>
          </cell>
          <cell r="AG50">
            <v>7740.8683604651178</v>
          </cell>
          <cell r="AH50">
            <v>7723.2057558139541</v>
          </cell>
          <cell r="AI50">
            <v>7326.2004069767463</v>
          </cell>
        </row>
        <row r="51">
          <cell r="U51">
            <v>1048</v>
          </cell>
          <cell r="V51">
            <v>2780.224241034723</v>
          </cell>
          <cell r="W51">
            <v>2780.224241034723</v>
          </cell>
          <cell r="X51">
            <v>2796.7224286355327</v>
          </cell>
          <cell r="Y51">
            <v>2697.243950008618</v>
          </cell>
          <cell r="Z51">
            <v>3456.0591661065428</v>
          </cell>
          <cell r="AA51">
            <v>3501.4961767677405</v>
          </cell>
          <cell r="AB51">
            <v>3594.4515534547281</v>
          </cell>
          <cell r="AC51">
            <v>3505.9625931079145</v>
          </cell>
          <cell r="AD51">
            <v>3257.2039196181081</v>
          </cell>
          <cell r="AE51">
            <v>3309.07646941536</v>
          </cell>
          <cell r="AF51">
            <v>1776.1402325581398</v>
          </cell>
          <cell r="AG51">
            <v>1579.6034302325584</v>
          </cell>
          <cell r="AH51">
            <v>1784.7598255813957</v>
          </cell>
          <cell r="AI51">
            <v>1506.7653488372093</v>
          </cell>
        </row>
        <row r="52">
          <cell r="U52">
            <v>1049</v>
          </cell>
          <cell r="V52">
            <v>1888.5409771719662</v>
          </cell>
          <cell r="W52">
            <v>1888.5409771719662</v>
          </cell>
          <cell r="X52">
            <v>1899.7478082157829</v>
          </cell>
          <cell r="Y52">
            <v>1832.1744159473469</v>
          </cell>
          <cell r="Z52">
            <v>2347.6197561293993</v>
          </cell>
          <cell r="AA52">
            <v>2378.4840494649379</v>
          </cell>
          <cell r="AB52">
            <v>2441.6264519124825</v>
          </cell>
          <cell r="AC52">
            <v>2381.5179811007515</v>
          </cell>
          <cell r="AD52">
            <v>2212.542061324727</v>
          </cell>
          <cell r="AE52">
            <v>2247.777865126669</v>
          </cell>
          <cell r="AF52">
            <v>3446.9298837209303</v>
          </cell>
          <cell r="AG52">
            <v>3618.1119767441869</v>
          </cell>
          <cell r="AH52">
            <v>3481.8115116279073</v>
          </cell>
          <cell r="AI52">
            <v>3568.5115116279076</v>
          </cell>
        </row>
        <row r="53">
          <cell r="U53">
            <v>1050</v>
          </cell>
          <cell r="V53">
            <v>1064.5130841268924</v>
          </cell>
          <cell r="W53">
            <v>1064.5130841268924</v>
          </cell>
          <cell r="X53">
            <v>1070.8300337837679</v>
          </cell>
          <cell r="Y53">
            <v>1032.7409686916744</v>
          </cell>
          <cell r="Z53">
            <v>1323.2818229323332</v>
          </cell>
          <cell r="AA53">
            <v>1340.6790859439157</v>
          </cell>
          <cell r="AB53">
            <v>1376.2705369005535</v>
          </cell>
          <cell r="AC53">
            <v>1342.3892208902623</v>
          </cell>
          <cell r="AD53">
            <v>1247.1426365279181</v>
          </cell>
          <cell r="AE53">
            <v>1267.0039869726747</v>
          </cell>
          <cell r="AF53">
            <v>1413.9156976744187</v>
          </cell>
          <cell r="AG53">
            <v>1443.1013372093025</v>
          </cell>
          <cell r="AH53">
            <v>1459.0803488372096</v>
          </cell>
          <cell r="AI53">
            <v>1544.7722093023258</v>
          </cell>
        </row>
        <row r="54">
          <cell r="U54">
            <v>1051</v>
          </cell>
          <cell r="V54">
            <v>2188.0884597726208</v>
          </cell>
          <cell r="W54">
            <v>2188.0884597726208</v>
          </cell>
          <cell r="X54">
            <v>2201.0728418824106</v>
          </cell>
          <cell r="Y54">
            <v>2122.78141924584</v>
          </cell>
          <cell r="Z54">
            <v>2719.9831819445917</v>
          </cell>
          <cell r="AA54">
            <v>2755.7429588744303</v>
          </cell>
          <cell r="AB54">
            <v>2828.9005783213129</v>
          </cell>
          <cell r="AC54">
            <v>2759.2581120430968</v>
          </cell>
          <cell r="AD54">
            <v>2563.4803849455097</v>
          </cell>
          <cell r="AE54">
            <v>2604.305051501221</v>
          </cell>
          <cell r="AF54">
            <v>3249.2841279069776</v>
          </cell>
          <cell r="AG54">
            <v>3214.9065697674423</v>
          </cell>
          <cell r="AH54">
            <v>3113.3365116279074</v>
          </cell>
          <cell r="AI54">
            <v>2956.1675581395352</v>
          </cell>
        </row>
        <row r="55">
          <cell r="U55">
            <v>1052</v>
          </cell>
          <cell r="V55">
            <v>34.49334648128751</v>
          </cell>
          <cell r="W55">
            <v>34.49334648128751</v>
          </cell>
          <cell r="X55">
            <v>34.698034179793517</v>
          </cell>
          <cell r="Y55">
            <v>33.463836743462821</v>
          </cell>
          <cell r="Z55">
            <v>42.878212669628219</v>
          </cell>
          <cell r="AA55">
            <v>43.44193502291126</v>
          </cell>
          <cell r="AB55">
            <v>44.595202434956256</v>
          </cell>
          <cell r="AC55">
            <v>43.497348411542816</v>
          </cell>
          <cell r="AD55">
            <v>40.411079689665925</v>
          </cell>
          <cell r="AE55">
            <v>41.054645703736263</v>
          </cell>
          <cell r="AF55">
            <v>19.356279069767446</v>
          </cell>
          <cell r="AG55">
            <v>16.432674418604655</v>
          </cell>
          <cell r="AH55">
            <v>10.383837209302328</v>
          </cell>
          <cell r="AI55">
            <v>40.930465116279073</v>
          </cell>
        </row>
        <row r="56">
          <cell r="U56">
            <v>1053</v>
          </cell>
          <cell r="V56">
            <v>195.15972351254777</v>
          </cell>
          <cell r="W56">
            <v>195.15972351254777</v>
          </cell>
          <cell r="X56">
            <v>196.31782496462122</v>
          </cell>
          <cell r="Y56">
            <v>189.33486578538174</v>
          </cell>
          <cell r="Z56">
            <v>242.60041378868596</v>
          </cell>
          <cell r="AA56">
            <v>245.78989552436636</v>
          </cell>
          <cell r="AB56">
            <v>252.31496114514724</v>
          </cell>
          <cell r="AC56">
            <v>246.10341864425538</v>
          </cell>
          <cell r="AD56">
            <v>228.64163508626774</v>
          </cell>
          <cell r="AE56">
            <v>232.28286385008676</v>
          </cell>
          <cell r="AF56">
            <v>217.35488372093027</v>
          </cell>
          <cell r="AG56">
            <v>235.2997674418605</v>
          </cell>
          <cell r="AH56">
            <v>237.31604651162792</v>
          </cell>
          <cell r="AI56">
            <v>257.88209302325589</v>
          </cell>
        </row>
        <row r="57">
          <cell r="U57">
            <v>1054</v>
          </cell>
          <cell r="V57">
            <v>151.71020987471542</v>
          </cell>
          <cell r="W57">
            <v>151.71020987471542</v>
          </cell>
          <cell r="X57">
            <v>152.61047664691642</v>
          </cell>
          <cell r="Y57">
            <v>147.18217318572158</v>
          </cell>
          <cell r="Z57">
            <v>188.58891081185607</v>
          </cell>
          <cell r="AA57">
            <v>191.06830017971674</v>
          </cell>
          <cell r="AB57">
            <v>196.14065351655324</v>
          </cell>
          <cell r="AC57">
            <v>191.3120218732243</v>
          </cell>
          <cell r="AD57">
            <v>177.73785400349558</v>
          </cell>
          <cell r="AE57">
            <v>180.56841540222251</v>
          </cell>
          <cell r="AF57">
            <v>102.72941860465117</v>
          </cell>
          <cell r="AG57">
            <v>112.30674418604653</v>
          </cell>
          <cell r="AH57">
            <v>121.88406976744187</v>
          </cell>
          <cell r="AI57">
            <v>115.6336046511628</v>
          </cell>
        </row>
        <row r="58">
          <cell r="U58">
            <v>1055</v>
          </cell>
          <cell r="V58">
            <v>246.415626090882</v>
          </cell>
          <cell r="W58">
            <v>246.415626090882</v>
          </cell>
          <cell r="X58">
            <v>247.87788628091084</v>
          </cell>
          <cell r="Y58">
            <v>239.06095301645715</v>
          </cell>
          <cell r="Z58">
            <v>306.3159333170633</v>
          </cell>
          <cell r="AA58">
            <v>310.34308668999057</v>
          </cell>
          <cell r="AB58">
            <v>318.58186721954712</v>
          </cell>
          <cell r="AC58">
            <v>310.73895216105666</v>
          </cell>
          <cell r="AD58">
            <v>288.69108157249059</v>
          </cell>
          <cell r="AE58">
            <v>293.28862685195446</v>
          </cell>
          <cell r="AF58">
            <v>124.70686046511629</v>
          </cell>
          <cell r="AG58">
            <v>131.86465116279072</v>
          </cell>
          <cell r="AH58">
            <v>130.45325581395349</v>
          </cell>
          <cell r="AI58">
            <v>132.57034883720931</v>
          </cell>
        </row>
        <row r="59">
          <cell r="U59">
            <v>1056</v>
          </cell>
          <cell r="V59">
            <v>579.12513302793252</v>
          </cell>
          <cell r="W59">
            <v>579.12513302793252</v>
          </cell>
          <cell r="X59">
            <v>582.56173175548065</v>
          </cell>
          <cell r="Y59">
            <v>561.84020637708625</v>
          </cell>
          <cell r="Z59">
            <v>719.90262324270532</v>
          </cell>
          <cell r="AA59">
            <v>729.36722485835219</v>
          </cell>
          <cell r="AB59">
            <v>748.72997772373913</v>
          </cell>
          <cell r="AC59">
            <v>730.29758648853453</v>
          </cell>
          <cell r="AD59">
            <v>678.48075900018057</v>
          </cell>
          <cell r="AE59">
            <v>689.28589365746677</v>
          </cell>
          <cell r="AF59">
            <v>880.81151162790707</v>
          </cell>
          <cell r="AG59">
            <v>750.45906976744186</v>
          </cell>
          <cell r="AH59">
            <v>833.22732558139546</v>
          </cell>
          <cell r="AI59">
            <v>795.96648837209318</v>
          </cell>
        </row>
        <row r="60">
          <cell r="U60">
            <v>1057</v>
          </cell>
          <cell r="V60">
            <v>68.98669296257502</v>
          </cell>
          <cell r="W60">
            <v>68.98669296257502</v>
          </cell>
          <cell r="X60">
            <v>69.396068359587034</v>
          </cell>
          <cell r="Y60">
            <v>66.927673486925642</v>
          </cell>
          <cell r="Z60">
            <v>85.756425339256438</v>
          </cell>
          <cell r="AA60">
            <v>86.883870045822519</v>
          </cell>
          <cell r="AB60">
            <v>89.190404869912513</v>
          </cell>
          <cell r="AC60">
            <v>86.994696823085633</v>
          </cell>
          <cell r="AD60">
            <v>80.82215937933185</v>
          </cell>
          <cell r="AE60">
            <v>82.109291407472526</v>
          </cell>
          <cell r="AF60">
            <v>90.490604651162798</v>
          </cell>
          <cell r="AG60">
            <v>105.80424418604653</v>
          </cell>
          <cell r="AH60">
            <v>96.378139534883729</v>
          </cell>
          <cell r="AI60">
            <v>88.131558139534889</v>
          </cell>
        </row>
        <row r="61">
          <cell r="U61">
            <v>1058</v>
          </cell>
          <cell r="V61">
            <v>15721.6437236702</v>
          </cell>
          <cell r="W61">
            <v>15721.6437236702</v>
          </cell>
          <cell r="X61">
            <v>15814.937862940662</v>
          </cell>
          <cell r="Y61">
            <v>15252.405828271749</v>
          </cell>
          <cell r="Z61">
            <v>19543.362760274988</v>
          </cell>
          <cell r="AA61">
            <v>19800.300485995303</v>
          </cell>
          <cell r="AB61">
            <v>20325.945609472281</v>
          </cell>
          <cell r="AC61">
            <v>19825.557228018268</v>
          </cell>
          <cell r="AD61">
            <v>18418.873846132487</v>
          </cell>
          <cell r="AE61">
            <v>18712.203331903471</v>
          </cell>
          <cell r="AF61">
            <v>18400.814825581398</v>
          </cell>
          <cell r="AG61">
            <v>18321.12139534884</v>
          </cell>
          <cell r="AH61">
            <v>18437.763139534887</v>
          </cell>
          <cell r="AI61">
            <v>19475.965395348841</v>
          </cell>
        </row>
        <row r="62">
          <cell r="U62">
            <v>1059</v>
          </cell>
          <cell r="V62">
            <v>28678.79701347258</v>
          </cell>
          <cell r="W62">
            <v>28678.79701347258</v>
          </cell>
          <cell r="X62">
            <v>28848.980470731309</v>
          </cell>
          <cell r="Y62">
            <v>27822.831912768735</v>
          </cell>
          <cell r="Z62">
            <v>35650.224837415539</v>
          </cell>
          <cell r="AA62">
            <v>36118.920414706998</v>
          </cell>
          <cell r="AB62">
            <v>37077.781336775952</v>
          </cell>
          <cell r="AC62">
            <v>36164.992758695284</v>
          </cell>
          <cell r="AD62">
            <v>33598.976896715831</v>
          </cell>
          <cell r="AE62">
            <v>34134.056874888018</v>
          </cell>
          <cell r="AF62">
            <v>32918.780232558143</v>
          </cell>
          <cell r="AG62">
            <v>31420.936918604657</v>
          </cell>
          <cell r="AH62">
            <v>31756.113069767449</v>
          </cell>
          <cell r="AI62">
            <v>32091.289220930241</v>
          </cell>
        </row>
        <row r="63">
          <cell r="U63">
            <v>1060</v>
          </cell>
          <cell r="V63">
            <v>809.9884958807603</v>
          </cell>
          <cell r="W63">
            <v>809.9884958807603</v>
          </cell>
          <cell r="X63">
            <v>814.79506578339704</v>
          </cell>
          <cell r="Y63">
            <v>785.81307861622781</v>
          </cell>
          <cell r="Z63">
            <v>1006.885748391182</v>
          </cell>
          <cell r="AA63">
            <v>1020.1233338274864</v>
          </cell>
          <cell r="AB63">
            <v>1047.204885248929</v>
          </cell>
          <cell r="AC63">
            <v>1021.424576295615</v>
          </cell>
          <cell r="AD63">
            <v>948.95140639680426</v>
          </cell>
          <cell r="AE63">
            <v>964.06391709563138</v>
          </cell>
          <cell r="AF63">
            <v>1095.6460465116281</v>
          </cell>
          <cell r="AG63">
            <v>1052.9815813953489</v>
          </cell>
          <cell r="AH63">
            <v>1061.2684883720931</v>
          </cell>
          <cell r="AI63">
            <v>971.44325581395367</v>
          </cell>
        </row>
        <row r="64">
          <cell r="U64">
            <v>1061</v>
          </cell>
          <cell r="V64">
            <v>182.39113385017643</v>
          </cell>
          <cell r="W64">
            <v>182.39113385017643</v>
          </cell>
          <cell r="X64">
            <v>183.47346494368011</v>
          </cell>
          <cell r="Y64">
            <v>176.94737534174899</v>
          </cell>
          <cell r="Z64">
            <v>226.7279526074727</v>
          </cell>
          <cell r="AA64">
            <v>229.70875817377987</v>
          </cell>
          <cell r="AB64">
            <v>235.80691252448798</v>
          </cell>
          <cell r="AC64">
            <v>230.00176861822811</v>
          </cell>
          <cell r="AD64">
            <v>213.68244593798786</v>
          </cell>
          <cell r="AE64">
            <v>217.08544237028264</v>
          </cell>
          <cell r="AF64">
            <v>319.88267441860472</v>
          </cell>
          <cell r="AG64">
            <v>310.10372093023261</v>
          </cell>
          <cell r="AH64">
            <v>298.20767441860471</v>
          </cell>
          <cell r="AI64">
            <v>295.68732558139538</v>
          </cell>
        </row>
        <row r="65">
          <cell r="U65">
            <v>1062</v>
          </cell>
          <cell r="V65">
            <v>1241.034297610955</v>
          </cell>
          <cell r="W65">
            <v>1241.034297610955</v>
          </cell>
          <cell r="X65">
            <v>1248.3987455424658</v>
          </cell>
          <cell r="Y65">
            <v>1203.9936209384834</v>
          </cell>
          <cell r="Z65">
            <v>1542.7129568925184</v>
          </cell>
          <cell r="AA65">
            <v>1562.9950937716912</v>
          </cell>
          <cell r="AB65">
            <v>1604.4884412913734</v>
          </cell>
          <cell r="AC65">
            <v>1564.988809164772</v>
          </cell>
          <cell r="AD65">
            <v>1453.9481092555593</v>
          </cell>
          <cell r="AE65">
            <v>1477.1029370039005</v>
          </cell>
          <cell r="AF65">
            <v>1165.006046511628</v>
          </cell>
          <cell r="AG65">
            <v>1064.8473837209303</v>
          </cell>
          <cell r="AH65">
            <v>1176.9020930232559</v>
          </cell>
          <cell r="AI65">
            <v>1072.862093023256</v>
          </cell>
        </row>
        <row r="66">
          <cell r="U66">
            <v>1063</v>
          </cell>
          <cell r="V66">
            <v>4306.7968814034939</v>
          </cell>
          <cell r="W66">
            <v>4306.7968814034939</v>
          </cell>
          <cell r="X66">
            <v>4332.3539360680961</v>
          </cell>
          <cell r="Y66">
            <v>4178.2535598489067</v>
          </cell>
          <cell r="Z66">
            <v>5353.7209764756235</v>
          </cell>
          <cell r="AA66">
            <v>5424.1066572159352</v>
          </cell>
          <cell r="AB66">
            <v>5568.1022099905604</v>
          </cell>
          <cell r="AC66">
            <v>5431.0255048689405</v>
          </cell>
          <cell r="AD66">
            <v>5045.6777824099636</v>
          </cell>
          <cell r="AE66">
            <v>5126.0326445825585</v>
          </cell>
          <cell r="AF66">
            <v>6544.6906395348842</v>
          </cell>
          <cell r="AG66">
            <v>6108.3275232558153</v>
          </cell>
          <cell r="AH66">
            <v>7169.6867441860477</v>
          </cell>
          <cell r="AI66">
            <v>7165.9566279069777</v>
          </cell>
        </row>
        <row r="67">
          <cell r="U67">
            <v>1064</v>
          </cell>
          <cell r="V67">
            <v>222.57285676872891</v>
          </cell>
          <cell r="W67">
            <v>222.57285676872891</v>
          </cell>
          <cell r="X67">
            <v>223.89363107593081</v>
          </cell>
          <cell r="Y67">
            <v>215.92980972360743</v>
          </cell>
          <cell r="Z67">
            <v>276.67730912086421</v>
          </cell>
          <cell r="AA67">
            <v>280.31480177941688</v>
          </cell>
          <cell r="AB67">
            <v>287.75641150134931</v>
          </cell>
          <cell r="AC67">
            <v>280.67236396079727</v>
          </cell>
          <cell r="AD67">
            <v>260.75780894489696</v>
          </cell>
          <cell r="AE67">
            <v>264.91050333042455</v>
          </cell>
          <cell r="AF67">
            <v>317.3623255813954</v>
          </cell>
          <cell r="AG67">
            <v>297.93547674418608</v>
          </cell>
          <cell r="AH67">
            <v>272.09686046511632</v>
          </cell>
          <cell r="AI67">
            <v>277.64162790697679</v>
          </cell>
        </row>
        <row r="68">
          <cell r="U68">
            <v>1065</v>
          </cell>
          <cell r="V68">
            <v>4707.797162909199</v>
          </cell>
          <cell r="W68">
            <v>4707.797162909199</v>
          </cell>
          <cell r="X68">
            <v>4735.7338018442406</v>
          </cell>
          <cell r="Y68">
            <v>4567.285339113042</v>
          </cell>
          <cell r="Z68">
            <v>5852.1990049936794</v>
          </cell>
          <cell r="AA68">
            <v>5929.1382053375528</v>
          </cell>
          <cell r="AB68">
            <v>6086.5409975962411</v>
          </cell>
          <cell r="AC68">
            <v>5936.7012579375178</v>
          </cell>
          <cell r="AD68">
            <v>5515.4743079600894</v>
          </cell>
          <cell r="AE68">
            <v>5603.3109073120468</v>
          </cell>
          <cell r="AF68">
            <v>6132.9160465116292</v>
          </cell>
          <cell r="AG68">
            <v>5762.7272093023257</v>
          </cell>
          <cell r="AH68">
            <v>5295.6057558139546</v>
          </cell>
          <cell r="AI68">
            <v>5375.8536627906988</v>
          </cell>
        </row>
        <row r="69">
          <cell r="U69">
            <v>1066</v>
          </cell>
          <cell r="V69">
            <v>2231.3080177672446</v>
          </cell>
          <cell r="W69">
            <v>2231.3080177672446</v>
          </cell>
          <cell r="X69">
            <v>2244.54886997225</v>
          </cell>
          <cell r="Y69">
            <v>2164.7110196005433</v>
          </cell>
          <cell r="Z69">
            <v>2773.7088301702906</v>
          </cell>
          <cell r="AA69">
            <v>2810.1749413189273</v>
          </cell>
          <cell r="AB69">
            <v>2884.7775846003401</v>
          </cell>
          <cell r="AC69">
            <v>2813.7595264913843</v>
          </cell>
          <cell r="AD69">
            <v>2614.1147588303506</v>
          </cell>
          <cell r="AE69">
            <v>2655.7458023110603</v>
          </cell>
          <cell r="AF69">
            <v>3023.9851046511631</v>
          </cell>
          <cell r="AG69">
            <v>2959.8674302325585</v>
          </cell>
          <cell r="AH69">
            <v>2742.0689651162797</v>
          </cell>
          <cell r="AI69">
            <v>2680.0784651162794</v>
          </cell>
        </row>
        <row r="70">
          <cell r="U70">
            <v>1067</v>
          </cell>
          <cell r="V70">
            <v>217.85271461865796</v>
          </cell>
          <cell r="W70">
            <v>217.85271461865796</v>
          </cell>
          <cell r="X70">
            <v>219.14547903027486</v>
          </cell>
          <cell r="Y70">
            <v>211.3505478534494</v>
          </cell>
          <cell r="Z70">
            <v>270.80976422923084</v>
          </cell>
          <cell r="AA70">
            <v>274.3701159341764</v>
          </cell>
          <cell r="AB70">
            <v>281.65391011551321</v>
          </cell>
          <cell r="AC70">
            <v>274.72009523079674</v>
          </cell>
          <cell r="AD70">
            <v>255.22787172420584</v>
          </cell>
          <cell r="AE70">
            <v>259.29249918149219</v>
          </cell>
          <cell r="AF70">
            <v>193.26034883720934</v>
          </cell>
          <cell r="AG70">
            <v>153.7211162790698</v>
          </cell>
          <cell r="AH70">
            <v>152.32988372093024</v>
          </cell>
          <cell r="AI70">
            <v>133.35669767441863</v>
          </cell>
        </row>
        <row r="71">
          <cell r="U71">
            <v>1068</v>
          </cell>
          <cell r="V71">
            <v>1977.1949290931698</v>
          </cell>
          <cell r="W71">
            <v>1977.1949290931698</v>
          </cell>
          <cell r="X71">
            <v>1988.9278434322696</v>
          </cell>
          <cell r="Y71">
            <v>1918.1823472265976</v>
          </cell>
          <cell r="Z71">
            <v>2457.8242851837945</v>
          </cell>
          <cell r="AA71">
            <v>2490.1374438659291</v>
          </cell>
          <cell r="AB71">
            <v>2556.2439458900453</v>
          </cell>
          <cell r="AC71">
            <v>2493.3137976321727</v>
          </cell>
          <cell r="AD71">
            <v>2316.4056257902712</v>
          </cell>
          <cell r="AE71">
            <v>2353.295507154693</v>
          </cell>
          <cell r="AF71">
            <v>2180.4041860465118</v>
          </cell>
          <cell r="AG71">
            <v>1575.1978604651165</v>
          </cell>
          <cell r="AH71">
            <v>1569.219593023256</v>
          </cell>
          <cell r="AI71">
            <v>1625.4737790697677</v>
          </cell>
        </row>
        <row r="72">
          <cell r="U72">
            <v>1069</v>
          </cell>
          <cell r="V72">
            <v>428.86727458400804</v>
          </cell>
          <cell r="W72">
            <v>428.86727458400804</v>
          </cell>
          <cell r="X72">
            <v>431.41222496876605</v>
          </cell>
          <cell r="Y72">
            <v>416.06703684372098</v>
          </cell>
          <cell r="Z72">
            <v>533.1191108590441</v>
          </cell>
          <cell r="AA72">
            <v>540.12805878486324</v>
          </cell>
          <cell r="AB72">
            <v>554.46701694128944</v>
          </cell>
          <cell r="AC72">
            <v>540.81703191684892</v>
          </cell>
          <cell r="AD72">
            <v>502.44442414151291</v>
          </cell>
          <cell r="AE72">
            <v>510.44609491645417</v>
          </cell>
          <cell r="AF72">
            <v>438.43988372093025</v>
          </cell>
          <cell r="AG72">
            <v>432.04827906976749</v>
          </cell>
          <cell r="AH72">
            <v>457.29209302325586</v>
          </cell>
          <cell r="AI72">
            <v>413.17590697674427</v>
          </cell>
        </row>
        <row r="73">
          <cell r="U73">
            <v>1070</v>
          </cell>
          <cell r="V73">
            <v>11441.261483914221</v>
          </cell>
          <cell r="W73">
            <v>11441.261483914221</v>
          </cell>
          <cell r="X73">
            <v>11509.155316204986</v>
          </cell>
          <cell r="Y73">
            <v>11099.778522350072</v>
          </cell>
          <cell r="Z73">
            <v>14222.477467712157</v>
          </cell>
          <cell r="AA73">
            <v>14409.461205336387</v>
          </cell>
          <cell r="AB73">
            <v>14791.993936083229</v>
          </cell>
          <cell r="AC73">
            <v>14427.841534696061</v>
          </cell>
          <cell r="AD73">
            <v>13404.142443169085</v>
          </cell>
          <cell r="AE73">
            <v>13617.609902846669</v>
          </cell>
          <cell r="AF73">
            <v>17094.114767441864</v>
          </cell>
          <cell r="AG73">
            <v>17008.806000000004</v>
          </cell>
          <cell r="AH73">
            <v>16715.528127906979</v>
          </cell>
          <cell r="AI73">
            <v>16687.532093023259</v>
          </cell>
        </row>
        <row r="74">
          <cell r="U74">
            <v>1071</v>
          </cell>
          <cell r="V74">
            <v>1753.472294108398</v>
          </cell>
          <cell r="W74">
            <v>1753.472294108398</v>
          </cell>
          <cell r="X74">
            <v>1763.8776112170121</v>
          </cell>
          <cell r="Y74">
            <v>1701.1370762782083</v>
          </cell>
          <cell r="Z74">
            <v>2179.7177023072759</v>
          </cell>
          <cell r="AA74">
            <v>2208.3745775857487</v>
          </cell>
          <cell r="AB74">
            <v>2267.0010276408639</v>
          </cell>
          <cell r="AC74">
            <v>2211.191522057657</v>
          </cell>
          <cell r="AD74">
            <v>2054.300780855719</v>
          </cell>
          <cell r="AE74">
            <v>2087.0165156341436</v>
          </cell>
          <cell r="AF74">
            <v>2052.1688372093026</v>
          </cell>
          <cell r="AG74">
            <v>1965.4688372093028</v>
          </cell>
          <cell r="AH74">
            <v>2196.1815697674424</v>
          </cell>
          <cell r="AI74">
            <v>2732.8142441860468</v>
          </cell>
        </row>
        <row r="75">
          <cell r="U75">
            <v>1072</v>
          </cell>
          <cell r="V75">
            <v>71.770366538257875</v>
          </cell>
          <cell r="W75">
            <v>71.770366538257875</v>
          </cell>
          <cell r="X75">
            <v>72.196260591640538</v>
          </cell>
          <cell r="Y75">
            <v>69.628263820608595</v>
          </cell>
          <cell r="Z75">
            <v>89.216772326629936</v>
          </cell>
          <cell r="AA75">
            <v>90.389710416092541</v>
          </cell>
          <cell r="AB75">
            <v>92.789315943610731</v>
          </cell>
          <cell r="AC75">
            <v>90.505009151034685</v>
          </cell>
          <cell r="AD75">
            <v>84.083404406918916</v>
          </cell>
          <cell r="AE75">
            <v>85.422473341458257</v>
          </cell>
          <cell r="AF75">
            <v>50.911046511627916</v>
          </cell>
          <cell r="AG75">
            <v>48.693139534883727</v>
          </cell>
          <cell r="AH75">
            <v>75.207209302325595</v>
          </cell>
          <cell r="AI75">
            <v>71.759372093023273</v>
          </cell>
        </row>
        <row r="76">
          <cell r="U76">
            <v>1073</v>
          </cell>
          <cell r="V76">
            <v>15.128660737406804</v>
          </cell>
          <cell r="W76">
            <v>15.128660737406804</v>
          </cell>
          <cell r="X76">
            <v>15.218436043769087</v>
          </cell>
          <cell r="Y76">
            <v>14.677121378711762</v>
          </cell>
          <cell r="Z76">
            <v>18.806233627029918</v>
          </cell>
          <cell r="AA76">
            <v>19.053480273206691</v>
          </cell>
          <cell r="AB76">
            <v>19.559299313577302</v>
          </cell>
          <cell r="AC76">
            <v>19.077784391027549</v>
          </cell>
          <cell r="AD76">
            <v>17.724157758625406</v>
          </cell>
          <cell r="AE76">
            <v>18.006423554270292</v>
          </cell>
          <cell r="AF76">
            <v>19.255465116279073</v>
          </cell>
          <cell r="AG76">
            <v>6.855348837209303</v>
          </cell>
          <cell r="AH76">
            <v>7.6618604651162805</v>
          </cell>
          <cell r="AI76">
            <v>5.948023255813955</v>
          </cell>
        </row>
        <row r="77">
          <cell r="U77">
            <v>1074</v>
          </cell>
          <cell r="V77">
            <v>362.54322591121667</v>
          </cell>
          <cell r="W77">
            <v>362.54322591121667</v>
          </cell>
          <cell r="X77">
            <v>364.69460135288239</v>
          </cell>
          <cell r="Y77">
            <v>351.72253671944867</v>
          </cell>
          <cell r="Z77">
            <v>450.672582638145</v>
          </cell>
          <cell r="AA77">
            <v>456.59760126712519</v>
          </cell>
          <cell r="AB77">
            <v>468.71904875056651</v>
          </cell>
          <cell r="AC77">
            <v>457.18002514658423</v>
          </cell>
          <cell r="AD77">
            <v>424.74171652769923</v>
          </cell>
          <cell r="AE77">
            <v>431.50593405453327</v>
          </cell>
          <cell r="AF77">
            <v>521.61139534883728</v>
          </cell>
          <cell r="AG77">
            <v>622.22372093023262</v>
          </cell>
          <cell r="AH77">
            <v>558.40848837209307</v>
          </cell>
          <cell r="AI77">
            <v>456.68720930232564</v>
          </cell>
        </row>
        <row r="78">
          <cell r="U78">
            <v>1075</v>
          </cell>
          <cell r="V78">
            <v>171.92210061989093</v>
          </cell>
          <cell r="W78">
            <v>171.92210061989093</v>
          </cell>
          <cell r="X78">
            <v>172.94230720139188</v>
          </cell>
          <cell r="Y78">
            <v>166.79080734768044</v>
          </cell>
          <cell r="Z78">
            <v>213.71403893756801</v>
          </cell>
          <cell r="AA78">
            <v>216.52374982472082</v>
          </cell>
          <cell r="AB78">
            <v>222.27187739949247</v>
          </cell>
          <cell r="AC78">
            <v>216.79994181963704</v>
          </cell>
          <cell r="AD78">
            <v>201.41732876901909</v>
          </cell>
          <cell r="AE78">
            <v>204.62499727072756</v>
          </cell>
          <cell r="AF78">
            <v>175.71872093023256</v>
          </cell>
          <cell r="AG78">
            <v>200.51895348837212</v>
          </cell>
          <cell r="AH78">
            <v>186.30418604651163</v>
          </cell>
          <cell r="AI78">
            <v>170.17395348837212</v>
          </cell>
        </row>
        <row r="79">
          <cell r="U79">
            <v>1076</v>
          </cell>
          <cell r="V79">
            <v>191.89193279326787</v>
          </cell>
          <cell r="W79">
            <v>191.89193279326787</v>
          </cell>
          <cell r="X79">
            <v>193.0306427791671</v>
          </cell>
          <cell r="Y79">
            <v>186.16460756757999</v>
          </cell>
          <cell r="Z79">
            <v>238.53826732524749</v>
          </cell>
          <cell r="AA79">
            <v>241.67434378535367</v>
          </cell>
          <cell r="AB79">
            <v>248.09015249341454</v>
          </cell>
          <cell r="AC79">
            <v>241.98261721579343</v>
          </cell>
          <cell r="AD79">
            <v>224.81321701040463</v>
          </cell>
          <cell r="AE79">
            <v>228.39347636236437</v>
          </cell>
          <cell r="AF79">
            <v>122.79139534883723</v>
          </cell>
          <cell r="AG79">
            <v>202.83767441860468</v>
          </cell>
          <cell r="AH79">
            <v>183.78383720930233</v>
          </cell>
          <cell r="AI79">
            <v>146.38186046511632</v>
          </cell>
        </row>
        <row r="80">
          <cell r="U80">
            <v>1077</v>
          </cell>
          <cell r="V80">
            <v>356.73382018805245</v>
          </cell>
          <cell r="W80">
            <v>356.73382018805245</v>
          </cell>
          <cell r="X80">
            <v>358.85072191207507</v>
          </cell>
          <cell r="Y80">
            <v>346.0865221100234</v>
          </cell>
          <cell r="Z80">
            <v>443.45098892536555</v>
          </cell>
          <cell r="AA80">
            <v>449.28106484221388</v>
          </cell>
          <cell r="AB80">
            <v>461.20827781415284</v>
          </cell>
          <cell r="AC80">
            <v>449.85415594042962</v>
          </cell>
          <cell r="AD80">
            <v>417.93563994838706</v>
          </cell>
          <cell r="AE80">
            <v>424.59146740969351</v>
          </cell>
          <cell r="AF80">
            <v>273.60906976744189</v>
          </cell>
          <cell r="AG80">
            <v>280.4644186046512</v>
          </cell>
          <cell r="AH80">
            <v>247.90151162790701</v>
          </cell>
          <cell r="AI80">
            <v>239.13069767441863</v>
          </cell>
        </row>
        <row r="81">
          <cell r="U81">
            <v>1078</v>
          </cell>
          <cell r="V81">
            <v>12214.414716631542</v>
          </cell>
          <cell r="W81">
            <v>12214.414716631542</v>
          </cell>
          <cell r="X81">
            <v>12286.896533909014</v>
          </cell>
          <cell r="Y81">
            <v>11849.855745833413</v>
          </cell>
          <cell r="Z81">
            <v>15183.573798468246</v>
          </cell>
          <cell r="AA81">
            <v>15383.19312539467</v>
          </cell>
          <cell r="AB81">
            <v>15791.575839363459</v>
          </cell>
          <cell r="AC81">
            <v>15402.815521556402</v>
          </cell>
          <cell r="AD81">
            <v>14309.939070255188</v>
          </cell>
          <cell r="AE81">
            <v>14537.831779872362</v>
          </cell>
          <cell r="AF81">
            <v>15062.391000000001</v>
          </cell>
          <cell r="AG81">
            <v>14441.971848837211</v>
          </cell>
          <cell r="AH81">
            <v>13143.871220930236</v>
          </cell>
          <cell r="AI81">
            <v>13363.776697674422</v>
          </cell>
        </row>
        <row r="82">
          <cell r="U82">
            <v>1079</v>
          </cell>
          <cell r="V82">
            <v>56.944279015599214</v>
          </cell>
          <cell r="W82">
            <v>56.944279015599214</v>
          </cell>
          <cell r="X82">
            <v>57.282193268746852</v>
          </cell>
          <cell r="Y82">
            <v>55.244684869471079</v>
          </cell>
          <cell r="Z82">
            <v>70.786663372140637</v>
          </cell>
          <cell r="AA82">
            <v>71.717299748350001</v>
          </cell>
          <cell r="AB82">
            <v>73.621202616304984</v>
          </cell>
          <cell r="AC82">
            <v>71.808780447827715</v>
          </cell>
          <cell r="AD82">
            <v>66.713729803466038</v>
          </cell>
          <cell r="AE82">
            <v>67.77617825827339</v>
          </cell>
          <cell r="AF82">
            <v>148.80139534883722</v>
          </cell>
          <cell r="AG82">
            <v>164.52837209302328</v>
          </cell>
          <cell r="AH82">
            <v>199.24869767441865</v>
          </cell>
          <cell r="AI82">
            <v>113.61732558139538</v>
          </cell>
        </row>
        <row r="83">
          <cell r="U83">
            <v>1080</v>
          </cell>
          <cell r="V83">
            <v>78.063889405019111</v>
          </cell>
          <cell r="W83">
            <v>78.063889405019111</v>
          </cell>
          <cell r="X83">
            <v>78.527129985848489</v>
          </cell>
          <cell r="Y83">
            <v>75.733946314152689</v>
          </cell>
          <cell r="Z83">
            <v>97.040165515474385</v>
          </cell>
          <cell r="AA83">
            <v>98.31595820974654</v>
          </cell>
          <cell r="AB83">
            <v>100.92598445805888</v>
          </cell>
          <cell r="AC83">
            <v>98.441367457702157</v>
          </cell>
          <cell r="AD83">
            <v>91.456654034507096</v>
          </cell>
          <cell r="AE83">
            <v>92.913145540034705</v>
          </cell>
          <cell r="AF83">
            <v>106.66116279069769</v>
          </cell>
          <cell r="AG83">
            <v>76.719418604651167</v>
          </cell>
          <cell r="AH83">
            <v>118.85965116279071</v>
          </cell>
          <cell r="AI83">
            <v>138.51837209302326</v>
          </cell>
        </row>
        <row r="84">
          <cell r="U84">
            <v>1081</v>
          </cell>
          <cell r="V84">
            <v>90.650935138541556</v>
          </cell>
          <cell r="W84">
            <v>90.650935138541556</v>
          </cell>
          <cell r="X84">
            <v>91.188868774264364</v>
          </cell>
          <cell r="Y84">
            <v>87.945311301240864</v>
          </cell>
          <cell r="Z84">
            <v>112.68695189316327</v>
          </cell>
          <cell r="AA84">
            <v>114.1684537970545</v>
          </cell>
          <cell r="AB84">
            <v>117.1993214869552</v>
          </cell>
          <cell r="AC84">
            <v>114.31408407103707</v>
          </cell>
          <cell r="AD84">
            <v>106.20315328968341</v>
          </cell>
          <cell r="AE84">
            <v>107.89448993718757</v>
          </cell>
          <cell r="AF84">
            <v>157.26976744186047</v>
          </cell>
          <cell r="AG84">
            <v>139.52651162790698</v>
          </cell>
          <cell r="AH84">
            <v>136.90534883720932</v>
          </cell>
          <cell r="AI84">
            <v>133.07441860465119</v>
          </cell>
        </row>
        <row r="85">
          <cell r="U85">
            <v>1082</v>
          </cell>
          <cell r="V85">
            <v>10637.384966971373</v>
          </cell>
          <cell r="W85">
            <v>10637.384966971373</v>
          </cell>
          <cell r="X85">
            <v>10700.508498583271</v>
          </cell>
          <cell r="Y85">
            <v>10319.895000770844</v>
          </cell>
          <cell r="Z85">
            <v>13223.189437706294</v>
          </cell>
          <cell r="AA85">
            <v>13397.035477539279</v>
          </cell>
          <cell r="AB85">
            <v>13752.691007756985</v>
          </cell>
          <cell r="AC85">
            <v>13414.12438329442</v>
          </cell>
          <cell r="AD85">
            <v>12462.351596506765</v>
          </cell>
          <cell r="AE85">
            <v>12660.820580866965</v>
          </cell>
          <cell r="AF85">
            <v>10008.990767441863</v>
          </cell>
          <cell r="AG85">
            <v>9551.6684302325593</v>
          </cell>
          <cell r="AH85">
            <v>9981.9121395348866</v>
          </cell>
          <cell r="AI85">
            <v>10282.81154651163</v>
          </cell>
        </row>
        <row r="86">
          <cell r="U86">
            <v>1083</v>
          </cell>
          <cell r="V86">
            <v>620.57766344842707</v>
          </cell>
          <cell r="W86">
            <v>620.57766344842707</v>
          </cell>
          <cell r="X86">
            <v>624.26024651540797</v>
          </cell>
          <cell r="Y86">
            <v>602.05551895475651</v>
          </cell>
          <cell r="Z86">
            <v>771.43170338076732</v>
          </cell>
          <cell r="AA86">
            <v>781.57376080693859</v>
          </cell>
          <cell r="AB86">
            <v>802.32245784294105</v>
          </cell>
          <cell r="AC86">
            <v>782.57071571995004</v>
          </cell>
          <cell r="AD86">
            <v>727.04495125881419</v>
          </cell>
          <cell r="AE86">
            <v>738.62349419616737</v>
          </cell>
          <cell r="AF86">
            <v>964.16448837209316</v>
          </cell>
          <cell r="AG86">
            <v>910.90447674418613</v>
          </cell>
          <cell r="AH86">
            <v>910.69276744186061</v>
          </cell>
          <cell r="AI86">
            <v>854.47890697674427</v>
          </cell>
        </row>
        <row r="87">
          <cell r="U87">
            <v>1084</v>
          </cell>
          <cell r="V87">
            <v>323.87436906640482</v>
          </cell>
          <cell r="W87">
            <v>323.87436906640482</v>
          </cell>
          <cell r="X87">
            <v>325.79627882500853</v>
          </cell>
          <cell r="Y87">
            <v>314.20781447546136</v>
          </cell>
          <cell r="Z87">
            <v>402.6038494874565</v>
          </cell>
          <cell r="AA87">
            <v>407.89690568880883</v>
          </cell>
          <cell r="AB87">
            <v>418.72547970506287</v>
          </cell>
          <cell r="AC87">
            <v>408.41720824311773</v>
          </cell>
          <cell r="AD87">
            <v>379.43876929665259</v>
          </cell>
          <cell r="AE87">
            <v>385.48151544981829</v>
          </cell>
          <cell r="AF87">
            <v>217.85895348837215</v>
          </cell>
          <cell r="AG87">
            <v>197.99860465116279</v>
          </cell>
          <cell r="AH87">
            <v>215.23779069767446</v>
          </cell>
          <cell r="AI87">
            <v>174.30732558139536</v>
          </cell>
        </row>
        <row r="88">
          <cell r="U88">
            <v>1085</v>
          </cell>
          <cell r="V88">
            <v>209.07809139096199</v>
          </cell>
          <cell r="W88">
            <v>209.07809139096199</v>
          </cell>
          <cell r="X88">
            <v>210.31878612488876</v>
          </cell>
          <cell r="Y88">
            <v>202.83781745379656</v>
          </cell>
          <cell r="Z88">
            <v>259.9021487255535</v>
          </cell>
          <cell r="AA88">
            <v>263.31909737571652</v>
          </cell>
          <cell r="AB88">
            <v>270.30951651363836</v>
          </cell>
          <cell r="AC88">
            <v>263.65498028400077</v>
          </cell>
          <cell r="AD88">
            <v>244.94786022420311</v>
          </cell>
          <cell r="AE88">
            <v>248.84877352001541</v>
          </cell>
          <cell r="AF88">
            <v>199.8132558139535</v>
          </cell>
          <cell r="AG88">
            <v>181.46511627906978</v>
          </cell>
          <cell r="AH88">
            <v>210.19709302325583</v>
          </cell>
          <cell r="AI88">
            <v>175.71872093023256</v>
          </cell>
        </row>
        <row r="89">
          <cell r="U89">
            <v>1086</v>
          </cell>
          <cell r="V89">
            <v>2137.3166743378838</v>
          </cell>
          <cell r="W89">
            <v>2137.3166743378838</v>
          </cell>
          <cell r="X89">
            <v>2149.9997705195215</v>
          </cell>
          <cell r="Y89">
            <v>2073.5249998988829</v>
          </cell>
          <cell r="Z89">
            <v>2656.8694618922791</v>
          </cell>
          <cell r="AA89">
            <v>2691.7994790775488</v>
          </cell>
          <cell r="AB89">
            <v>2763.2595698249474</v>
          </cell>
          <cell r="AC89">
            <v>2695.233067626808</v>
          </cell>
          <cell r="AD89">
            <v>2503.998111507563</v>
          </cell>
          <cell r="AE89">
            <v>2543.8754940530898</v>
          </cell>
          <cell r="AF89">
            <v>3134.5074418604659</v>
          </cell>
          <cell r="AG89">
            <v>2990.8475581395355</v>
          </cell>
          <cell r="AH89">
            <v>2852.631627906977</v>
          </cell>
          <cell r="AI89">
            <v>2396.347674418605</v>
          </cell>
        </row>
        <row r="90">
          <cell r="U90">
            <v>1087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</row>
        <row r="91">
          <cell r="U91">
            <v>1088</v>
          </cell>
          <cell r="V91">
            <v>178.69974063024918</v>
          </cell>
          <cell r="W91">
            <v>178.69974063024918</v>
          </cell>
          <cell r="X91">
            <v>179.76016654900047</v>
          </cell>
          <cell r="Y91">
            <v>173.36615772534336</v>
          </cell>
          <cell r="Z91">
            <v>222.13923160247742</v>
          </cell>
          <cell r="AA91">
            <v>225.05970898711749</v>
          </cell>
          <cell r="AB91">
            <v>231.03444349197517</v>
          </cell>
          <cell r="AC91">
            <v>225.34678922681744</v>
          </cell>
          <cell r="AD91">
            <v>209.35775144488329</v>
          </cell>
          <cell r="AE91">
            <v>212.69187502304069</v>
          </cell>
          <cell r="AF91">
            <v>148.09569767441863</v>
          </cell>
          <cell r="AG91">
            <v>134.48581395348839</v>
          </cell>
          <cell r="AH91">
            <v>101.28777906976745</v>
          </cell>
          <cell r="AI91">
            <v>79.643023255813972</v>
          </cell>
        </row>
        <row r="92">
          <cell r="U92">
            <v>1089</v>
          </cell>
          <cell r="V92">
            <v>134.46353663407166</v>
          </cell>
          <cell r="W92">
            <v>134.46353663407166</v>
          </cell>
          <cell r="X92">
            <v>135.26145955701963</v>
          </cell>
          <cell r="Y92">
            <v>130.45025481399014</v>
          </cell>
          <cell r="Z92">
            <v>167.14980447704193</v>
          </cell>
          <cell r="AA92">
            <v>169.34733266826109</v>
          </cell>
          <cell r="AB92">
            <v>173.84305229907508</v>
          </cell>
          <cell r="AC92">
            <v>169.56334766745283</v>
          </cell>
          <cell r="AD92">
            <v>157.53231415866262</v>
          </cell>
          <cell r="AE92">
            <v>160.04109255035434</v>
          </cell>
          <cell r="AF92">
            <v>93.756976744186062</v>
          </cell>
          <cell r="AG92">
            <v>101.41883720930234</v>
          </cell>
          <cell r="AH92">
            <v>98.696860465116288</v>
          </cell>
          <cell r="AI92">
            <v>79.844651162790711</v>
          </cell>
        </row>
        <row r="93">
          <cell r="U93">
            <v>1090</v>
          </cell>
          <cell r="V93">
            <v>3626.582037328209</v>
          </cell>
          <cell r="W93">
            <v>3626.582037328209</v>
          </cell>
          <cell r="X93">
            <v>3648.1026146681502</v>
          </cell>
          <cell r="Y93">
            <v>3518.3408284192683</v>
          </cell>
          <cell r="Z93">
            <v>4508.1551001371035</v>
          </cell>
          <cell r="AA93">
            <v>4567.4240771720151</v>
          </cell>
          <cell r="AB93">
            <v>4688.6769942534966</v>
          </cell>
          <cell r="AC93">
            <v>4573.2501630795596</v>
          </cell>
          <cell r="AD93">
            <v>4248.7642012666474</v>
          </cell>
          <cell r="AE93">
            <v>4316.4278287354564</v>
          </cell>
          <cell r="AF93">
            <v>4316.4502325581398</v>
          </cell>
          <cell r="AG93">
            <v>3648.0537209302329</v>
          </cell>
          <cell r="AH93">
            <v>3850.8309069767447</v>
          </cell>
          <cell r="AI93">
            <v>3513.477174418605</v>
          </cell>
        </row>
        <row r="94">
          <cell r="U94">
            <v>1091</v>
          </cell>
          <cell r="V94">
            <v>174.5847449096745</v>
          </cell>
          <cell r="W94">
            <v>174.5847449096745</v>
          </cell>
          <cell r="X94">
            <v>175.62075194509526</v>
          </cell>
          <cell r="Y94">
            <v>169.37398071033371</v>
          </cell>
          <cell r="Z94">
            <v>217.02393605592525</v>
          </cell>
          <cell r="AA94">
            <v>219.87716235280519</v>
          </cell>
          <cell r="AB94">
            <v>225.71431407868207</v>
          </cell>
          <cell r="AC94">
            <v>220.1576318724579</v>
          </cell>
          <cell r="AD94">
            <v>204.53678053453714</v>
          </cell>
          <cell r="AE94">
            <v>207.79412781627914</v>
          </cell>
          <cell r="AF94">
            <v>75.267697674418613</v>
          </cell>
          <cell r="AG94">
            <v>83.17151162790698</v>
          </cell>
          <cell r="AH94">
            <v>82.869069767441871</v>
          </cell>
          <cell r="AI94">
            <v>70.267325581395369</v>
          </cell>
        </row>
        <row r="95">
          <cell r="U95">
            <v>1092</v>
          </cell>
          <cell r="V95">
            <v>533.07348974326612</v>
          </cell>
          <cell r="W95">
            <v>533.07348974326612</v>
          </cell>
          <cell r="X95">
            <v>536.23681243824751</v>
          </cell>
          <cell r="Y95">
            <v>517.16304890028766</v>
          </cell>
          <cell r="Z95">
            <v>662.65644808202626</v>
          </cell>
          <cell r="AA95">
            <v>671.36843090671107</v>
          </cell>
          <cell r="AB95">
            <v>689.19147061320996</v>
          </cell>
          <cell r="AC95">
            <v>672.22481080224668</v>
          </cell>
          <cell r="AD95">
            <v>624.52842278292485</v>
          </cell>
          <cell r="AE95">
            <v>634.47434035826791</v>
          </cell>
          <cell r="AF95">
            <v>778.38453488372102</v>
          </cell>
          <cell r="AG95">
            <v>577.9663953488373</v>
          </cell>
          <cell r="AH95">
            <v>514.85686046511637</v>
          </cell>
          <cell r="AI95">
            <v>683.35730232558149</v>
          </cell>
        </row>
        <row r="96">
          <cell r="U96">
            <v>1093</v>
          </cell>
          <cell r="V96">
            <v>562.302062287936</v>
          </cell>
          <cell r="W96">
            <v>562.302062287936</v>
          </cell>
          <cell r="X96">
            <v>565.6388308748094</v>
          </cell>
          <cell r="Y96">
            <v>545.51924740395873</v>
          </cell>
          <cell r="Z96">
            <v>698.99009144944807</v>
          </cell>
          <cell r="AA96">
            <v>708.17975479454628</v>
          </cell>
          <cell r="AB96">
            <v>726.98003688704125</v>
          </cell>
          <cell r="AC96">
            <v>709.0830902457119</v>
          </cell>
          <cell r="AD96">
            <v>658.77149557258895</v>
          </cell>
          <cell r="AE96">
            <v>669.26275066511812</v>
          </cell>
          <cell r="AF96">
            <v>754.99569767441869</v>
          </cell>
          <cell r="AG96">
            <v>730.30636046511643</v>
          </cell>
          <cell r="AH96">
            <v>700.59648837209318</v>
          </cell>
          <cell r="AI96">
            <v>607.20244186046523</v>
          </cell>
        </row>
        <row r="97">
          <cell r="U97">
            <v>1094</v>
          </cell>
          <cell r="V97">
            <v>416.28022885048563</v>
          </cell>
          <cell r="W97">
            <v>416.28022885048563</v>
          </cell>
          <cell r="X97">
            <v>418.75048618035015</v>
          </cell>
          <cell r="Y97">
            <v>403.85567185663285</v>
          </cell>
          <cell r="Z97">
            <v>517.47232448135526</v>
          </cell>
          <cell r="AA97">
            <v>524.27556319755536</v>
          </cell>
          <cell r="AB97">
            <v>538.19367991239312</v>
          </cell>
          <cell r="AC97">
            <v>524.94431530351403</v>
          </cell>
          <cell r="AD97">
            <v>487.69792488633669</v>
          </cell>
          <cell r="AE97">
            <v>495.46475051930128</v>
          </cell>
          <cell r="AF97">
            <v>465.76046511627908</v>
          </cell>
          <cell r="AG97">
            <v>445.09360465116282</v>
          </cell>
          <cell r="AH97">
            <v>496.81116279069772</v>
          </cell>
          <cell r="AI97">
            <v>451.84813953488379</v>
          </cell>
        </row>
        <row r="98">
          <cell r="U98">
            <v>1095</v>
          </cell>
          <cell r="V98">
            <v>739.7309954162431</v>
          </cell>
          <cell r="W98">
            <v>739.7309954162431</v>
          </cell>
          <cell r="X98">
            <v>744.12064879613331</v>
          </cell>
          <cell r="Y98">
            <v>717.65252693349032</v>
          </cell>
          <cell r="Z98">
            <v>919.54959942725498</v>
          </cell>
          <cell r="AA98">
            <v>931.63897143871441</v>
          </cell>
          <cell r="AB98">
            <v>956.37149923667585</v>
          </cell>
          <cell r="AC98">
            <v>932.82734558368315</v>
          </cell>
          <cell r="AD98">
            <v>866.64041776574777</v>
          </cell>
          <cell r="AE98">
            <v>880.44208610960015</v>
          </cell>
          <cell r="AF98">
            <v>569.83070930232566</v>
          </cell>
          <cell r="AG98">
            <v>565.8687209302326</v>
          </cell>
          <cell r="AH98">
            <v>553.26697674418619</v>
          </cell>
          <cell r="AI98">
            <v>420.54540697674423</v>
          </cell>
        </row>
        <row r="99">
          <cell r="U99">
            <v>1096</v>
          </cell>
          <cell r="V99">
            <v>412.28626241581026</v>
          </cell>
          <cell r="W99">
            <v>412.28626241581026</v>
          </cell>
          <cell r="X99">
            <v>414.73281906479514</v>
          </cell>
          <cell r="Y99">
            <v>399.98091181265289</v>
          </cell>
          <cell r="Z99">
            <v>512.50747880381937</v>
          </cell>
          <cell r="AA99">
            <v>519.24544440542877</v>
          </cell>
          <cell r="AB99">
            <v>533.0300248936087</v>
          </cell>
          <cell r="AC99">
            <v>519.90778022428276</v>
          </cell>
          <cell r="AD99">
            <v>483.01874723805952</v>
          </cell>
          <cell r="AE99">
            <v>490.71105470097393</v>
          </cell>
          <cell r="AF99">
            <v>455.77988372093034</v>
          </cell>
          <cell r="AG99">
            <v>419.03319767441866</v>
          </cell>
          <cell r="AH99">
            <v>456.58639534883724</v>
          </cell>
          <cell r="AI99">
            <v>409.43570930232568</v>
          </cell>
        </row>
        <row r="100">
          <cell r="U100">
            <v>1097</v>
          </cell>
          <cell r="V100">
            <v>5272.2051347717825</v>
          </cell>
          <cell r="W100">
            <v>5272.2051347717825</v>
          </cell>
          <cell r="X100">
            <v>5303.4910390163423</v>
          </cell>
          <cell r="Y100">
            <v>5114.8476418129167</v>
          </cell>
          <cell r="Z100">
            <v>6553.8069241640096</v>
          </cell>
          <cell r="AA100">
            <v>6639.9702045861277</v>
          </cell>
          <cell r="AB100">
            <v>6816.2436889477312</v>
          </cell>
          <cell r="AC100">
            <v>6648.4399757704596</v>
          </cell>
          <cell r="AD100">
            <v>6176.7130062926781</v>
          </cell>
          <cell r="AE100">
            <v>6275.080152135919</v>
          </cell>
          <cell r="AF100">
            <v>6813.7630813953501</v>
          </cell>
          <cell r="AG100">
            <v>6486.0874883720944</v>
          </cell>
          <cell r="AH100">
            <v>6272.936546511628</v>
          </cell>
          <cell r="AI100">
            <v>6318.060872093024</v>
          </cell>
        </row>
        <row r="101">
          <cell r="U101">
            <v>1098</v>
          </cell>
          <cell r="V101">
            <v>524.54092508736858</v>
          </cell>
          <cell r="W101">
            <v>524.54092508736858</v>
          </cell>
          <cell r="X101">
            <v>527.65361450956175</v>
          </cell>
          <cell r="Y101">
            <v>508.88515244269416</v>
          </cell>
          <cell r="Z101">
            <v>652.04973231638132</v>
          </cell>
          <cell r="AA101">
            <v>660.6222680326224</v>
          </cell>
          <cell r="AB101">
            <v>678.16002580035229</v>
          </cell>
          <cell r="AC101">
            <v>661.46494040570713</v>
          </cell>
          <cell r="AD101">
            <v>614.53199780706007</v>
          </cell>
          <cell r="AE101">
            <v>624.31871747365949</v>
          </cell>
          <cell r="AF101">
            <v>538.3969186046512</v>
          </cell>
          <cell r="AG101">
            <v>485.00584883720938</v>
          </cell>
          <cell r="AH101">
            <v>492.06282558139537</v>
          </cell>
          <cell r="AI101">
            <v>442.75472093023262</v>
          </cell>
        </row>
        <row r="102">
          <cell r="U102">
            <v>1099</v>
          </cell>
          <cell r="V102">
            <v>1611.8075149633205</v>
          </cell>
          <cell r="W102">
            <v>1611.8075149633205</v>
          </cell>
          <cell r="X102">
            <v>1621.3721761031586</v>
          </cell>
          <cell r="Y102">
            <v>1563.7005116879511</v>
          </cell>
          <cell r="Z102">
            <v>2003.6161306237677</v>
          </cell>
          <cell r="AA102">
            <v>2029.957788307441</v>
          </cell>
          <cell r="AB102">
            <v>2083.8477488685257</v>
          </cell>
          <cell r="AC102">
            <v>2032.547149020075</v>
          </cell>
          <cell r="AD102">
            <v>1888.3317676039508</v>
          </cell>
          <cell r="AE102">
            <v>1918.4043654719569</v>
          </cell>
          <cell r="AF102">
            <v>2352.8464534883724</v>
          </cell>
          <cell r="AG102">
            <v>2303.5585116279071</v>
          </cell>
          <cell r="AH102">
            <v>2433.5480232558143</v>
          </cell>
          <cell r="AI102">
            <v>2290.6442441860468</v>
          </cell>
        </row>
        <row r="103">
          <cell r="U103">
            <v>1100</v>
          </cell>
          <cell r="V103">
            <v>25.597693967692315</v>
          </cell>
          <cell r="W103">
            <v>25.597693967692315</v>
          </cell>
          <cell r="X103">
            <v>25.7495937860573</v>
          </cell>
          <cell r="Y103">
            <v>24.833689372780302</v>
          </cell>
          <cell r="Z103">
            <v>31.820147296934628</v>
          </cell>
          <cell r="AA103">
            <v>32.238488622265727</v>
          </cell>
          <cell r="AB103">
            <v>33.094334438572801</v>
          </cell>
          <cell r="AC103">
            <v>32.27961118961862</v>
          </cell>
          <cell r="AD103">
            <v>29.989274927594188</v>
          </cell>
          <cell r="AE103">
            <v>30.466868653825333</v>
          </cell>
          <cell r="AF103">
            <v>47.886627906976756</v>
          </cell>
          <cell r="AG103">
            <v>56.55662790697675</v>
          </cell>
          <cell r="AH103">
            <v>37.099534883720935</v>
          </cell>
          <cell r="AI103">
            <v>35.889767441860471</v>
          </cell>
        </row>
        <row r="104">
          <cell r="U104">
            <v>1101</v>
          </cell>
          <cell r="V104">
            <v>3125.641822991196</v>
          </cell>
          <cell r="W104">
            <v>3125.641822991196</v>
          </cell>
          <cell r="X104">
            <v>3144.1897603868688</v>
          </cell>
          <cell r="Y104">
            <v>3032.3519853273651</v>
          </cell>
          <cell r="Z104">
            <v>3885.4430922788902</v>
          </cell>
          <cell r="AA104">
            <v>3936.5252383655961</v>
          </cell>
          <cell r="AB104">
            <v>4041.0294753823255</v>
          </cell>
          <cell r="AC104">
            <v>3941.546566323856</v>
          </cell>
          <cell r="AD104">
            <v>3661.8818895630438</v>
          </cell>
          <cell r="AE104">
            <v>3720.1991320064594</v>
          </cell>
          <cell r="AF104">
            <v>4334.0926744186054</v>
          </cell>
          <cell r="AG104">
            <v>4142.3848604651175</v>
          </cell>
          <cell r="AH104">
            <v>4326.9248023255823</v>
          </cell>
          <cell r="AI104">
            <v>3823.086906976745</v>
          </cell>
        </row>
        <row r="105">
          <cell r="U105">
            <v>1102</v>
          </cell>
          <cell r="V105">
            <v>1358.1906463614334</v>
          </cell>
          <cell r="W105">
            <v>1358.1906463614334</v>
          </cell>
          <cell r="X105">
            <v>1366.2503142654136</v>
          </cell>
          <cell r="Y105">
            <v>1317.6532488952271</v>
          </cell>
          <cell r="Z105">
            <v>1688.3484301002381</v>
          </cell>
          <cell r="AA105">
            <v>1710.5452450074042</v>
          </cell>
          <cell r="AB105">
            <v>1755.9556551757164</v>
          </cell>
          <cell r="AC105">
            <v>1712.7271714888893</v>
          </cell>
          <cell r="AD105">
            <v>1591.2039869383545</v>
          </cell>
          <cell r="AE105">
            <v>1616.5446810081698</v>
          </cell>
          <cell r="AF105">
            <v>1833.9066279069768</v>
          </cell>
          <cell r="AG105">
            <v>1760.2721162790701</v>
          </cell>
          <cell r="AH105">
            <v>1797.7144186046514</v>
          </cell>
          <cell r="AI105">
            <v>2006.6311744186048</v>
          </cell>
        </row>
        <row r="106">
          <cell r="U106">
            <v>1103</v>
          </cell>
          <cell r="V106">
            <v>41.815618278192403</v>
          </cell>
          <cell r="W106">
            <v>41.815618278192403</v>
          </cell>
          <cell r="X106">
            <v>42.063757224977749</v>
          </cell>
          <cell r="Y106">
            <v>40.567563490759305</v>
          </cell>
          <cell r="Z106">
            <v>51.98042974511069</v>
          </cell>
          <cell r="AA106">
            <v>52.663819475143292</v>
          </cell>
          <cell r="AB106">
            <v>54.061903302727657</v>
          </cell>
          <cell r="AC106">
            <v>52.730996056800144</v>
          </cell>
          <cell r="AD106">
            <v>48.989572044840614</v>
          </cell>
          <cell r="AE106">
            <v>49.769754704003084</v>
          </cell>
          <cell r="AF106">
            <v>33.268604651162796</v>
          </cell>
          <cell r="AG106">
            <v>29.236046511627908</v>
          </cell>
          <cell r="AH106">
            <v>43.450813953488378</v>
          </cell>
          <cell r="AI106">
            <v>24.901046511627911</v>
          </cell>
        </row>
        <row r="107">
          <cell r="U107">
            <v>1104</v>
          </cell>
          <cell r="V107">
            <v>48.653772931500285</v>
          </cell>
          <cell r="W107">
            <v>48.653772931500285</v>
          </cell>
          <cell r="X107">
            <v>48.942490316761393</v>
          </cell>
          <cell r="Y107">
            <v>47.201622353937033</v>
          </cell>
          <cell r="Z107">
            <v>60.480847344528229</v>
          </cell>
          <cell r="AA107">
            <v>61.27599255863273</v>
          </cell>
          <cell r="AB107">
            <v>62.902706592464618</v>
          </cell>
          <cell r="AC107">
            <v>61.3541546015446</v>
          </cell>
          <cell r="AD107">
            <v>57.000891351739313</v>
          </cell>
          <cell r="AE107">
            <v>57.908658150533263</v>
          </cell>
          <cell r="AF107">
            <v>110.89534883720933</v>
          </cell>
          <cell r="AG107">
            <v>101.51965116279072</v>
          </cell>
          <cell r="AH107">
            <v>118.15395348837212</v>
          </cell>
          <cell r="AI107">
            <v>85.076895348837226</v>
          </cell>
        </row>
        <row r="108">
          <cell r="U108">
            <v>1105</v>
          </cell>
          <cell r="V108">
            <v>425.84154243652665</v>
          </cell>
          <cell r="W108">
            <v>425.84154243652665</v>
          </cell>
          <cell r="X108">
            <v>428.36853776001226</v>
          </cell>
          <cell r="Y108">
            <v>413.13161256797866</v>
          </cell>
          <cell r="Z108">
            <v>529.35786413363815</v>
          </cell>
          <cell r="AA108">
            <v>536.31736273022204</v>
          </cell>
          <cell r="AB108">
            <v>550.55515707857398</v>
          </cell>
          <cell r="AC108">
            <v>537.00147503864343</v>
          </cell>
          <cell r="AD108">
            <v>498.89959258978791</v>
          </cell>
          <cell r="AE108">
            <v>506.84481020560014</v>
          </cell>
          <cell r="AF108">
            <v>720.58789534883726</v>
          </cell>
          <cell r="AG108">
            <v>747.63627906976762</v>
          </cell>
          <cell r="AH108">
            <v>773.8479069767443</v>
          </cell>
          <cell r="AI108">
            <v>817.70197674418625</v>
          </cell>
        </row>
        <row r="109">
          <cell r="U109">
            <v>1106</v>
          </cell>
          <cell r="V109">
            <v>1647.7290070182194</v>
          </cell>
          <cell r="W109">
            <v>1647.7290070182194</v>
          </cell>
          <cell r="X109">
            <v>1657.5068306454839</v>
          </cell>
          <cell r="Y109">
            <v>1598.5498686895644</v>
          </cell>
          <cell r="Z109">
            <v>2048.2696517477875</v>
          </cell>
          <cell r="AA109">
            <v>2075.1983718681431</v>
          </cell>
          <cell r="AB109">
            <v>2130.2893491586838</v>
          </cell>
          <cell r="AC109">
            <v>2077.8454402781308</v>
          </cell>
          <cell r="AD109">
            <v>1930.4160077860308</v>
          </cell>
          <cell r="AE109">
            <v>1961.158817559216</v>
          </cell>
          <cell r="AF109">
            <v>1677.0401162790699</v>
          </cell>
          <cell r="AG109">
            <v>1833.0093837209306</v>
          </cell>
          <cell r="AH109">
            <v>1812.1509767441864</v>
          </cell>
          <cell r="AI109">
            <v>1807.6950000000002</v>
          </cell>
        </row>
        <row r="110">
          <cell r="U110">
            <v>1107</v>
          </cell>
          <cell r="V110">
            <v>81.392194767248611</v>
          </cell>
          <cell r="W110">
            <v>81.392194767248611</v>
          </cell>
          <cell r="X110">
            <v>81.875185915477701</v>
          </cell>
          <cell r="Y110">
            <v>78.962913017469276</v>
          </cell>
          <cell r="Z110">
            <v>101.17753691342098</v>
          </cell>
          <cell r="AA110">
            <v>102.50772386985201</v>
          </cell>
          <cell r="AB110">
            <v>105.2290303070459</v>
          </cell>
          <cell r="AC110">
            <v>102.63848002372822</v>
          </cell>
          <cell r="AD110">
            <v>95.355968741404695</v>
          </cell>
          <cell r="AE110">
            <v>96.874558721974182</v>
          </cell>
          <cell r="AF110">
            <v>98.999302325581397</v>
          </cell>
          <cell r="AG110">
            <v>134.98988372093024</v>
          </cell>
          <cell r="AH110">
            <v>137.81267441860467</v>
          </cell>
          <cell r="AI110">
            <v>119.36372093023257</v>
          </cell>
        </row>
        <row r="111">
          <cell r="U111">
            <v>1108</v>
          </cell>
          <cell r="V111">
            <v>102.20923194192036</v>
          </cell>
          <cell r="W111">
            <v>102.20923194192036</v>
          </cell>
          <cell r="X111">
            <v>102.81575391170395</v>
          </cell>
          <cell r="Y111">
            <v>99.158632034576655</v>
          </cell>
          <cell r="Z111">
            <v>127.05491438421414</v>
          </cell>
          <cell r="AA111">
            <v>128.72531272578442</v>
          </cell>
          <cell r="AB111">
            <v>132.14262616252827</v>
          </cell>
          <cell r="AC111">
            <v>128.88951134578213</v>
          </cell>
          <cell r="AD111">
            <v>119.74440981727322</v>
          </cell>
          <cell r="AE111">
            <v>121.65139753265009</v>
          </cell>
          <cell r="AF111">
            <v>111.39941860465119</v>
          </cell>
          <cell r="AG111">
            <v>120.3214534883721</v>
          </cell>
          <cell r="AH111">
            <v>80.449534883720943</v>
          </cell>
          <cell r="AI111">
            <v>115.53279069767443</v>
          </cell>
        </row>
        <row r="112">
          <cell r="U112">
            <v>1109</v>
          </cell>
          <cell r="V112">
            <v>1608.6607535299404</v>
          </cell>
          <cell r="W112">
            <v>1608.6607535299404</v>
          </cell>
          <cell r="X112">
            <v>1618.2067414060546</v>
          </cell>
          <cell r="Y112">
            <v>1560.6476704411789</v>
          </cell>
          <cell r="Z112">
            <v>1999.7044340293455</v>
          </cell>
          <cell r="AA112">
            <v>2025.9946644106142</v>
          </cell>
          <cell r="AB112">
            <v>2079.7794146113015</v>
          </cell>
          <cell r="AC112">
            <v>2028.5789698667415</v>
          </cell>
          <cell r="AD112">
            <v>1884.6451427901566</v>
          </cell>
          <cell r="AE112">
            <v>1914.6590293726686</v>
          </cell>
          <cell r="AF112">
            <v>1184.463139534884</v>
          </cell>
          <cell r="AG112">
            <v>1015.3981395348839</v>
          </cell>
          <cell r="AH112">
            <v>1010.8211860465117</v>
          </cell>
          <cell r="AI112">
            <v>735.84104651162795</v>
          </cell>
        </row>
        <row r="113">
          <cell r="U113">
            <v>1110</v>
          </cell>
          <cell r="V113">
            <v>2107.9065578643649</v>
          </cell>
          <cell r="W113">
            <v>2107.9065578643649</v>
          </cell>
          <cell r="X113">
            <v>2120.4151308504343</v>
          </cell>
          <cell r="Y113">
            <v>2044.9926759386674</v>
          </cell>
          <cell r="Z113">
            <v>2620.3101437213327</v>
          </cell>
          <cell r="AA113">
            <v>2654.7595134264348</v>
          </cell>
          <cell r="AB113">
            <v>2725.2362919593529</v>
          </cell>
          <cell r="AC113">
            <v>2658.1458547706502</v>
          </cell>
          <cell r="AD113">
            <v>2469.5423488247948</v>
          </cell>
          <cell r="AE113">
            <v>2508.8710066635881</v>
          </cell>
          <cell r="AF113">
            <v>3036.2138372093027</v>
          </cell>
          <cell r="AG113">
            <v>2893.4612790697679</v>
          </cell>
          <cell r="AH113">
            <v>2762.3728953488376</v>
          </cell>
          <cell r="AI113">
            <v>2505.7913023255815</v>
          </cell>
        </row>
        <row r="114">
          <cell r="U114">
            <v>1111</v>
          </cell>
          <cell r="V114">
            <v>859.79204702830361</v>
          </cell>
          <cell r="W114">
            <v>859.79204702830361</v>
          </cell>
          <cell r="X114">
            <v>864.8941572394848</v>
          </cell>
          <cell r="Y114">
            <v>834.13016219494693</v>
          </cell>
          <cell r="Z114">
            <v>1068.7958694913646</v>
          </cell>
          <cell r="AA114">
            <v>1082.8473908868827</v>
          </cell>
          <cell r="AB114">
            <v>1111.5940985892255</v>
          </cell>
          <cell r="AC114">
            <v>1084.2286425108778</v>
          </cell>
          <cell r="AD114">
            <v>1007.2993337381992</v>
          </cell>
          <cell r="AE114">
            <v>1023.3410634362892</v>
          </cell>
          <cell r="AF114">
            <v>1299.1894186046513</v>
          </cell>
          <cell r="AG114">
            <v>1361.8654534883722</v>
          </cell>
          <cell r="AH114">
            <v>1384.9316860465119</v>
          </cell>
          <cell r="AI114">
            <v>1195.7543023255816</v>
          </cell>
        </row>
        <row r="115">
          <cell r="U115">
            <v>1112</v>
          </cell>
          <cell r="V115">
            <v>980.27670114101124</v>
          </cell>
          <cell r="W115">
            <v>980.27670114101124</v>
          </cell>
          <cell r="X115">
            <v>986.09378189206177</v>
          </cell>
          <cell r="Y115">
            <v>951.01875685500738</v>
          </cell>
          <cell r="Z115">
            <v>1218.5687140970308</v>
          </cell>
          <cell r="AA115">
            <v>1234.5893077827009</v>
          </cell>
          <cell r="AB115">
            <v>1267.3643583225548</v>
          </cell>
          <cell r="AC115">
            <v>1236.1641174010213</v>
          </cell>
          <cell r="AD115">
            <v>1148.4545261278918</v>
          </cell>
          <cell r="AE115">
            <v>1166.7442206224978</v>
          </cell>
          <cell r="AF115">
            <v>2058.772151162791</v>
          </cell>
          <cell r="AG115">
            <v>2066.887674418605</v>
          </cell>
          <cell r="AH115">
            <v>1835.519651162791</v>
          </cell>
          <cell r="AI115">
            <v>1818.986162790698</v>
          </cell>
        </row>
        <row r="116">
          <cell r="U116">
            <v>1113</v>
          </cell>
          <cell r="V116">
            <v>26.989530755533739</v>
          </cell>
          <cell r="W116">
            <v>26.989530755533739</v>
          </cell>
          <cell r="X116">
            <v>27.149689902084049</v>
          </cell>
          <cell r="Y116">
            <v>26.183984539621779</v>
          </cell>
          <cell r="Z116">
            <v>33.550320790621377</v>
          </cell>
          <cell r="AA116">
            <v>33.991408807400745</v>
          </cell>
          <cell r="AB116">
            <v>34.89378997542191</v>
          </cell>
          <cell r="AC116">
            <v>34.034767353593146</v>
          </cell>
          <cell r="AD116">
            <v>31.619897441387721</v>
          </cell>
          <cell r="AE116">
            <v>32.123459620818196</v>
          </cell>
          <cell r="AF116">
            <v>40.325581395348841</v>
          </cell>
          <cell r="AG116">
            <v>33.16779069767442</v>
          </cell>
          <cell r="AH116">
            <v>37.603604651162797</v>
          </cell>
          <cell r="AI116">
            <v>30.14337209302326</v>
          </cell>
        </row>
        <row r="117">
          <cell r="U117">
            <v>1114</v>
          </cell>
          <cell r="V117">
            <v>44.599291853875258</v>
          </cell>
          <cell r="W117">
            <v>44.599291853875258</v>
          </cell>
          <cell r="X117">
            <v>44.863949457031268</v>
          </cell>
          <cell r="Y117">
            <v>43.268153824442273</v>
          </cell>
          <cell r="Z117">
            <v>55.440776732484203</v>
          </cell>
          <cell r="AA117">
            <v>56.169659845413335</v>
          </cell>
          <cell r="AB117">
            <v>57.660814376425897</v>
          </cell>
          <cell r="AC117">
            <v>56.24130838474921</v>
          </cell>
          <cell r="AD117">
            <v>52.250817072427694</v>
          </cell>
          <cell r="AE117">
            <v>53.082936637988816</v>
          </cell>
          <cell r="AF117">
            <v>72.384418604651174</v>
          </cell>
          <cell r="AG117">
            <v>73.493372093023268</v>
          </cell>
          <cell r="AH117">
            <v>77.324302325581399</v>
          </cell>
          <cell r="AI117">
            <v>62.000581395348853</v>
          </cell>
        </row>
        <row r="118">
          <cell r="U118">
            <v>1115</v>
          </cell>
          <cell r="V118">
            <v>1863.9720321344173</v>
          </cell>
          <cell r="W118">
            <v>1863.9720321344173</v>
          </cell>
          <cell r="X118">
            <v>1875.0330680807017</v>
          </cell>
          <cell r="Y118">
            <v>1808.3387708283185</v>
          </cell>
          <cell r="Z118">
            <v>2317.0784327191022</v>
          </cell>
          <cell r="AA118">
            <v>2347.5411975012498</v>
          </cell>
          <cell r="AB118">
            <v>2409.8621498272323</v>
          </cell>
          <cell r="AC118">
            <v>2350.5356592497224</v>
          </cell>
          <cell r="AD118">
            <v>2183.7580291247186</v>
          </cell>
          <cell r="AE118">
            <v>2218.5354332745342</v>
          </cell>
          <cell r="AF118">
            <v>2641.2247674418609</v>
          </cell>
          <cell r="AG118">
            <v>2868.4594186046515</v>
          </cell>
          <cell r="AH118">
            <v>3010.9095348837213</v>
          </cell>
          <cell r="AI118">
            <v>2721.7146279069771</v>
          </cell>
        </row>
        <row r="119">
          <cell r="U119">
            <v>1116</v>
          </cell>
          <cell r="V119">
            <v>546.8708283357812</v>
          </cell>
          <cell r="W119">
            <v>546.8708283357812</v>
          </cell>
          <cell r="X119">
            <v>550.11602611016497</v>
          </cell>
          <cell r="Y119">
            <v>530.54858359767275</v>
          </cell>
          <cell r="Z119">
            <v>679.80773314987755</v>
          </cell>
          <cell r="AA119">
            <v>688.74520491587555</v>
          </cell>
          <cell r="AB119">
            <v>707.02955158719249</v>
          </cell>
          <cell r="AC119">
            <v>689.62375016686394</v>
          </cell>
          <cell r="AD119">
            <v>640.69285465879113</v>
          </cell>
          <cell r="AE119">
            <v>650.89619863976247</v>
          </cell>
          <cell r="AF119">
            <v>457.594534883721</v>
          </cell>
          <cell r="AG119">
            <v>445.09360465116282</v>
          </cell>
          <cell r="AH119">
            <v>457.39290697674426</v>
          </cell>
          <cell r="AI119">
            <v>402.04604651162799</v>
          </cell>
        </row>
        <row r="120">
          <cell r="U120">
            <v>1117</v>
          </cell>
          <cell r="V120">
            <v>8.4720500129478093</v>
          </cell>
          <cell r="W120">
            <v>8.4720500129478093</v>
          </cell>
          <cell r="X120">
            <v>8.522324184510687</v>
          </cell>
          <cell r="Y120">
            <v>8.2191879720785863</v>
          </cell>
          <cell r="Z120">
            <v>10.531490831136754</v>
          </cell>
          <cell r="AA120">
            <v>10.669948952995746</v>
          </cell>
          <cell r="AB120">
            <v>10.95320761560329</v>
          </cell>
          <cell r="AC120">
            <v>10.683559258975427</v>
          </cell>
          <cell r="AD120">
            <v>9.9255283448302265</v>
          </cell>
          <cell r="AE120">
            <v>10.083597190391362</v>
          </cell>
          <cell r="AF120">
            <v>8.4683720930232571</v>
          </cell>
          <cell r="AG120">
            <v>6.7545348837209307</v>
          </cell>
          <cell r="AH120">
            <v>6.7545348837209307</v>
          </cell>
          <cell r="AI120">
            <v>6.7545348837209307</v>
          </cell>
        </row>
        <row r="121">
          <cell r="U121">
            <v>1118</v>
          </cell>
          <cell r="V121">
            <v>139.24419342709223</v>
          </cell>
          <cell r="W121">
            <v>139.24419342709223</v>
          </cell>
          <cell r="X121">
            <v>140.07048534685069</v>
          </cell>
          <cell r="Y121">
            <v>135.08822516966308</v>
          </cell>
          <cell r="Z121">
            <v>173.0925743031834</v>
          </cell>
          <cell r="AA121">
            <v>175.3682324345944</v>
          </cell>
          <cell r="AB121">
            <v>180.02379088216551</v>
          </cell>
          <cell r="AC121">
            <v>175.59192753501756</v>
          </cell>
          <cell r="AD121">
            <v>163.13314801038823</v>
          </cell>
          <cell r="AE121">
            <v>165.73112239350377</v>
          </cell>
          <cell r="AF121">
            <v>176.72686046511632</v>
          </cell>
          <cell r="AG121">
            <v>205.86209302325585</v>
          </cell>
          <cell r="AH121">
            <v>174.00488372093025</v>
          </cell>
          <cell r="AI121">
            <v>179.34802325581398</v>
          </cell>
        </row>
        <row r="122">
          <cell r="U122">
            <v>1119</v>
          </cell>
          <cell r="V122">
            <v>245.14481858893984</v>
          </cell>
          <cell r="W122">
            <v>245.14481858893984</v>
          </cell>
          <cell r="X122">
            <v>246.59953765323428</v>
          </cell>
          <cell r="Y122">
            <v>237.82807482064541</v>
          </cell>
          <cell r="Z122">
            <v>304.73620969239283</v>
          </cell>
          <cell r="AA122">
            <v>308.74259434704123</v>
          </cell>
          <cell r="AB122">
            <v>316.93888607720663</v>
          </cell>
          <cell r="AC122">
            <v>309.13641827221045</v>
          </cell>
          <cell r="AD122">
            <v>287.20225232076609</v>
          </cell>
          <cell r="AE122">
            <v>291.77608727339577</v>
          </cell>
          <cell r="AF122">
            <v>291.95720930232562</v>
          </cell>
          <cell r="AG122">
            <v>293.87267441860467</v>
          </cell>
          <cell r="AH122">
            <v>348.51383720930238</v>
          </cell>
          <cell r="AI122">
            <v>291.04988372093027</v>
          </cell>
        </row>
        <row r="123">
          <cell r="U123">
            <v>1120</v>
          </cell>
          <cell r="V123">
            <v>1283.0919744609459</v>
          </cell>
          <cell r="W123">
            <v>1283.0919744609459</v>
          </cell>
          <cell r="X123">
            <v>1290.7059977441438</v>
          </cell>
          <cell r="Y123">
            <v>1244.7960183713019</v>
          </cell>
          <cell r="Z123">
            <v>1594.9942863756617</v>
          </cell>
          <cell r="AA123">
            <v>1615.963768931206</v>
          </cell>
          <cell r="AB123">
            <v>1658.8632933831186</v>
          </cell>
          <cell r="AC123">
            <v>1618.0250497718287</v>
          </cell>
          <cell r="AD123">
            <v>1503.2212678245378</v>
          </cell>
          <cell r="AE123">
            <v>1527.1607944847722</v>
          </cell>
          <cell r="AF123">
            <v>1232.0775697674421</v>
          </cell>
          <cell r="AG123">
            <v>923.68768604651166</v>
          </cell>
          <cell r="AH123">
            <v>968.84225581395367</v>
          </cell>
          <cell r="AI123">
            <v>879.29930232558161</v>
          </cell>
        </row>
        <row r="124">
          <cell r="U124">
            <v>1121</v>
          </cell>
          <cell r="V124">
            <v>26.08181111128933</v>
          </cell>
          <cell r="W124">
            <v>26.08181111128933</v>
          </cell>
          <cell r="X124">
            <v>26.23658373945791</v>
          </cell>
          <cell r="Y124">
            <v>25.303357256899083</v>
          </cell>
          <cell r="Z124">
            <v>32.421946772999583</v>
          </cell>
          <cell r="AA124">
            <v>32.848199991008343</v>
          </cell>
          <cell r="AB124">
            <v>33.720232016607277</v>
          </cell>
          <cell r="AC124">
            <v>32.8901002901315</v>
          </cell>
          <cell r="AD124">
            <v>30.556447975870203</v>
          </cell>
          <cell r="AE124">
            <v>31.043074207561983</v>
          </cell>
          <cell r="AF124">
            <v>31.043074207561983</v>
          </cell>
          <cell r="AG124">
            <v>31.043074207561983</v>
          </cell>
          <cell r="AH124">
            <v>31.043074207561983</v>
          </cell>
          <cell r="AI124">
            <v>31.043074207561983</v>
          </cell>
        </row>
        <row r="125">
          <cell r="U125">
            <v>1122</v>
          </cell>
          <cell r="V125">
            <v>25.174091467044921</v>
          </cell>
          <cell r="W125">
            <v>25.174091467044921</v>
          </cell>
          <cell r="X125">
            <v>25.323477576831763</v>
          </cell>
          <cell r="Y125">
            <v>24.422729974176374</v>
          </cell>
          <cell r="Z125">
            <v>31.293572755377792</v>
          </cell>
          <cell r="AA125">
            <v>31.704991174615937</v>
          </cell>
          <cell r="AB125">
            <v>32.546674057792636</v>
          </cell>
          <cell r="AC125">
            <v>31.745433226669842</v>
          </cell>
          <cell r="AD125">
            <v>29.492998510352674</v>
          </cell>
          <cell r="AE125">
            <v>29.96268879430577</v>
          </cell>
          <cell r="AF125">
            <v>45.668720930232567</v>
          </cell>
          <cell r="AG125">
            <v>34.47837209302326</v>
          </cell>
          <cell r="AH125">
            <v>33.772674418604659</v>
          </cell>
          <cell r="AI125">
            <v>25.304302325581396</v>
          </cell>
        </row>
        <row r="126">
          <cell r="U126">
            <v>1123</v>
          </cell>
          <cell r="V126">
            <v>1903.0644914798763</v>
          </cell>
          <cell r="W126">
            <v>1903.0644914798763</v>
          </cell>
          <cell r="X126">
            <v>1914.3575068178006</v>
          </cell>
          <cell r="Y126">
            <v>1846.2644524709096</v>
          </cell>
          <cell r="Z126">
            <v>2365.6737404113474</v>
          </cell>
          <cell r="AA126">
            <v>2396.7753905272161</v>
          </cell>
          <cell r="AB126">
            <v>2460.4033792535161</v>
          </cell>
          <cell r="AC126">
            <v>2399.8326541161373</v>
          </cell>
          <cell r="AD126">
            <v>2229.5572527730069</v>
          </cell>
          <cell r="AE126">
            <v>2265.0640317387683</v>
          </cell>
          <cell r="AF126">
            <v>2197.4417441860469</v>
          </cell>
          <cell r="AG126">
            <v>2008.8188372093025</v>
          </cell>
          <cell r="AH126">
            <v>2059.8306976744188</v>
          </cell>
          <cell r="AI126">
            <v>2211.7573255813954</v>
          </cell>
        </row>
        <row r="127">
          <cell r="U127">
            <v>1124</v>
          </cell>
          <cell r="V127">
            <v>95.068504073864361</v>
          </cell>
          <cell r="W127">
            <v>95.068504073864361</v>
          </cell>
          <cell r="X127">
            <v>95.632652099044947</v>
          </cell>
          <cell r="Y127">
            <v>92.231030743824718</v>
          </cell>
          <cell r="Z127">
            <v>118.17837211225603</v>
          </cell>
          <cell r="AA127">
            <v>119.73207003683088</v>
          </cell>
          <cell r="AB127">
            <v>122.9106368865198</v>
          </cell>
          <cell r="AC127">
            <v>119.88479711321712</v>
          </cell>
          <cell r="AD127">
            <v>111.37860735520204</v>
          </cell>
          <cell r="AE127">
            <v>113.15236561503451</v>
          </cell>
          <cell r="AF127">
            <v>70.509279069767445</v>
          </cell>
          <cell r="AG127">
            <v>46.576046511627908</v>
          </cell>
          <cell r="AH127">
            <v>73.090116279069775</v>
          </cell>
          <cell r="AI127">
            <v>85.792674418604662</v>
          </cell>
        </row>
        <row r="128">
          <cell r="U128">
            <v>1125</v>
          </cell>
          <cell r="V128">
            <v>2065.5765651211009</v>
          </cell>
          <cell r="W128">
            <v>2065.5765651211009</v>
          </cell>
          <cell r="X128">
            <v>2077.8339467999685</v>
          </cell>
          <cell r="Y128">
            <v>2003.9260903210318</v>
          </cell>
          <cell r="Z128">
            <v>2567.6903020329032</v>
          </cell>
          <cell r="AA128">
            <v>2601.4478756220028</v>
          </cell>
          <cell r="AB128">
            <v>2670.509372479964</v>
          </cell>
          <cell r="AC128">
            <v>2604.7662140445555</v>
          </cell>
          <cell r="AD128">
            <v>2419.9501554161611</v>
          </cell>
          <cell r="AE128">
            <v>2458.4890335587402</v>
          </cell>
          <cell r="AF128">
            <v>2536.1967906976747</v>
          </cell>
          <cell r="AG128">
            <v>2402.295697674419</v>
          </cell>
          <cell r="AH128">
            <v>2440.8066279069772</v>
          </cell>
          <cell r="AI128">
            <v>2164.0924883720932</v>
          </cell>
        </row>
        <row r="129">
          <cell r="U129">
            <v>1126</v>
          </cell>
          <cell r="V129">
            <v>560.66816692829616</v>
          </cell>
          <cell r="W129">
            <v>560.66816692829616</v>
          </cell>
          <cell r="X129">
            <v>563.99523978208242</v>
          </cell>
          <cell r="Y129">
            <v>543.93411829505783</v>
          </cell>
          <cell r="Z129">
            <v>696.95901821772884</v>
          </cell>
          <cell r="AA129">
            <v>706.12197892504003</v>
          </cell>
          <cell r="AB129">
            <v>724.8676325611749</v>
          </cell>
          <cell r="AC129">
            <v>707.02268953148098</v>
          </cell>
          <cell r="AD129">
            <v>656.85728653465753</v>
          </cell>
          <cell r="AE129">
            <v>667.31805692125704</v>
          </cell>
          <cell r="AF129">
            <v>580.78918604651176</v>
          </cell>
          <cell r="AG129">
            <v>515.26011627906985</v>
          </cell>
          <cell r="AH129">
            <v>586.43476744186057</v>
          </cell>
          <cell r="AI129">
            <v>505.98523255813956</v>
          </cell>
        </row>
        <row r="130">
          <cell r="U130">
            <v>1127</v>
          </cell>
          <cell r="V130">
            <v>2403.1272434941211</v>
          </cell>
          <cell r="W130">
            <v>2403.1272434941211</v>
          </cell>
          <cell r="X130">
            <v>2417.3876918085443</v>
          </cell>
          <cell r="Y130">
            <v>2331.4020225228483</v>
          </cell>
          <cell r="Z130">
            <v>2987.2949867191946</v>
          </cell>
          <cell r="AA130">
            <v>3026.5691274777901</v>
          </cell>
          <cell r="AB130">
            <v>3106.9164587645005</v>
          </cell>
          <cell r="AC130">
            <v>3030.4297393771617</v>
          </cell>
          <cell r="AD130">
            <v>2815.411563326611</v>
          </cell>
          <cell r="AE130">
            <v>2860.2483559016187</v>
          </cell>
          <cell r="AF130">
            <v>1890.1406511627908</v>
          </cell>
          <cell r="AG130">
            <v>1627.9437209302328</v>
          </cell>
          <cell r="AH130">
            <v>1754.8281627906979</v>
          </cell>
          <cell r="AI130">
            <v>1698.0094186046513</v>
          </cell>
        </row>
        <row r="131">
          <cell r="U131">
            <v>1128</v>
          </cell>
          <cell r="V131">
            <v>217.0055096173632</v>
          </cell>
          <cell r="W131">
            <v>217.0055096173632</v>
          </cell>
          <cell r="X131">
            <v>218.29324661182378</v>
          </cell>
          <cell r="Y131">
            <v>210.5286290562415</v>
          </cell>
          <cell r="Z131">
            <v>269.75661514611721</v>
          </cell>
          <cell r="AA131">
            <v>273.30312103887684</v>
          </cell>
          <cell r="AB131">
            <v>280.55858935395287</v>
          </cell>
          <cell r="AC131">
            <v>273.65173930489919</v>
          </cell>
          <cell r="AD131">
            <v>254.23531888972283</v>
          </cell>
          <cell r="AE131">
            <v>258.28413946245303</v>
          </cell>
          <cell r="AF131">
            <v>224.31104651162792</v>
          </cell>
          <cell r="AG131">
            <v>248.30476744186052</v>
          </cell>
          <cell r="AH131">
            <v>250.92593023255819</v>
          </cell>
          <cell r="AI131">
            <v>215.74186046511633</v>
          </cell>
        </row>
        <row r="132">
          <cell r="U132">
            <v>1129</v>
          </cell>
          <cell r="V132">
            <v>486.47721467205326</v>
          </cell>
          <cell r="W132">
            <v>486.47721467205326</v>
          </cell>
          <cell r="X132">
            <v>489.36402942343881</v>
          </cell>
          <cell r="Y132">
            <v>471.95751505385545</v>
          </cell>
          <cell r="Z132">
            <v>604.73324851077416</v>
          </cell>
          <cell r="AA132">
            <v>612.68371166523445</v>
          </cell>
          <cell r="AB132">
            <v>628.94882872739186</v>
          </cell>
          <cell r="AC132">
            <v>613.46523487788193</v>
          </cell>
          <cell r="AD132">
            <v>569.93801688635858</v>
          </cell>
          <cell r="AE132">
            <v>579.01455581111554</v>
          </cell>
          <cell r="AF132">
            <v>217.1935813953489</v>
          </cell>
          <cell r="AG132">
            <v>205.15639534883724</v>
          </cell>
          <cell r="AH132">
            <v>269.97976744186047</v>
          </cell>
          <cell r="AI132">
            <v>264.73744186046514</v>
          </cell>
        </row>
        <row r="133">
          <cell r="U133">
            <v>1130</v>
          </cell>
          <cell r="V133">
            <v>4943.5016971979967</v>
          </cell>
          <cell r="W133">
            <v>4943.5016971979967</v>
          </cell>
          <cell r="X133">
            <v>4972.8370354061626</v>
          </cell>
          <cell r="Y133">
            <v>4795.9548901933704</v>
          </cell>
          <cell r="Z133">
            <v>6145.2001249028053</v>
          </cell>
          <cell r="AA133">
            <v>6225.9914279941122</v>
          </cell>
          <cell r="AB133">
            <v>6391.2748809017748</v>
          </cell>
          <cell r="AC133">
            <v>6233.9331387497268</v>
          </cell>
          <cell r="AD133">
            <v>5791.6166858394727</v>
          </cell>
          <cell r="AE133">
            <v>5883.8509862875781</v>
          </cell>
          <cell r="AF133">
            <v>6479.2724651162798</v>
          </cell>
          <cell r="AG133">
            <v>6255.1025581395361</v>
          </cell>
          <cell r="AH133">
            <v>5891.2145930232573</v>
          </cell>
          <cell r="AI133">
            <v>5548.6991860465123</v>
          </cell>
        </row>
        <row r="134">
          <cell r="U134">
            <v>1131</v>
          </cell>
          <cell r="V134">
            <v>48.351199716752149</v>
          </cell>
          <cell r="W134">
            <v>48.351199716752149</v>
          </cell>
          <cell r="X134">
            <v>48.638121595886005</v>
          </cell>
          <cell r="Y134">
            <v>46.908079926362788</v>
          </cell>
          <cell r="Z134">
            <v>60.104722671987631</v>
          </cell>
          <cell r="AA134">
            <v>60.894922953168596</v>
          </cell>
          <cell r="AB134">
            <v>62.511520606193066</v>
          </cell>
          <cell r="AC134">
            <v>60.972598913724049</v>
          </cell>
          <cell r="AD134">
            <v>56.646408196566796</v>
          </cell>
          <cell r="AE134">
            <v>57.548529679447853</v>
          </cell>
          <cell r="AF134">
            <v>93.152093023255816</v>
          </cell>
          <cell r="AG134">
            <v>110.08883720930235</v>
          </cell>
          <cell r="AH134">
            <v>91.841511627906996</v>
          </cell>
          <cell r="AI134">
            <v>69.360000000000014</v>
          </cell>
        </row>
        <row r="135">
          <cell r="U135">
            <v>1132</v>
          </cell>
          <cell r="V135">
            <v>330.71252371971269</v>
          </cell>
          <cell r="W135">
            <v>330.71252371971269</v>
          </cell>
          <cell r="X135">
            <v>332.67501191679224</v>
          </cell>
          <cell r="Y135">
            <v>320.84187333863912</v>
          </cell>
          <cell r="Z135">
            <v>411.10426708687402</v>
          </cell>
          <cell r="AA135">
            <v>416.50907877229832</v>
          </cell>
          <cell r="AB135">
            <v>427.56628299479985</v>
          </cell>
          <cell r="AC135">
            <v>417.04036678786218</v>
          </cell>
          <cell r="AD135">
            <v>387.45008860355136</v>
          </cell>
          <cell r="AE135">
            <v>393.6204188963485</v>
          </cell>
          <cell r="AF135">
            <v>421.30151162790702</v>
          </cell>
          <cell r="AG135">
            <v>406.17941860465118</v>
          </cell>
          <cell r="AH135">
            <v>380.57267441860472</v>
          </cell>
          <cell r="AI135">
            <v>359.60337209302332</v>
          </cell>
        </row>
        <row r="136">
          <cell r="U136">
            <v>1133</v>
          </cell>
          <cell r="V136">
            <v>30.257321474813608</v>
          </cell>
          <cell r="W136">
            <v>30.257321474813608</v>
          </cell>
          <cell r="X136">
            <v>30.436872087538173</v>
          </cell>
          <cell r="Y136">
            <v>29.354242757423524</v>
          </cell>
          <cell r="Z136">
            <v>37.612467254059837</v>
          </cell>
          <cell r="AA136">
            <v>38.106960546413383</v>
          </cell>
          <cell r="AB136">
            <v>39.118598627154604</v>
          </cell>
          <cell r="AC136">
            <v>38.155568782055099</v>
          </cell>
          <cell r="AD136">
            <v>35.448315517250812</v>
          </cell>
          <cell r="AE136">
            <v>36.012847108540583</v>
          </cell>
          <cell r="AF136">
            <v>36.012847108540583</v>
          </cell>
          <cell r="AG136">
            <v>36.012847108540583</v>
          </cell>
          <cell r="AH136">
            <v>36.012847108540583</v>
          </cell>
          <cell r="AI136">
            <v>36.012847108540583</v>
          </cell>
        </row>
        <row r="137">
          <cell r="U137">
            <v>1134</v>
          </cell>
          <cell r="V137">
            <v>479.76008930464462</v>
          </cell>
          <cell r="W137">
            <v>479.76008930464462</v>
          </cell>
          <cell r="X137">
            <v>482.60704382000529</v>
          </cell>
          <cell r="Y137">
            <v>465.44087316170743</v>
          </cell>
          <cell r="Z137">
            <v>596.38328078037284</v>
          </cell>
          <cell r="AA137">
            <v>604.22396642393073</v>
          </cell>
          <cell r="AB137">
            <v>620.26449983216344</v>
          </cell>
          <cell r="AC137">
            <v>604.99469860826571</v>
          </cell>
          <cell r="AD137">
            <v>562.06849084152884</v>
          </cell>
          <cell r="AE137">
            <v>571.01970375301948</v>
          </cell>
          <cell r="AF137">
            <v>364.64406976744192</v>
          </cell>
          <cell r="AG137">
            <v>325.83069767441867</v>
          </cell>
          <cell r="AH137">
            <v>299.61906976744189</v>
          </cell>
          <cell r="AI137">
            <v>302.64348837209309</v>
          </cell>
        </row>
        <row r="138">
          <cell r="U138">
            <v>1135</v>
          </cell>
          <cell r="V138">
            <v>371.55990771071106</v>
          </cell>
          <cell r="W138">
            <v>371.55990771071106</v>
          </cell>
          <cell r="X138">
            <v>373.76478923496876</v>
          </cell>
          <cell r="Y138">
            <v>360.47010106116085</v>
          </cell>
          <cell r="Z138">
            <v>461.88109787985485</v>
          </cell>
          <cell r="AA138">
            <v>467.95347550995638</v>
          </cell>
          <cell r="AB138">
            <v>480.37639114145861</v>
          </cell>
          <cell r="AC138">
            <v>468.55038464363662</v>
          </cell>
          <cell r="AD138">
            <v>435.3053145518399</v>
          </cell>
          <cell r="AE138">
            <v>442.23776249287835</v>
          </cell>
          <cell r="AF138">
            <v>428.51979069767447</v>
          </cell>
          <cell r="AG138">
            <v>351.39711627906985</v>
          </cell>
          <cell r="AH138">
            <v>344.02761627906983</v>
          </cell>
          <cell r="AI138">
            <v>303.80284883720935</v>
          </cell>
        </row>
        <row r="139">
          <cell r="U139">
            <v>1136</v>
          </cell>
          <cell r="V139">
            <v>1024.8154783519367</v>
          </cell>
          <cell r="W139">
            <v>1024.8154783519367</v>
          </cell>
          <cell r="X139">
            <v>1030.8968576049178</v>
          </cell>
          <cell r="Y139">
            <v>994.22820219393464</v>
          </cell>
          <cell r="Z139">
            <v>1273.9342658950068</v>
          </cell>
          <cell r="AA139">
            <v>1290.6827537070212</v>
          </cell>
          <cell r="AB139">
            <v>1324.9469355017266</v>
          </cell>
          <cell r="AC139">
            <v>1292.3291146482061</v>
          </cell>
          <cell r="AD139">
            <v>1200.6344465692848</v>
          </cell>
          <cell r="AE139">
            <v>1219.7551315662695</v>
          </cell>
          <cell r="AF139">
            <v>1113.3893023255814</v>
          </cell>
          <cell r="AG139">
            <v>1144.3391860465119</v>
          </cell>
          <cell r="AH139">
            <v>1141.0123255813955</v>
          </cell>
          <cell r="AI139">
            <v>1209.7674418604654</v>
          </cell>
        </row>
        <row r="140">
          <cell r="U140">
            <v>1137</v>
          </cell>
          <cell r="V140">
            <v>225.47755963031096</v>
          </cell>
          <cell r="W140">
            <v>225.47755963031096</v>
          </cell>
          <cell r="X140">
            <v>226.81557079633447</v>
          </cell>
          <cell r="Y140">
            <v>218.7478170283201</v>
          </cell>
          <cell r="Z140">
            <v>280.28810597725391</v>
          </cell>
          <cell r="AA140">
            <v>283.97306999187253</v>
          </cell>
          <cell r="AB140">
            <v>291.51179696955609</v>
          </cell>
          <cell r="AC140">
            <v>284.33529856387457</v>
          </cell>
          <cell r="AD140">
            <v>264.16084723455305</v>
          </cell>
          <cell r="AE140">
            <v>268.36773665284443</v>
          </cell>
          <cell r="AF140">
            <v>350.22767441860469</v>
          </cell>
          <cell r="AG140">
            <v>375.83441860465126</v>
          </cell>
          <cell r="AH140">
            <v>347.20325581395355</v>
          </cell>
          <cell r="AI140">
            <v>297.60279069767444</v>
          </cell>
        </row>
        <row r="141">
          <cell r="U141">
            <v>1138</v>
          </cell>
          <cell r="V141">
            <v>81.573738696097479</v>
          </cell>
          <cell r="W141">
            <v>81.573738696097479</v>
          </cell>
          <cell r="X141">
            <v>82.057807148002908</v>
          </cell>
          <cell r="Y141">
            <v>79.139038474013816</v>
          </cell>
          <cell r="Z141">
            <v>101.40321171694532</v>
          </cell>
          <cell r="AA141">
            <v>102.73636563313048</v>
          </cell>
          <cell r="AB141">
            <v>105.46374189880881</v>
          </cell>
          <cell r="AC141">
            <v>102.86741343642053</v>
          </cell>
          <cell r="AD141">
            <v>95.568658634508182</v>
          </cell>
          <cell r="AE141">
            <v>97.090635804625393</v>
          </cell>
          <cell r="AF141">
            <v>49.499651162790698</v>
          </cell>
          <cell r="AG141">
            <v>11.190348837209305</v>
          </cell>
          <cell r="AH141">
            <v>13.509069767441861</v>
          </cell>
          <cell r="AI141">
            <v>15.525348837209304</v>
          </cell>
        </row>
        <row r="142">
          <cell r="U142">
            <v>1139</v>
          </cell>
          <cell r="V142">
            <v>1009.1421858279834</v>
          </cell>
          <cell r="W142">
            <v>1009.1421858279834</v>
          </cell>
          <cell r="X142">
            <v>1015.1305578635734</v>
          </cell>
          <cell r="Y142">
            <v>979.02270444558951</v>
          </cell>
          <cell r="Z142">
            <v>1254.451007857404</v>
          </cell>
          <cell r="AA142">
            <v>1270.9433481439794</v>
          </cell>
          <cell r="AB142">
            <v>1304.6835014128608</v>
          </cell>
          <cell r="AC142">
            <v>1272.5645300191018</v>
          </cell>
          <cell r="AD142">
            <v>1182.2722191313492</v>
          </cell>
          <cell r="AE142">
            <v>1201.1004767640457</v>
          </cell>
          <cell r="AF142">
            <v>927.59926744186066</v>
          </cell>
          <cell r="AG142">
            <v>791.86336046511644</v>
          </cell>
          <cell r="AH142">
            <v>699.61859302325593</v>
          </cell>
          <cell r="AI142">
            <v>707.20988372093029</v>
          </cell>
        </row>
        <row r="143">
          <cell r="U143">
            <v>1140</v>
          </cell>
          <cell r="V143">
            <v>240.12210322412074</v>
          </cell>
          <cell r="W143">
            <v>240.12210322412074</v>
          </cell>
          <cell r="X143">
            <v>241.54701688670295</v>
          </cell>
          <cell r="Y143">
            <v>232.95527052291308</v>
          </cell>
          <cell r="Z143">
            <v>298.49254012821888</v>
          </cell>
          <cell r="AA143">
            <v>302.41683889633663</v>
          </cell>
          <cell r="AB143">
            <v>310.44519870509896</v>
          </cell>
          <cell r="AC143">
            <v>302.80259385438922</v>
          </cell>
          <cell r="AD143">
            <v>281.31783194490242</v>
          </cell>
          <cell r="AE143">
            <v>285.79795465337804</v>
          </cell>
          <cell r="AF143">
            <v>291.4531395348838</v>
          </cell>
          <cell r="AG143">
            <v>236.20709302325585</v>
          </cell>
          <cell r="AH143">
            <v>248.60720930232563</v>
          </cell>
          <cell r="AI143">
            <v>251.78284883720934</v>
          </cell>
        </row>
        <row r="144">
          <cell r="U144">
            <v>1141</v>
          </cell>
          <cell r="V144">
            <v>857.34120398884352</v>
          </cell>
          <cell r="W144">
            <v>857.34120398884352</v>
          </cell>
          <cell r="X144">
            <v>862.42877060039427</v>
          </cell>
          <cell r="Y144">
            <v>831.75246853159558</v>
          </cell>
          <cell r="Z144">
            <v>1065.7492596437855</v>
          </cell>
          <cell r="AA144">
            <v>1079.7607270826234</v>
          </cell>
          <cell r="AB144">
            <v>1108.4254921004258</v>
          </cell>
          <cell r="AC144">
            <v>1081.1380414395312</v>
          </cell>
          <cell r="AD144">
            <v>1004.4280201813017</v>
          </cell>
          <cell r="AE144">
            <v>1020.4240228204974</v>
          </cell>
          <cell r="AF144">
            <v>961.019093023256</v>
          </cell>
          <cell r="AG144">
            <v>874.44006976744197</v>
          </cell>
          <cell r="AH144">
            <v>993.11825581395351</v>
          </cell>
          <cell r="AI144">
            <v>971.30211627906988</v>
          </cell>
        </row>
        <row r="145">
          <cell r="U145">
            <v>1142</v>
          </cell>
          <cell r="V145">
            <v>2452.9913092846136</v>
          </cell>
          <cell r="W145">
            <v>2452.9913092846136</v>
          </cell>
          <cell r="X145">
            <v>2467.5476570088072</v>
          </cell>
          <cell r="Y145">
            <v>2379.7778145870825</v>
          </cell>
          <cell r="Z145">
            <v>3049.280332753885</v>
          </cell>
          <cell r="AA145">
            <v>3089.3693984582796</v>
          </cell>
          <cell r="AB145">
            <v>3171.3839093020515</v>
          </cell>
          <cell r="AC145">
            <v>3093.3101167299887</v>
          </cell>
          <cell r="AD145">
            <v>2873.8303872990405</v>
          </cell>
          <cell r="AE145">
            <v>2919.5975279364934</v>
          </cell>
          <cell r="AF145">
            <v>3700.9810465116284</v>
          </cell>
          <cell r="AG145">
            <v>3769.2320930232568</v>
          </cell>
          <cell r="AH145">
            <v>4138.5640116279073</v>
          </cell>
          <cell r="AI145">
            <v>3750.7831395348844</v>
          </cell>
        </row>
        <row r="146">
          <cell r="U146">
            <v>1143</v>
          </cell>
          <cell r="V146">
            <v>721.87917574610299</v>
          </cell>
          <cell r="W146">
            <v>721.87917574610299</v>
          </cell>
          <cell r="X146">
            <v>726.16289426448577</v>
          </cell>
          <cell r="Y146">
            <v>700.33352370661044</v>
          </cell>
          <cell r="Z146">
            <v>897.35824374735967</v>
          </cell>
          <cell r="AA146">
            <v>909.1558647163306</v>
          </cell>
          <cell r="AB146">
            <v>933.29152604665467</v>
          </cell>
          <cell r="AC146">
            <v>910.31556000227044</v>
          </cell>
          <cell r="AD146">
            <v>845.72591161056982</v>
          </cell>
          <cell r="AE146">
            <v>859.19450631556117</v>
          </cell>
          <cell r="AF146">
            <v>718.95470930232568</v>
          </cell>
          <cell r="AG146">
            <v>637.74906976744194</v>
          </cell>
          <cell r="AH146">
            <v>600.8511627906978</v>
          </cell>
          <cell r="AI146">
            <v>571.21186046511639</v>
          </cell>
        </row>
        <row r="147">
          <cell r="U147">
            <v>1144</v>
          </cell>
          <cell r="V147">
            <v>832.80251627276971</v>
          </cell>
          <cell r="W147">
            <v>832.80251627276971</v>
          </cell>
          <cell r="X147">
            <v>837.74446733740069</v>
          </cell>
          <cell r="Y147">
            <v>807.94617765532507</v>
          </cell>
          <cell r="Z147">
            <v>1035.245548700743</v>
          </cell>
          <cell r="AA147">
            <v>1048.8559820794821</v>
          </cell>
          <cell r="AB147">
            <v>1076.7003086138034</v>
          </cell>
          <cell r="AC147">
            <v>1050.1938751572845</v>
          </cell>
          <cell r="AD147">
            <v>975.67943629681122</v>
          </cell>
          <cell r="AE147">
            <v>991.21760381547097</v>
          </cell>
          <cell r="AF147">
            <v>1029.2096511627908</v>
          </cell>
          <cell r="AG147">
            <v>1025.8827906976746</v>
          </cell>
          <cell r="AH147">
            <v>1043.6260465116279</v>
          </cell>
          <cell r="AI147">
            <v>1005.5687790697675</v>
          </cell>
        </row>
        <row r="148">
          <cell r="U148">
            <v>1145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</row>
        <row r="149">
          <cell r="U149">
            <v>1146</v>
          </cell>
          <cell r="V149">
            <v>501.0612436229132</v>
          </cell>
          <cell r="W149">
            <v>501.0612436229132</v>
          </cell>
          <cell r="X149">
            <v>504.0346017696321</v>
          </cell>
          <cell r="Y149">
            <v>486.10626006293347</v>
          </cell>
          <cell r="Z149">
            <v>622.86245772723089</v>
          </cell>
          <cell r="AA149">
            <v>631.05126664860563</v>
          </cell>
          <cell r="AB149">
            <v>647.80399326568022</v>
          </cell>
          <cell r="AC149">
            <v>631.85621903083234</v>
          </cell>
          <cell r="AD149">
            <v>587.02410496567336</v>
          </cell>
          <cell r="AE149">
            <v>596.37274811743202</v>
          </cell>
          <cell r="AF149">
            <v>476.24511627906986</v>
          </cell>
          <cell r="AG149">
            <v>378.15313953488379</v>
          </cell>
          <cell r="AH149">
            <v>547.47017441860476</v>
          </cell>
          <cell r="AI149">
            <v>374.22139534883723</v>
          </cell>
        </row>
        <row r="150">
          <cell r="U150">
            <v>1147</v>
          </cell>
          <cell r="V150">
            <v>20.998581103520646</v>
          </cell>
          <cell r="W150">
            <v>20.998581103520646</v>
          </cell>
          <cell r="X150">
            <v>21.123189228751496</v>
          </cell>
          <cell r="Y150">
            <v>20.37184447365193</v>
          </cell>
          <cell r="Z150">
            <v>26.10305227431753</v>
          </cell>
          <cell r="AA150">
            <v>26.446230619210894</v>
          </cell>
          <cell r="AB150">
            <v>27.148307447245301</v>
          </cell>
          <cell r="AC150">
            <v>26.47996473474624</v>
          </cell>
          <cell r="AD150">
            <v>24.601130968972065</v>
          </cell>
          <cell r="AE150">
            <v>24.992915893327162</v>
          </cell>
          <cell r="AF150">
            <v>41.13209302325582</v>
          </cell>
          <cell r="AG150">
            <v>49.499651162790698</v>
          </cell>
          <cell r="AH150">
            <v>35.385697674418608</v>
          </cell>
          <cell r="AI150">
            <v>45.366279069767444</v>
          </cell>
        </row>
        <row r="151">
          <cell r="U151">
            <v>1148</v>
          </cell>
          <cell r="V151">
            <v>3751.6658043050884</v>
          </cell>
          <cell r="W151">
            <v>3751.6658043050884</v>
          </cell>
          <cell r="X151">
            <v>3773.9286438780332</v>
          </cell>
          <cell r="Y151">
            <v>3639.6912679784577</v>
          </cell>
          <cell r="Z151">
            <v>4663.645039765388</v>
          </cell>
          <cell r="AA151">
            <v>4724.9582520708891</v>
          </cell>
          <cell r="AB151">
            <v>4850.3932809781545</v>
          </cell>
          <cell r="AC151">
            <v>4730.9852844245761</v>
          </cell>
          <cell r="AD151">
            <v>4395.3075376149618</v>
          </cell>
          <cell r="AE151">
            <v>4465.304938682164</v>
          </cell>
          <cell r="AF151">
            <v>4646.3134883720941</v>
          </cell>
          <cell r="AG151">
            <v>4480.4745348837214</v>
          </cell>
          <cell r="AH151">
            <v>4443.4758139534897</v>
          </cell>
          <cell r="AI151">
            <v>4515.4468953488376</v>
          </cell>
        </row>
        <row r="152">
          <cell r="U152">
            <v>1149</v>
          </cell>
          <cell r="V152">
            <v>40.847383990998374</v>
          </cell>
          <cell r="W152">
            <v>40.847383990998374</v>
          </cell>
          <cell r="X152">
            <v>41.089777318176537</v>
          </cell>
          <cell r="Y152">
            <v>39.628227722521757</v>
          </cell>
          <cell r="Z152">
            <v>50.776830792980789</v>
          </cell>
          <cell r="AA152">
            <v>51.444396737658074</v>
          </cell>
          <cell r="AB152">
            <v>52.810108146658727</v>
          </cell>
          <cell r="AC152">
            <v>51.510017855774393</v>
          </cell>
          <cell r="AD152">
            <v>47.855225948288599</v>
          </cell>
          <cell r="AE152">
            <v>48.617343596529786</v>
          </cell>
          <cell r="AF152">
            <v>116.23848837209304</v>
          </cell>
          <cell r="AG152">
            <v>78.937325581395356</v>
          </cell>
          <cell r="AH152">
            <v>31.857209302325586</v>
          </cell>
          <cell r="AI152">
            <v>62.05098837209303</v>
          </cell>
        </row>
        <row r="153">
          <cell r="U153">
            <v>1150</v>
          </cell>
          <cell r="V153">
            <v>1325.6337684545338</v>
          </cell>
          <cell r="W153">
            <v>1325.6337684545338</v>
          </cell>
          <cell r="X153">
            <v>1333.5002398992226</v>
          </cell>
          <cell r="Y153">
            <v>1286.0680836882395</v>
          </cell>
          <cell r="Z153">
            <v>1647.8774153348697</v>
          </cell>
          <cell r="AA153">
            <v>1669.5421554594632</v>
          </cell>
          <cell r="AB153">
            <v>1713.8640430528976</v>
          </cell>
          <cell r="AC153">
            <v>1671.6717794793981</v>
          </cell>
          <cell r="AD153">
            <v>1553.0615994417924</v>
          </cell>
          <cell r="AE153">
            <v>1577.7948575193802</v>
          </cell>
          <cell r="AF153">
            <v>1862.8402325581399</v>
          </cell>
          <cell r="AG153">
            <v>1788.5705930232559</v>
          </cell>
          <cell r="AH153">
            <v>1754.4148255813957</v>
          </cell>
          <cell r="AI153">
            <v>1596.7922093023258</v>
          </cell>
        </row>
        <row r="154">
          <cell r="U154">
            <v>1151</v>
          </cell>
          <cell r="V154">
            <v>3.8729371487761419</v>
          </cell>
          <cell r="W154">
            <v>3.8729371487761419</v>
          </cell>
          <cell r="X154">
            <v>3.8959196272048864</v>
          </cell>
          <cell r="Y154">
            <v>3.7573430729502109</v>
          </cell>
          <cell r="Z154">
            <v>4.8143958085196594</v>
          </cell>
          <cell r="AA154">
            <v>4.8776909499409138</v>
          </cell>
          <cell r="AB154">
            <v>5.0071806242757901</v>
          </cell>
          <cell r="AC154">
            <v>4.8839128041030531</v>
          </cell>
          <cell r="AD154">
            <v>4.537384386208104</v>
          </cell>
          <cell r="AE154">
            <v>4.6096444298931942</v>
          </cell>
          <cell r="AF154">
            <v>10.887906976744189</v>
          </cell>
          <cell r="AG154">
            <v>14.31558139534884</v>
          </cell>
          <cell r="AH154">
            <v>14.416395348837211</v>
          </cell>
          <cell r="AI154">
            <v>13.811511627906979</v>
          </cell>
        </row>
        <row r="155">
          <cell r="U155">
            <v>1152</v>
          </cell>
          <cell r="V155">
            <v>44.962379711573021</v>
          </cell>
          <cell r="W155">
            <v>44.962379711573021</v>
          </cell>
          <cell r="X155">
            <v>45.229191922081725</v>
          </cell>
          <cell r="Y155">
            <v>43.620404737531352</v>
          </cell>
          <cell r="Z155">
            <v>55.892126339532922</v>
          </cell>
          <cell r="AA155">
            <v>56.626943371970285</v>
          </cell>
          <cell r="AB155">
            <v>58.130237559951745</v>
          </cell>
          <cell r="AC155">
            <v>56.699175210133873</v>
          </cell>
          <cell r="AD155">
            <v>52.676196858634697</v>
          </cell>
          <cell r="AE155">
            <v>53.515090803291301</v>
          </cell>
          <cell r="AF155">
            <v>75.812093023255827</v>
          </cell>
          <cell r="AG155">
            <v>75.610465116279087</v>
          </cell>
          <cell r="AH155">
            <v>97.184651162790701</v>
          </cell>
          <cell r="AI155">
            <v>73.190930232558159</v>
          </cell>
        </row>
        <row r="156">
          <cell r="U156">
            <v>1153</v>
          </cell>
          <cell r="V156">
            <v>1178.2806128721913</v>
          </cell>
          <cell r="W156">
            <v>1178.2806128721913</v>
          </cell>
          <cell r="X156">
            <v>1185.2726728329114</v>
          </cell>
          <cell r="Y156">
            <v>1143.1129214595869</v>
          </cell>
          <cell r="Z156">
            <v>1464.7046998075982</v>
          </cell>
          <cell r="AA156">
            <v>1483.9612575984299</v>
          </cell>
          <cell r="AB156">
            <v>1523.3564677386546</v>
          </cell>
          <cell r="AC156">
            <v>1485.8541595107895</v>
          </cell>
          <cell r="AD156">
            <v>1380.4283028727809</v>
          </cell>
          <cell r="AE156">
            <v>1402.4122921007872</v>
          </cell>
          <cell r="AF156">
            <v>2118.5044186046516</v>
          </cell>
          <cell r="AG156">
            <v>2224.9639534883722</v>
          </cell>
          <cell r="AH156">
            <v>3051.7391860465118</v>
          </cell>
          <cell r="AI156">
            <v>2721.7952790697677</v>
          </cell>
        </row>
        <row r="157">
          <cell r="U157">
            <v>1154</v>
          </cell>
          <cell r="V157">
            <v>29.047028615821063</v>
          </cell>
          <cell r="W157">
            <v>29.047028615821063</v>
          </cell>
          <cell r="X157">
            <v>29.219397204036643</v>
          </cell>
          <cell r="Y157">
            <v>28.18007304712658</v>
          </cell>
          <cell r="Z157">
            <v>36.107968563897444</v>
          </cell>
          <cell r="AA157">
            <v>36.582682124556847</v>
          </cell>
          <cell r="AB157">
            <v>37.553854682068419</v>
          </cell>
          <cell r="AC157">
            <v>36.629346030772894</v>
          </cell>
          <cell r="AD157">
            <v>34.030382896560774</v>
          </cell>
          <cell r="AE157">
            <v>34.572333224198957</v>
          </cell>
          <cell r="AF157">
            <v>20.162790697674421</v>
          </cell>
          <cell r="AG157">
            <v>20.364418604651167</v>
          </cell>
          <cell r="AH157">
            <v>22.985581395348841</v>
          </cell>
          <cell r="AI157">
            <v>10.585465116279071</v>
          </cell>
        </row>
        <row r="158">
          <cell r="U158">
            <v>1155</v>
          </cell>
          <cell r="V158">
            <v>39.939664346753958</v>
          </cell>
          <cell r="W158">
            <v>39.939664346753958</v>
          </cell>
          <cell r="X158">
            <v>40.176671155550387</v>
          </cell>
          <cell r="Y158">
            <v>38.747600439799044</v>
          </cell>
          <cell r="Z158">
            <v>49.648456775358987</v>
          </cell>
          <cell r="AA158">
            <v>50.301187921265658</v>
          </cell>
          <cell r="AB158">
            <v>51.636550187844087</v>
          </cell>
          <cell r="AC158">
            <v>50.365350792312732</v>
          </cell>
          <cell r="AD158">
            <v>46.79177648277107</v>
          </cell>
          <cell r="AE158">
            <v>47.536958183273569</v>
          </cell>
          <cell r="AF158">
            <v>33.16779069767442</v>
          </cell>
          <cell r="AG158">
            <v>34.175930232558144</v>
          </cell>
          <cell r="AH158">
            <v>31.151511627906981</v>
          </cell>
          <cell r="AI158">
            <v>21.070116279069769</v>
          </cell>
        </row>
        <row r="159">
          <cell r="U159">
            <v>1156</v>
          </cell>
          <cell r="V159">
            <v>9334.3231603370496</v>
          </cell>
          <cell r="W159">
            <v>9334.3231603370496</v>
          </cell>
          <cell r="X159">
            <v>9389.7141652613518</v>
          </cell>
          <cell r="Y159">
            <v>9055.7251821796435</v>
          </cell>
          <cell r="Z159">
            <v>11603.370922942953</v>
          </cell>
          <cell r="AA159">
            <v>11755.921114647437</v>
          </cell>
          <cell r="AB159">
            <v>12068.009439279944</v>
          </cell>
          <cell r="AC159">
            <v>11770.916658126434</v>
          </cell>
          <cell r="AD159">
            <v>10935.734440440841</v>
          </cell>
          <cell r="AE159">
            <v>11109.891307290554</v>
          </cell>
          <cell r="AF159">
            <v>7550.4408837209321</v>
          </cell>
          <cell r="AG159">
            <v>6680.9911046511634</v>
          </cell>
          <cell r="AH159">
            <v>7176.4412790697679</v>
          </cell>
          <cell r="AI159">
            <v>6567.2830465116285</v>
          </cell>
        </row>
        <row r="160">
          <cell r="U160">
            <v>1157</v>
          </cell>
          <cell r="V160">
            <v>15.128660737406804</v>
          </cell>
          <cell r="W160">
            <v>15.128660737406804</v>
          </cell>
          <cell r="X160">
            <v>15.218436043769087</v>
          </cell>
          <cell r="Y160">
            <v>14.677121378711762</v>
          </cell>
          <cell r="Z160">
            <v>18.806233627029918</v>
          </cell>
          <cell r="AA160">
            <v>19.053480273206691</v>
          </cell>
          <cell r="AB160">
            <v>19.559299313577302</v>
          </cell>
          <cell r="AC160">
            <v>19.077784391027549</v>
          </cell>
          <cell r="AD160">
            <v>17.724157758625406</v>
          </cell>
          <cell r="AE160">
            <v>18.006423554270292</v>
          </cell>
          <cell r="AF160">
            <v>12.198488372093024</v>
          </cell>
          <cell r="AG160">
            <v>23.288023255813954</v>
          </cell>
          <cell r="AH160">
            <v>2.016279069767442</v>
          </cell>
          <cell r="AI160">
            <v>14.618023255813954</v>
          </cell>
        </row>
        <row r="161">
          <cell r="U161">
            <v>1158</v>
          </cell>
          <cell r="V161">
            <v>452.46798533436265</v>
          </cell>
          <cell r="W161">
            <v>452.46798533436265</v>
          </cell>
          <cell r="X161">
            <v>455.15298519704584</v>
          </cell>
          <cell r="Y161">
            <v>438.96334619451136</v>
          </cell>
          <cell r="Z161">
            <v>562.4568353172109</v>
          </cell>
          <cell r="AA161">
            <v>569.85148801106584</v>
          </cell>
          <cell r="AB161">
            <v>584.97952387046996</v>
          </cell>
          <cell r="AC161">
            <v>570.57837556685195</v>
          </cell>
          <cell r="AD161">
            <v>530.09411024496865</v>
          </cell>
          <cell r="AE161">
            <v>538.5361156611159</v>
          </cell>
          <cell r="AF161">
            <v>979.91162790697695</v>
          </cell>
          <cell r="AG161">
            <v>948.55848837209317</v>
          </cell>
          <cell r="AH161">
            <v>895.73197674418611</v>
          </cell>
          <cell r="AI161">
            <v>948.35686046511637</v>
          </cell>
        </row>
        <row r="162">
          <cell r="U162">
            <v>1159</v>
          </cell>
          <cell r="V162">
            <v>623.11927845231139</v>
          </cell>
          <cell r="W162">
            <v>623.11927845231139</v>
          </cell>
          <cell r="X162">
            <v>626.8169437707611</v>
          </cell>
          <cell r="Y162">
            <v>604.52127534638009</v>
          </cell>
          <cell r="Z162">
            <v>774.59115063010836</v>
          </cell>
          <cell r="AA162">
            <v>784.77474549283727</v>
          </cell>
          <cell r="AB162">
            <v>805.60842012762191</v>
          </cell>
          <cell r="AC162">
            <v>785.77578349764269</v>
          </cell>
          <cell r="AD162">
            <v>730.02260976226319</v>
          </cell>
          <cell r="AE162">
            <v>741.64857335328475</v>
          </cell>
          <cell r="AF162">
            <v>966.5739418604652</v>
          </cell>
          <cell r="AG162">
            <v>1135.0340581395351</v>
          </cell>
          <cell r="AH162">
            <v>913.37441860465128</v>
          </cell>
          <cell r="AI162">
            <v>992.41255813953501</v>
          </cell>
        </row>
        <row r="163">
          <cell r="U163">
            <v>1160</v>
          </cell>
          <cell r="V163">
            <v>171.13541026154576</v>
          </cell>
          <cell r="W163">
            <v>171.13541026154576</v>
          </cell>
          <cell r="X163">
            <v>172.1509485271159</v>
          </cell>
          <cell r="Y163">
            <v>166.02759703598744</v>
          </cell>
          <cell r="Z163">
            <v>212.73611478896245</v>
          </cell>
          <cell r="AA163">
            <v>215.53296885051412</v>
          </cell>
          <cell r="AB163">
            <v>221.25479383518643</v>
          </cell>
          <cell r="AC163">
            <v>215.80789703130361</v>
          </cell>
          <cell r="AD163">
            <v>200.49567256557057</v>
          </cell>
          <cell r="AE163">
            <v>203.68866324590553</v>
          </cell>
          <cell r="AF163">
            <v>277.33918604651166</v>
          </cell>
          <cell r="AG163">
            <v>276.5326744186047</v>
          </cell>
          <cell r="AH163">
            <v>270.18139534883727</v>
          </cell>
          <cell r="AI163">
            <v>274.31476744186051</v>
          </cell>
        </row>
        <row r="164">
          <cell r="U164">
            <v>1161</v>
          </cell>
          <cell r="V164">
            <v>1798.3741591770213</v>
          </cell>
          <cell r="W164">
            <v>1798.3741591770213</v>
          </cell>
          <cell r="X164">
            <v>1809.0459293949189</v>
          </cell>
          <cell r="Y164">
            <v>1744.6987725302245</v>
          </cell>
          <cell r="Z164">
            <v>2235.5346037123004</v>
          </cell>
          <cell r="AA164">
            <v>2264.9253070366258</v>
          </cell>
          <cell r="AB164">
            <v>2325.0530280035609</v>
          </cell>
          <cell r="AC164">
            <v>2267.8143861302265</v>
          </cell>
          <cell r="AD164">
            <v>2106.9060810833189</v>
          </cell>
          <cell r="AE164">
            <v>2140.4595807432179</v>
          </cell>
          <cell r="AF164">
            <v>2184.9609767441862</v>
          </cell>
          <cell r="AG164">
            <v>2218.7134883720933</v>
          </cell>
          <cell r="AH164">
            <v>2311.6639534883725</v>
          </cell>
          <cell r="AI164">
            <v>2203.7930232558142</v>
          </cell>
        </row>
        <row r="165">
          <cell r="U165">
            <v>1162</v>
          </cell>
          <cell r="V165">
            <v>1074.8610880712786</v>
          </cell>
          <cell r="W165">
            <v>1074.8610880712786</v>
          </cell>
          <cell r="X165">
            <v>1081.2394440377061</v>
          </cell>
          <cell r="Y165">
            <v>1042.7801197147135</v>
          </cell>
          <cell r="Z165">
            <v>1336.1452867332218</v>
          </cell>
          <cell r="AA165">
            <v>1353.7116664507892</v>
          </cell>
          <cell r="AB165">
            <v>1389.6490976310404</v>
          </cell>
          <cell r="AC165">
            <v>1355.4384254137253</v>
          </cell>
          <cell r="AD165">
            <v>1259.2659604348178</v>
          </cell>
          <cell r="AE165">
            <v>1279.3203806837957</v>
          </cell>
          <cell r="AF165">
            <v>882.04144186046517</v>
          </cell>
          <cell r="AG165">
            <v>967.9147674418607</v>
          </cell>
          <cell r="AH165">
            <v>1025.479534883721</v>
          </cell>
          <cell r="AI165">
            <v>982.49246511627928</v>
          </cell>
        </row>
        <row r="166">
          <cell r="U166">
            <v>1163</v>
          </cell>
          <cell r="V166">
            <v>754.25450972415354</v>
          </cell>
          <cell r="W166">
            <v>754.25450972415354</v>
          </cell>
          <cell r="X166">
            <v>758.73034739815148</v>
          </cell>
          <cell r="Y166">
            <v>731.74256345705362</v>
          </cell>
          <cell r="Z166">
            <v>937.60358370920369</v>
          </cell>
          <cell r="AA166">
            <v>949.93031250099284</v>
          </cell>
          <cell r="AB166">
            <v>975.1484265777101</v>
          </cell>
          <cell r="AC166">
            <v>951.1420185990695</v>
          </cell>
          <cell r="AD166">
            <v>883.65560921402812</v>
          </cell>
          <cell r="AE166">
            <v>897.72825272169962</v>
          </cell>
          <cell r="AF166">
            <v>835.64686046511645</v>
          </cell>
          <cell r="AG166">
            <v>930.41197674418629</v>
          </cell>
          <cell r="AH166">
            <v>965.09197674418624</v>
          </cell>
          <cell r="AI166">
            <v>964.89034883720944</v>
          </cell>
        </row>
        <row r="167">
          <cell r="U167">
            <v>1164</v>
          </cell>
          <cell r="V167">
            <v>2357.8622905678003</v>
          </cell>
          <cell r="W167">
            <v>2357.8622905678003</v>
          </cell>
          <cell r="X167">
            <v>2371.8541311655877</v>
          </cell>
          <cell r="Y167">
            <v>2287.4880753577431</v>
          </cell>
          <cell r="Z167">
            <v>2931.0267357071216</v>
          </cell>
          <cell r="AA167">
            <v>2969.5611145003559</v>
          </cell>
          <cell r="AB167">
            <v>3048.3950352182778</v>
          </cell>
          <cell r="AC167">
            <v>2973.3490084792079</v>
          </cell>
          <cell r="AD167">
            <v>2762.3808833128041</v>
          </cell>
          <cell r="AE167">
            <v>2806.3731366272423</v>
          </cell>
          <cell r="AF167">
            <v>1594.8767441860468</v>
          </cell>
          <cell r="AG167">
            <v>1425.3782441860467</v>
          </cell>
          <cell r="AH167">
            <v>1268.239534883721</v>
          </cell>
          <cell r="AI167">
            <v>1157.4450000000002</v>
          </cell>
        </row>
        <row r="168">
          <cell r="U168">
            <v>1165</v>
          </cell>
          <cell r="V168">
            <v>36.248271126826708</v>
          </cell>
          <cell r="W168">
            <v>36.248271126826708</v>
          </cell>
          <cell r="X168">
            <v>36.463372760870733</v>
          </cell>
          <cell r="Y168">
            <v>35.166382823393384</v>
          </cell>
          <cell r="Z168">
            <v>45.059735770363687</v>
          </cell>
          <cell r="AA168">
            <v>45.652138734603234</v>
          </cell>
          <cell r="AB168">
            <v>46.864081155331228</v>
          </cell>
          <cell r="AC168">
            <v>45.710371400902012</v>
          </cell>
          <cell r="AD168">
            <v>42.467081989666475</v>
          </cell>
          <cell r="AE168">
            <v>43.143390836031621</v>
          </cell>
          <cell r="AF168">
            <v>138.61918604651166</v>
          </cell>
          <cell r="AG168">
            <v>140.53465116279074</v>
          </cell>
          <cell r="AH168">
            <v>65.226627906976745</v>
          </cell>
          <cell r="AI168">
            <v>85.238197674418615</v>
          </cell>
        </row>
        <row r="169">
          <cell r="U169">
            <v>1166</v>
          </cell>
          <cell r="V169">
            <v>920.48823390677956</v>
          </cell>
          <cell r="W169">
            <v>920.48823390677956</v>
          </cell>
          <cell r="X169">
            <v>925.95052264708625</v>
          </cell>
          <cell r="Y169">
            <v>893.01477316633839</v>
          </cell>
          <cell r="Z169">
            <v>1144.2464788030084</v>
          </cell>
          <cell r="AA169">
            <v>1159.289953742988</v>
          </cell>
          <cell r="AB169">
            <v>1190.0660074352975</v>
          </cell>
          <cell r="AC169">
            <v>1160.7687134876801</v>
          </cell>
          <cell r="AD169">
            <v>1078.4086546658041</v>
          </cell>
          <cell r="AE169">
            <v>1095.5828347360214</v>
          </cell>
          <cell r="AF169">
            <v>886.55790697674433</v>
          </cell>
          <cell r="AG169">
            <v>843.20790697674443</v>
          </cell>
          <cell r="AH169">
            <v>866.39511627906984</v>
          </cell>
          <cell r="AI169">
            <v>782.71953488372094</v>
          </cell>
        </row>
        <row r="170">
          <cell r="U170">
            <v>1167</v>
          </cell>
          <cell r="V170">
            <v>12.102928589925442</v>
          </cell>
          <cell r="W170">
            <v>12.102928589925442</v>
          </cell>
          <cell r="X170">
            <v>12.174748835015269</v>
          </cell>
          <cell r="Y170">
            <v>11.741697102969409</v>
          </cell>
          <cell r="Z170">
            <v>15.044986901623936</v>
          </cell>
          <cell r="AA170">
            <v>15.242784218565355</v>
          </cell>
          <cell r="AB170">
            <v>15.647439450861844</v>
          </cell>
          <cell r="AC170">
            <v>15.262227512822038</v>
          </cell>
          <cell r="AD170">
            <v>14.179326206900324</v>
          </cell>
          <cell r="AE170">
            <v>14.405138843416232</v>
          </cell>
          <cell r="AF170">
            <v>13.206627906976745</v>
          </cell>
          <cell r="AG170">
            <v>7.2586046511627913</v>
          </cell>
          <cell r="AH170">
            <v>6.0488372093023264</v>
          </cell>
          <cell r="AI170">
            <v>6.855348837209303</v>
          </cell>
        </row>
        <row r="171">
          <cell r="U171">
            <v>1168</v>
          </cell>
          <cell r="V171">
            <v>4242.8631611272131</v>
          </cell>
          <cell r="W171">
            <v>4242.8631611272131</v>
          </cell>
          <cell r="X171">
            <v>4268.0408253471278</v>
          </cell>
          <cell r="Y171">
            <v>4116.2280449024711</v>
          </cell>
          <cell r="Z171">
            <v>5274.2458331677954</v>
          </cell>
          <cell r="AA171">
            <v>5343.5866495813634</v>
          </cell>
          <cell r="AB171">
            <v>5485.4446110913823</v>
          </cell>
          <cell r="AC171">
            <v>5350.4027880324584</v>
          </cell>
          <cell r="AD171">
            <v>4970.7754917220127</v>
          </cell>
          <cell r="AE171">
            <v>5049.9374986422117</v>
          </cell>
          <cell r="AF171">
            <v>6297.0411627906988</v>
          </cell>
          <cell r="AG171">
            <v>6375.6760465116286</v>
          </cell>
          <cell r="AH171">
            <v>6409.9023837209315</v>
          </cell>
          <cell r="AI171">
            <v>6011.7376744186058</v>
          </cell>
        </row>
        <row r="172">
          <cell r="U172">
            <v>1169</v>
          </cell>
          <cell r="V172">
            <v>190.9842131490235</v>
          </cell>
          <cell r="W172">
            <v>190.9842131490235</v>
          </cell>
          <cell r="X172">
            <v>192.11753661654097</v>
          </cell>
          <cell r="Y172">
            <v>185.28398028485728</v>
          </cell>
          <cell r="Z172">
            <v>237.40989330762571</v>
          </cell>
          <cell r="AA172">
            <v>240.53113496896128</v>
          </cell>
          <cell r="AB172">
            <v>246.91659453459988</v>
          </cell>
          <cell r="AC172">
            <v>240.83795015233176</v>
          </cell>
          <cell r="AD172">
            <v>223.74976754488713</v>
          </cell>
          <cell r="AE172">
            <v>227.31309094910816</v>
          </cell>
          <cell r="AF172">
            <v>146.68430232558143</v>
          </cell>
          <cell r="AG172">
            <v>165.43569767441863</v>
          </cell>
          <cell r="AH172">
            <v>173.90406976744188</v>
          </cell>
          <cell r="AI172">
            <v>169.77069767441864</v>
          </cell>
        </row>
        <row r="173">
          <cell r="U173">
            <v>1170</v>
          </cell>
          <cell r="V173">
            <v>697.55228928035297</v>
          </cell>
          <cell r="W173">
            <v>697.55228928035297</v>
          </cell>
          <cell r="X173">
            <v>701.69164910610516</v>
          </cell>
          <cell r="Y173">
            <v>676.73271252964196</v>
          </cell>
          <cell r="Z173">
            <v>867.11782007509566</v>
          </cell>
          <cell r="AA173">
            <v>878.51786843701427</v>
          </cell>
          <cell r="AB173">
            <v>901.84017275042243</v>
          </cell>
          <cell r="AC173">
            <v>879.63848270149845</v>
          </cell>
          <cell r="AD173">
            <v>817.22546593470031</v>
          </cell>
          <cell r="AE173">
            <v>830.24017724029466</v>
          </cell>
          <cell r="AF173">
            <v>1165.9436162790698</v>
          </cell>
          <cell r="AG173">
            <v>1190.2296976744187</v>
          </cell>
          <cell r="AH173">
            <v>1176.3072906976747</v>
          </cell>
          <cell r="AI173">
            <v>1106.5339534883724</v>
          </cell>
        </row>
        <row r="174">
          <cell r="U174">
            <v>1171</v>
          </cell>
          <cell r="V174">
            <v>3558.2610054380807</v>
          </cell>
          <cell r="W174">
            <v>3558.2610054380807</v>
          </cell>
          <cell r="X174">
            <v>3579.3761574944897</v>
          </cell>
          <cell r="Y174">
            <v>3452.0589482730065</v>
          </cell>
          <cell r="Z174">
            <v>4423.2261490774372</v>
          </cell>
          <cell r="AA174">
            <v>4481.3785602582138</v>
          </cell>
          <cell r="AB174">
            <v>4600.3471985533824</v>
          </cell>
          <cell r="AC174">
            <v>4487.0948887696795</v>
          </cell>
          <cell r="AD174">
            <v>4168.7219048286952</v>
          </cell>
          <cell r="AE174">
            <v>4235.1108199643722</v>
          </cell>
          <cell r="AF174">
            <v>3475.1577906976754</v>
          </cell>
          <cell r="AG174">
            <v>3350.5517441860466</v>
          </cell>
          <cell r="AH174">
            <v>3290.9706976744192</v>
          </cell>
          <cell r="AI174">
            <v>3096.3191162790704</v>
          </cell>
        </row>
        <row r="175">
          <cell r="U175">
            <v>1172</v>
          </cell>
          <cell r="V175">
            <v>550.19913369801066</v>
          </cell>
          <cell r="W175">
            <v>550.19913369801066</v>
          </cell>
          <cell r="X175">
            <v>553.46408203979411</v>
          </cell>
          <cell r="Y175">
            <v>533.77755030098933</v>
          </cell>
          <cell r="Z175">
            <v>683.94510454782414</v>
          </cell>
          <cell r="AA175">
            <v>692.93697057598092</v>
          </cell>
          <cell r="AB175">
            <v>711.3325974361793</v>
          </cell>
          <cell r="AC175">
            <v>693.82086273288985</v>
          </cell>
          <cell r="AD175">
            <v>644.59216936568873</v>
          </cell>
          <cell r="AE175">
            <v>654.85761182170188</v>
          </cell>
          <cell r="AF175">
            <v>593.08848837209314</v>
          </cell>
          <cell r="AG175">
            <v>717.85583720930242</v>
          </cell>
          <cell r="AH175">
            <v>669.5054651162792</v>
          </cell>
          <cell r="AI175">
            <v>714.01482558139548</v>
          </cell>
        </row>
        <row r="176">
          <cell r="U176">
            <v>1173</v>
          </cell>
          <cell r="V176">
            <v>905.54111709822166</v>
          </cell>
          <cell r="W176">
            <v>905.54111709822166</v>
          </cell>
          <cell r="X176">
            <v>910.91470783584259</v>
          </cell>
          <cell r="Y176">
            <v>878.51377724417114</v>
          </cell>
          <cell r="Z176">
            <v>1125.6659199795029</v>
          </cell>
          <cell r="AA176">
            <v>1140.4651152330598</v>
          </cell>
          <cell r="AB176">
            <v>1170.7414197134831</v>
          </cell>
          <cell r="AC176">
            <v>1141.919862509345</v>
          </cell>
          <cell r="AD176">
            <v>1060.8971868002823</v>
          </cell>
          <cell r="AE176">
            <v>1077.7924882644024</v>
          </cell>
          <cell r="AF176">
            <v>1519.0243255813957</v>
          </cell>
          <cell r="AG176">
            <v>1331.2482558139536</v>
          </cell>
          <cell r="AH176">
            <v>1449.4022093023259</v>
          </cell>
          <cell r="AI176">
            <v>1243.4393023255816</v>
          </cell>
        </row>
        <row r="177">
          <cell r="U177">
            <v>1174</v>
          </cell>
          <cell r="V177">
            <v>1306.1480534247537</v>
          </cell>
          <cell r="W177">
            <v>1306.1480534247537</v>
          </cell>
          <cell r="X177">
            <v>1313.8988942748481</v>
          </cell>
          <cell r="Y177">
            <v>1267.1639513524588</v>
          </cell>
          <cell r="Z177">
            <v>1623.6549864232554</v>
          </cell>
          <cell r="AA177">
            <v>1645.0012728675733</v>
          </cell>
          <cell r="AB177">
            <v>1688.6716655370103</v>
          </cell>
          <cell r="AC177">
            <v>1647.0995931837547</v>
          </cell>
          <cell r="AD177">
            <v>1530.2328842486829</v>
          </cell>
          <cell r="AE177">
            <v>1554.6025839814799</v>
          </cell>
          <cell r="AF177">
            <v>1454.1404651162793</v>
          </cell>
          <cell r="AG177">
            <v>1432.4654651162793</v>
          </cell>
          <cell r="AH177">
            <v>1454.2412790697676</v>
          </cell>
          <cell r="AI177">
            <v>1398.3500232558142</v>
          </cell>
        </row>
        <row r="178">
          <cell r="U178">
            <v>1175</v>
          </cell>
          <cell r="V178">
            <v>126.11251590702312</v>
          </cell>
          <cell r="W178">
            <v>126.11251590702312</v>
          </cell>
          <cell r="X178">
            <v>126.86088286085912</v>
          </cell>
          <cell r="Y178">
            <v>122.34848381294125</v>
          </cell>
          <cell r="Z178">
            <v>156.76876351492143</v>
          </cell>
          <cell r="AA178">
            <v>158.82981155745102</v>
          </cell>
          <cell r="AB178">
            <v>163.04631907798043</v>
          </cell>
          <cell r="AC178">
            <v>159.03241068360566</v>
          </cell>
          <cell r="AD178">
            <v>147.74857907590138</v>
          </cell>
          <cell r="AE178">
            <v>150.10154674839717</v>
          </cell>
          <cell r="AF178">
            <v>260.10000000000002</v>
          </cell>
          <cell r="AG178">
            <v>317.16069767441866</v>
          </cell>
          <cell r="AH178">
            <v>298.00604651162797</v>
          </cell>
          <cell r="AI178">
            <v>277.74244186046514</v>
          </cell>
        </row>
        <row r="179">
          <cell r="U179">
            <v>1176</v>
          </cell>
          <cell r="V179">
            <v>1190.0083506758292</v>
          </cell>
          <cell r="W179">
            <v>1190.0083506758292</v>
          </cell>
          <cell r="X179">
            <v>1197.0700044540413</v>
          </cell>
          <cell r="Y179">
            <v>1154.4906259523643</v>
          </cell>
          <cell r="Z179">
            <v>1479.2832921152719</v>
          </cell>
          <cell r="AA179">
            <v>1498.7315155062197</v>
          </cell>
          <cell r="AB179">
            <v>1538.5188365665399</v>
          </cell>
          <cell r="AC179">
            <v>1500.6432579707141</v>
          </cell>
          <cell r="AD179">
            <v>1394.1680699672675</v>
          </cell>
          <cell r="AE179">
            <v>1416.3708716400577</v>
          </cell>
          <cell r="AF179">
            <v>1346.5114883720933</v>
          </cell>
          <cell r="AG179">
            <v>1338.0733604651164</v>
          </cell>
          <cell r="AH179">
            <v>1356.7844302325584</v>
          </cell>
          <cell r="AI179">
            <v>1172.9501860465118</v>
          </cell>
        </row>
        <row r="180">
          <cell r="U180">
            <v>1177</v>
          </cell>
          <cell r="V180">
            <v>442.1804960329261</v>
          </cell>
          <cell r="W180">
            <v>442.1804960329261</v>
          </cell>
          <cell r="X180">
            <v>444.80444868728296</v>
          </cell>
          <cell r="Y180">
            <v>428.98290365698745</v>
          </cell>
          <cell r="Z180">
            <v>549.66859645083059</v>
          </cell>
          <cell r="AA180">
            <v>556.8951214252852</v>
          </cell>
          <cell r="AB180">
            <v>571.67920033723749</v>
          </cell>
          <cell r="AC180">
            <v>557.60548218095323</v>
          </cell>
          <cell r="AD180">
            <v>518.04168296910336</v>
          </cell>
          <cell r="AE180">
            <v>526.29174764421214</v>
          </cell>
          <cell r="AF180">
            <v>350.73174418604657</v>
          </cell>
          <cell r="AG180">
            <v>354.36104651162799</v>
          </cell>
          <cell r="AH180">
            <v>460.31651162790706</v>
          </cell>
          <cell r="AI180">
            <v>396.8037209302326</v>
          </cell>
        </row>
        <row r="181">
          <cell r="U181">
            <v>1178</v>
          </cell>
          <cell r="V181">
            <v>3516.5059018028373</v>
          </cell>
          <cell r="W181">
            <v>3516.5059018028373</v>
          </cell>
          <cell r="X181">
            <v>3537.3732740136866</v>
          </cell>
          <cell r="Y181">
            <v>3411.5500932677619</v>
          </cell>
          <cell r="Z181">
            <v>4371.3209442668349</v>
          </cell>
          <cell r="AA181">
            <v>4428.7909547041636</v>
          </cell>
          <cell r="AB181">
            <v>4546.3635324479083</v>
          </cell>
          <cell r="AC181">
            <v>4434.440203850444</v>
          </cell>
          <cell r="AD181">
            <v>4119.8032294148888</v>
          </cell>
          <cell r="AE181">
            <v>4185.4130909545866</v>
          </cell>
          <cell r="AF181">
            <v>4750.0510465116286</v>
          </cell>
          <cell r="AG181">
            <v>5228.3124418604657</v>
          </cell>
          <cell r="AH181">
            <v>5320.7588372093032</v>
          </cell>
          <cell r="AI181">
            <v>5015.9982558139545</v>
          </cell>
        </row>
        <row r="182">
          <cell r="U182">
            <v>1179</v>
          </cell>
          <cell r="V182">
            <v>196.79361887218772</v>
          </cell>
          <cell r="W182">
            <v>196.79361887218772</v>
          </cell>
          <cell r="X182">
            <v>197.96141605734832</v>
          </cell>
          <cell r="Y182">
            <v>190.91999489428261</v>
          </cell>
          <cell r="Z182">
            <v>244.63148702040522</v>
          </cell>
          <cell r="AA182">
            <v>247.84767139387267</v>
          </cell>
          <cell r="AB182">
            <v>254.42736547101359</v>
          </cell>
          <cell r="AC182">
            <v>248.16381935848636</v>
          </cell>
          <cell r="AD182">
            <v>230.5558441241993</v>
          </cell>
          <cell r="AE182">
            <v>234.22755759394798</v>
          </cell>
          <cell r="AF182">
            <v>128.03372093023259</v>
          </cell>
          <cell r="AG182">
            <v>12.097674418604653</v>
          </cell>
          <cell r="AH182">
            <v>29.740116279069774</v>
          </cell>
          <cell r="AI182">
            <v>86.195930232558155</v>
          </cell>
        </row>
        <row r="183">
          <cell r="U183">
            <v>1180</v>
          </cell>
          <cell r="V183">
            <v>361.51447698107302</v>
          </cell>
          <cell r="W183">
            <v>361.51447698107302</v>
          </cell>
          <cell r="X183">
            <v>363.65974770190616</v>
          </cell>
          <cell r="Y183">
            <v>350.7244924656963</v>
          </cell>
          <cell r="Z183">
            <v>449.39375875150699</v>
          </cell>
          <cell r="AA183">
            <v>455.30196460854717</v>
          </cell>
          <cell r="AB183">
            <v>467.38901639724332</v>
          </cell>
          <cell r="AC183">
            <v>455.88273580799438</v>
          </cell>
          <cell r="AD183">
            <v>423.53647380011267</v>
          </cell>
          <cell r="AE183">
            <v>430.28149725284288</v>
          </cell>
          <cell r="AF183">
            <v>318.6930697674419</v>
          </cell>
          <cell r="AG183">
            <v>312.42244186046514</v>
          </cell>
          <cell r="AH183">
            <v>351.33662790697679</v>
          </cell>
          <cell r="AI183">
            <v>474.53127906976755</v>
          </cell>
        </row>
        <row r="184">
          <cell r="U184">
            <v>1181</v>
          </cell>
          <cell r="V184">
            <v>916.19169425735618</v>
          </cell>
          <cell r="W184">
            <v>916.19169425735618</v>
          </cell>
          <cell r="X184">
            <v>921.62848681065589</v>
          </cell>
          <cell r="Y184">
            <v>888.84647069478433</v>
          </cell>
          <cell r="Z184">
            <v>1138.9055084529321</v>
          </cell>
          <cell r="AA184">
            <v>1153.8787653453974</v>
          </cell>
          <cell r="AB184">
            <v>1184.5111664302415</v>
          </cell>
          <cell r="AC184">
            <v>1155.3506227206283</v>
          </cell>
          <cell r="AD184">
            <v>1073.3749938623546</v>
          </cell>
          <cell r="AE184">
            <v>1090.469010446609</v>
          </cell>
          <cell r="AF184">
            <v>1139.2984883720931</v>
          </cell>
          <cell r="AG184">
            <v>1155.3682325581397</v>
          </cell>
          <cell r="AH184">
            <v>1022.1526744186048</v>
          </cell>
          <cell r="AI184">
            <v>1077.6003488372094</v>
          </cell>
        </row>
        <row r="185">
          <cell r="U185">
            <v>1182</v>
          </cell>
          <cell r="V185">
            <v>0.60514642949627218</v>
          </cell>
          <cell r="W185">
            <v>0.60514642949627218</v>
          </cell>
          <cell r="X185">
            <v>0.6087374417507635</v>
          </cell>
          <cell r="Y185">
            <v>0.58708485514847053</v>
          </cell>
          <cell r="Z185">
            <v>0.75224934508119679</v>
          </cell>
          <cell r="AA185">
            <v>0.76213921092826764</v>
          </cell>
          <cell r="AB185">
            <v>0.78237197254309221</v>
          </cell>
          <cell r="AC185">
            <v>0.76311137564110187</v>
          </cell>
          <cell r="AD185">
            <v>0.70896631034501623</v>
          </cell>
          <cell r="AE185">
            <v>0.7202569421708116</v>
          </cell>
          <cell r="AF185">
            <v>11.89604651162791</v>
          </cell>
          <cell r="AG185">
            <v>11.89604651162791</v>
          </cell>
          <cell r="AH185">
            <v>10.08139534883721</v>
          </cell>
          <cell r="AI185">
            <v>10.887906976744189</v>
          </cell>
        </row>
        <row r="186">
          <cell r="U186">
            <v>1183</v>
          </cell>
          <cell r="V186">
            <v>5625.1991500255481</v>
          </cell>
          <cell r="W186">
            <v>5625.1991500255481</v>
          </cell>
          <cell r="X186">
            <v>5658.5797635383979</v>
          </cell>
          <cell r="Y186">
            <v>5457.3059795181225</v>
          </cell>
          <cell r="Z186">
            <v>6992.6090121367743</v>
          </cell>
          <cell r="AA186">
            <v>7084.5412491048055</v>
          </cell>
          <cell r="AB186">
            <v>7272.6169079715683</v>
          </cell>
          <cell r="AC186">
            <v>7093.5781034094289</v>
          </cell>
          <cell r="AD186">
            <v>6590.2672344431339</v>
          </cell>
          <cell r="AE186">
            <v>6695.220431642997</v>
          </cell>
          <cell r="AF186">
            <v>4517.9168372093036</v>
          </cell>
          <cell r="AG186">
            <v>3748.5148255813956</v>
          </cell>
          <cell r="AH186">
            <v>3844.792151162791</v>
          </cell>
          <cell r="AI186">
            <v>2978.4171976744192</v>
          </cell>
        </row>
        <row r="187">
          <cell r="U187">
            <v>1184</v>
          </cell>
          <cell r="V187">
            <v>84.538956200629215</v>
          </cell>
          <cell r="W187">
            <v>84.538956200629215</v>
          </cell>
          <cell r="X187">
            <v>85.040620612581648</v>
          </cell>
          <cell r="Y187">
            <v>82.015754264241323</v>
          </cell>
          <cell r="Z187">
            <v>105.08923350784319</v>
          </cell>
          <cell r="AA187">
            <v>106.470847766679</v>
          </cell>
          <cell r="AB187">
            <v>109.29736456426997</v>
          </cell>
          <cell r="AC187">
            <v>106.60665917706194</v>
          </cell>
          <cell r="AD187">
            <v>99.042593555198749</v>
          </cell>
          <cell r="AE187">
            <v>100.61989482126238</v>
          </cell>
          <cell r="AF187">
            <v>102.83023255813956</v>
          </cell>
          <cell r="AG187">
            <v>116.54093023255815</v>
          </cell>
          <cell r="AH187">
            <v>285.80755813953493</v>
          </cell>
          <cell r="AI187">
            <v>98.797674418604672</v>
          </cell>
        </row>
        <row r="188">
          <cell r="U188">
            <v>1185</v>
          </cell>
          <cell r="V188">
            <v>984.81529936223342</v>
          </cell>
          <cell r="W188">
            <v>984.81529936223342</v>
          </cell>
          <cell r="X188">
            <v>990.65931270519252</v>
          </cell>
          <cell r="Y188">
            <v>955.42189326862092</v>
          </cell>
          <cell r="Z188">
            <v>1224.2105841851396</v>
          </cell>
          <cell r="AA188">
            <v>1240.305351864663</v>
          </cell>
          <cell r="AB188">
            <v>1273.2321481166282</v>
          </cell>
          <cell r="AC188">
            <v>1241.8874527183293</v>
          </cell>
          <cell r="AD188">
            <v>1153.7717734554794</v>
          </cell>
          <cell r="AE188">
            <v>1172.1461476887789</v>
          </cell>
          <cell r="AF188">
            <v>1337.6801860465118</v>
          </cell>
          <cell r="AG188">
            <v>1314.0796395348839</v>
          </cell>
          <cell r="AH188">
            <v>1401.0014302325583</v>
          </cell>
          <cell r="AI188">
            <v>1420.6702325581398</v>
          </cell>
        </row>
        <row r="189">
          <cell r="U189">
            <v>1186</v>
          </cell>
          <cell r="V189">
            <v>18.03336359898891</v>
          </cell>
          <cell r="W189">
            <v>18.03336359898891</v>
          </cell>
          <cell r="X189">
            <v>18.140375764172752</v>
          </cell>
          <cell r="Y189">
            <v>17.495128683424419</v>
          </cell>
          <cell r="Z189">
            <v>22.417030483419662</v>
          </cell>
          <cell r="AA189">
            <v>22.711748485662376</v>
          </cell>
          <cell r="AB189">
            <v>23.314684781784148</v>
          </cell>
          <cell r="AC189">
            <v>22.740718994104839</v>
          </cell>
          <cell r="AD189">
            <v>21.12719604828148</v>
          </cell>
          <cell r="AE189">
            <v>21.463656876690184</v>
          </cell>
          <cell r="AF189">
            <v>49.398837209302336</v>
          </cell>
          <cell r="AG189">
            <v>31.655581395348843</v>
          </cell>
          <cell r="AH189">
            <v>35.184069767441862</v>
          </cell>
          <cell r="AI189">
            <v>36.293023255813956</v>
          </cell>
        </row>
        <row r="190">
          <cell r="U190">
            <v>1187</v>
          </cell>
          <cell r="V190">
            <v>529.98724295283512</v>
          </cell>
          <cell r="W190">
            <v>529.98724295283512</v>
          </cell>
          <cell r="X190">
            <v>533.13225148531865</v>
          </cell>
          <cell r="Y190">
            <v>514.16891613903044</v>
          </cell>
          <cell r="Z190">
            <v>658.81997642211218</v>
          </cell>
          <cell r="AA190">
            <v>667.48152093097679</v>
          </cell>
          <cell r="AB190">
            <v>685.20137355324016</v>
          </cell>
          <cell r="AC190">
            <v>668.33294278647713</v>
          </cell>
          <cell r="AD190">
            <v>620.9126946001652</v>
          </cell>
          <cell r="AE190">
            <v>630.8010299531968</v>
          </cell>
          <cell r="AF190">
            <v>725.64875581395358</v>
          </cell>
          <cell r="AG190">
            <v>711.14162790697685</v>
          </cell>
          <cell r="AH190">
            <v>680.94784883720934</v>
          </cell>
          <cell r="AI190">
            <v>680.16150000000005</v>
          </cell>
        </row>
        <row r="191">
          <cell r="U191">
            <v>1188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</row>
        <row r="192">
          <cell r="U192">
            <v>1189</v>
          </cell>
          <cell r="V192">
            <v>2404.4283083175378</v>
          </cell>
          <cell r="W192">
            <v>2404.4283083175378</v>
          </cell>
          <cell r="X192">
            <v>2418.6964773083087</v>
          </cell>
          <cell r="Y192">
            <v>2332.664254961418</v>
          </cell>
          <cell r="Z192">
            <v>2988.9123228111193</v>
          </cell>
          <cell r="AA192">
            <v>3028.2077267812865</v>
          </cell>
          <cell r="AB192">
            <v>3108.5985585054677</v>
          </cell>
          <cell r="AC192">
            <v>3032.0704288347906</v>
          </cell>
          <cell r="AD192">
            <v>2816.9358408938529</v>
          </cell>
          <cell r="AE192">
            <v>2861.796908327286</v>
          </cell>
          <cell r="AF192">
            <v>2433.6488372093027</v>
          </cell>
          <cell r="AG192">
            <v>2615.8801395348842</v>
          </cell>
          <cell r="AH192">
            <v>2744.5389069767443</v>
          </cell>
          <cell r="AI192">
            <v>2519.2600465116279</v>
          </cell>
        </row>
        <row r="193">
          <cell r="U193">
            <v>1190</v>
          </cell>
          <cell r="V193">
            <v>589.14030643609567</v>
          </cell>
          <cell r="W193">
            <v>589.14030643609567</v>
          </cell>
          <cell r="X193">
            <v>592.63633641645572</v>
          </cell>
          <cell r="Y193">
            <v>571.55646072979346</v>
          </cell>
          <cell r="Z193">
            <v>732.35234990379911</v>
          </cell>
          <cell r="AA193">
            <v>741.98062879921497</v>
          </cell>
          <cell r="AB193">
            <v>761.6782338693273</v>
          </cell>
          <cell r="AC193">
            <v>742.92707975539474</v>
          </cell>
          <cell r="AD193">
            <v>690.21415143639047</v>
          </cell>
          <cell r="AE193">
            <v>701.20614605039361</v>
          </cell>
          <cell r="AF193">
            <v>340.95279069767446</v>
          </cell>
          <cell r="AG193">
            <v>344.88453488372096</v>
          </cell>
          <cell r="AH193">
            <v>286.41244186046515</v>
          </cell>
          <cell r="AI193">
            <v>280.76686046511634</v>
          </cell>
        </row>
        <row r="194">
          <cell r="U194">
            <v>1191</v>
          </cell>
          <cell r="V194">
            <v>7244.1534443212204</v>
          </cell>
          <cell r="W194">
            <v>7244.1534443212204</v>
          </cell>
          <cell r="X194">
            <v>7287.1411288286317</v>
          </cell>
          <cell r="Y194">
            <v>7027.9399633453768</v>
          </cell>
          <cell r="Z194">
            <v>9005.1092075259494</v>
          </cell>
          <cell r="AA194">
            <v>9123.4999014933092</v>
          </cell>
          <cell r="AB194">
            <v>9365.7044698358277</v>
          </cell>
          <cell r="AC194">
            <v>9135.1375977758235</v>
          </cell>
          <cell r="AD194">
            <v>8486.9718941722567</v>
          </cell>
          <cell r="AE194">
            <v>8622.1310316019899</v>
          </cell>
          <cell r="AF194">
            <v>9288.4936046511648</v>
          </cell>
          <cell r="AG194">
            <v>8791.6824418604665</v>
          </cell>
          <cell r="AH194">
            <v>8701.9076162790716</v>
          </cell>
          <cell r="AI194">
            <v>8418.6708139534894</v>
          </cell>
        </row>
        <row r="195">
          <cell r="U195">
            <v>1192</v>
          </cell>
          <cell r="V195">
            <v>1893.8057511085835</v>
          </cell>
          <cell r="W195">
            <v>1893.8057511085835</v>
          </cell>
          <cell r="X195">
            <v>1905.0438239590142</v>
          </cell>
          <cell r="Y195">
            <v>1837.2820541871381</v>
          </cell>
          <cell r="Z195">
            <v>2354.1643254316054</v>
          </cell>
          <cell r="AA195">
            <v>2385.1146606000138</v>
          </cell>
          <cell r="AB195">
            <v>2448.433088073607</v>
          </cell>
          <cell r="AC195">
            <v>2388.1570500688285</v>
          </cell>
          <cell r="AD195">
            <v>2218.7100682247283</v>
          </cell>
          <cell r="AE195">
            <v>2254.0441005235548</v>
          </cell>
          <cell r="AF195">
            <v>2145.3209302325586</v>
          </cell>
          <cell r="AG195">
            <v>1990.8739534883723</v>
          </cell>
          <cell r="AH195">
            <v>2046.1200000000001</v>
          </cell>
          <cell r="AI195">
            <v>1928.2684883720933</v>
          </cell>
        </row>
        <row r="196">
          <cell r="U196">
            <v>1193</v>
          </cell>
          <cell r="V196">
            <v>6143.0834643884573</v>
          </cell>
          <cell r="W196">
            <v>6143.0834643884573</v>
          </cell>
          <cell r="X196">
            <v>6179.5372661887004</v>
          </cell>
          <cell r="Y196">
            <v>5959.7331985541832</v>
          </cell>
          <cell r="Z196">
            <v>7636.3840016572613</v>
          </cell>
          <cell r="AA196">
            <v>7736.7799858172175</v>
          </cell>
          <cell r="AB196">
            <v>7942.170842073946</v>
          </cell>
          <cell r="AC196">
            <v>7746.6488186830829</v>
          </cell>
          <cell r="AD196">
            <v>7197.0006028363978</v>
          </cell>
          <cell r="AE196">
            <v>7311.6163227527777</v>
          </cell>
          <cell r="AF196">
            <v>6536.8775581395357</v>
          </cell>
          <cell r="AG196">
            <v>6785.303302325583</v>
          </cell>
          <cell r="AH196">
            <v>7095.2961279069777</v>
          </cell>
          <cell r="AI196">
            <v>6870.5717441860479</v>
          </cell>
        </row>
        <row r="197">
          <cell r="U197">
            <v>1194</v>
          </cell>
          <cell r="V197">
            <v>4922.3215721656279</v>
          </cell>
          <cell r="W197">
            <v>4922.3215721656279</v>
          </cell>
          <cell r="X197">
            <v>4951.5312249448853</v>
          </cell>
          <cell r="Y197">
            <v>4775.4069202631745</v>
          </cell>
          <cell r="Z197">
            <v>6118.8713978249634</v>
          </cell>
          <cell r="AA197">
            <v>6199.3165556116237</v>
          </cell>
          <cell r="AB197">
            <v>6363.8918618627658</v>
          </cell>
          <cell r="AC197">
            <v>6207.2242406022879</v>
          </cell>
          <cell r="AD197">
            <v>5766.8028649773969</v>
          </cell>
          <cell r="AE197">
            <v>5858.6419933115994</v>
          </cell>
          <cell r="AF197">
            <v>5157.7023488372097</v>
          </cell>
          <cell r="AG197">
            <v>5052.8961627906983</v>
          </cell>
          <cell r="AH197">
            <v>5237.5873255813967</v>
          </cell>
          <cell r="AI197">
            <v>4778.8838372093032</v>
          </cell>
        </row>
        <row r="198">
          <cell r="U198">
            <v>1195</v>
          </cell>
          <cell r="V198">
            <v>2903.3715394372143</v>
          </cell>
          <cell r="W198">
            <v>2903.3715394372143</v>
          </cell>
          <cell r="X198">
            <v>2920.600498031813</v>
          </cell>
          <cell r="Y198">
            <v>2816.7157180313316</v>
          </cell>
          <cell r="Z198">
            <v>3609.1419078305662</v>
          </cell>
          <cell r="AA198">
            <v>3656.591506191643</v>
          </cell>
          <cell r="AB198">
            <v>3753.6642498672472</v>
          </cell>
          <cell r="AC198">
            <v>3661.2557580508792</v>
          </cell>
          <cell r="AD198">
            <v>3401.4785637733189</v>
          </cell>
          <cell r="AE198">
            <v>3455.6487571471203</v>
          </cell>
          <cell r="AF198">
            <v>4265.7508953488377</v>
          </cell>
          <cell r="AG198">
            <v>4202.1272093023263</v>
          </cell>
          <cell r="AH198">
            <v>4188.7189534883728</v>
          </cell>
          <cell r="AI198">
            <v>3820.6472093023262</v>
          </cell>
        </row>
        <row r="199">
          <cell r="U199">
            <v>1196</v>
          </cell>
          <cell r="V199">
            <v>2391.9017772269654</v>
          </cell>
          <cell r="W199">
            <v>2391.9017772269654</v>
          </cell>
          <cell r="X199">
            <v>2406.0956122640678</v>
          </cell>
          <cell r="Y199">
            <v>2320.5115984598442</v>
          </cell>
          <cell r="Z199">
            <v>2973.3407613679383</v>
          </cell>
          <cell r="AA199">
            <v>3012.4314451150708</v>
          </cell>
          <cell r="AB199">
            <v>3092.4034586738258</v>
          </cell>
          <cell r="AC199">
            <v>3016.2740233590193</v>
          </cell>
          <cell r="AD199">
            <v>2802.260238269711</v>
          </cell>
          <cell r="AE199">
            <v>2846.8875896243499</v>
          </cell>
          <cell r="AF199">
            <v>3562.0594186046515</v>
          </cell>
          <cell r="AG199">
            <v>3470.5707558139538</v>
          </cell>
          <cell r="AH199">
            <v>2611.4947325581397</v>
          </cell>
          <cell r="AI199">
            <v>2883.0270348837212</v>
          </cell>
        </row>
        <row r="200">
          <cell r="U200">
            <v>1197</v>
          </cell>
          <cell r="V200">
            <v>15554.441765200378</v>
          </cell>
          <cell r="W200">
            <v>15554.441765200378</v>
          </cell>
          <cell r="X200">
            <v>15646.743707784924</v>
          </cell>
          <cell r="Y200">
            <v>15090.194282794226</v>
          </cell>
          <cell r="Z200">
            <v>19335.51626622905</v>
          </cell>
          <cell r="AA200">
            <v>19589.72142201582</v>
          </cell>
          <cell r="AB200">
            <v>20109.776233458622</v>
          </cell>
          <cell r="AC200">
            <v>19614.709554928628</v>
          </cell>
          <cell r="AD200">
            <v>18222.986454584156</v>
          </cell>
          <cell r="AE200">
            <v>18513.196338781672</v>
          </cell>
          <cell r="AF200">
            <v>18701.956186046515</v>
          </cell>
          <cell r="AG200">
            <v>18134.827290697674</v>
          </cell>
          <cell r="AH200">
            <v>18167.692639534886</v>
          </cell>
          <cell r="AI200">
            <v>18491.325593023259</v>
          </cell>
        </row>
        <row r="201">
          <cell r="U201">
            <v>1198</v>
          </cell>
          <cell r="V201">
            <v>80.484475123004202</v>
          </cell>
          <cell r="W201">
            <v>80.484475123004202</v>
          </cell>
          <cell r="X201">
            <v>80.962079752851551</v>
          </cell>
          <cell r="Y201">
            <v>78.082285734746563</v>
          </cell>
          <cell r="Z201">
            <v>100.04916289579917</v>
          </cell>
          <cell r="AA201">
            <v>101.3645150534596</v>
          </cell>
          <cell r="AB201">
            <v>104.05547234823125</v>
          </cell>
          <cell r="AC201">
            <v>101.49381296026657</v>
          </cell>
          <cell r="AD201">
            <v>94.292519275887145</v>
          </cell>
          <cell r="AE201">
            <v>95.794173308717944</v>
          </cell>
          <cell r="AF201">
            <v>167.95604651162793</v>
          </cell>
          <cell r="AG201">
            <v>189.73186046511631</v>
          </cell>
          <cell r="AH201">
            <v>174.30732558139536</v>
          </cell>
          <cell r="AI201">
            <v>198.20023255813956</v>
          </cell>
        </row>
        <row r="202">
          <cell r="U202">
            <v>1199</v>
          </cell>
          <cell r="V202">
            <v>245.02378930304059</v>
          </cell>
          <cell r="W202">
            <v>245.02378930304059</v>
          </cell>
          <cell r="X202">
            <v>246.47779016488411</v>
          </cell>
          <cell r="Y202">
            <v>237.71065784961567</v>
          </cell>
          <cell r="Z202">
            <v>304.58575982337658</v>
          </cell>
          <cell r="AA202">
            <v>308.59016650485557</v>
          </cell>
          <cell r="AB202">
            <v>316.78241168269801</v>
          </cell>
          <cell r="AC202">
            <v>308.98379599708215</v>
          </cell>
          <cell r="AD202">
            <v>287.06045905869706</v>
          </cell>
          <cell r="AE202">
            <v>291.63203588496162</v>
          </cell>
          <cell r="AF202">
            <v>156.66488372093025</v>
          </cell>
          <cell r="AG202">
            <v>172.29104651162794</v>
          </cell>
          <cell r="AH202">
            <v>148.196511627907</v>
          </cell>
          <cell r="AI202">
            <v>122.38813953488373</v>
          </cell>
        </row>
        <row r="203">
          <cell r="U203">
            <v>1200</v>
          </cell>
          <cell r="V203">
            <v>22.450932534311697</v>
          </cell>
          <cell r="W203">
            <v>22.450932534311697</v>
          </cell>
          <cell r="X203">
            <v>22.584159088953324</v>
          </cell>
          <cell r="Y203">
            <v>21.780848126008255</v>
          </cell>
          <cell r="Z203">
            <v>27.9084507025124</v>
          </cell>
          <cell r="AA203">
            <v>28.275364725438731</v>
          </cell>
          <cell r="AB203">
            <v>29.026000181348717</v>
          </cell>
          <cell r="AC203">
            <v>28.311432036284884</v>
          </cell>
          <cell r="AD203">
            <v>26.302650113800098</v>
          </cell>
          <cell r="AE203">
            <v>26.721532554537113</v>
          </cell>
          <cell r="AF203">
            <v>13.307441860465119</v>
          </cell>
          <cell r="AG203">
            <v>13.206627906976745</v>
          </cell>
          <cell r="AH203">
            <v>13.206627906976745</v>
          </cell>
          <cell r="AI203">
            <v>10.686279069767444</v>
          </cell>
        </row>
        <row r="204">
          <cell r="U204">
            <v>1201</v>
          </cell>
          <cell r="V204">
            <v>102.26974658486998</v>
          </cell>
          <cell r="W204">
            <v>102.26974658486998</v>
          </cell>
          <cell r="X204">
            <v>102.87662765587902</v>
          </cell>
          <cell r="Y204">
            <v>99.217340520091511</v>
          </cell>
          <cell r="Z204">
            <v>127.13013931872226</v>
          </cell>
          <cell r="AA204">
            <v>128.80152664687722</v>
          </cell>
          <cell r="AB204">
            <v>132.22086335978258</v>
          </cell>
          <cell r="AC204">
            <v>128.96582248334622</v>
          </cell>
          <cell r="AD204">
            <v>119.81530644830774</v>
          </cell>
          <cell r="AE204">
            <v>121.72342322686717</v>
          </cell>
          <cell r="AF204">
            <v>73.86671161343358</v>
          </cell>
          <cell r="AG204">
            <v>73.86671161343358</v>
          </cell>
          <cell r="AH204">
            <v>73.86671161343358</v>
          </cell>
          <cell r="AI204">
            <v>26.01</v>
          </cell>
        </row>
        <row r="205">
          <cell r="U205">
            <v>1202</v>
          </cell>
          <cell r="V205">
            <v>37.700622557617756</v>
          </cell>
          <cell r="W205">
            <v>37.700622557617756</v>
          </cell>
          <cell r="X205">
            <v>37.924342621072562</v>
          </cell>
          <cell r="Y205">
            <v>36.57538647574971</v>
          </cell>
          <cell r="Z205">
            <v>46.865134198558565</v>
          </cell>
          <cell r="AA205">
            <v>47.481272840831075</v>
          </cell>
          <cell r="AB205">
            <v>48.74177388943464</v>
          </cell>
          <cell r="AC205">
            <v>47.54183870244065</v>
          </cell>
          <cell r="AD205">
            <v>44.168601134494509</v>
          </cell>
          <cell r="AE205">
            <v>44.872007497241562</v>
          </cell>
          <cell r="AF205">
            <v>95.773255813953512</v>
          </cell>
          <cell r="AG205">
            <v>71.17465116279071</v>
          </cell>
          <cell r="AH205">
            <v>62.403837209302338</v>
          </cell>
          <cell r="AI205">
            <v>71.275465116279079</v>
          </cell>
        </row>
        <row r="206">
          <cell r="U206">
            <v>1203</v>
          </cell>
          <cell r="V206">
            <v>5601.9615271328894</v>
          </cell>
          <cell r="W206">
            <v>5601.9615271328894</v>
          </cell>
          <cell r="X206">
            <v>5635.2042457751677</v>
          </cell>
          <cell r="Y206">
            <v>5434.7619210804205</v>
          </cell>
          <cell r="Z206">
            <v>6963.7226372856549</v>
          </cell>
          <cell r="AA206">
            <v>7055.2751034051589</v>
          </cell>
          <cell r="AB206">
            <v>7242.5738242259122</v>
          </cell>
          <cell r="AC206">
            <v>7064.2746265848082</v>
          </cell>
          <cell r="AD206">
            <v>6563.0429281258839</v>
          </cell>
          <cell r="AE206">
            <v>6667.5625650636366</v>
          </cell>
          <cell r="AF206">
            <v>6242.3395116279089</v>
          </cell>
          <cell r="AG206">
            <v>5559.4056279069782</v>
          </cell>
          <cell r="AH206">
            <v>5406.0776860465121</v>
          </cell>
          <cell r="AI206">
            <v>5029.5879767441866</v>
          </cell>
        </row>
        <row r="207">
          <cell r="U207">
            <v>1204</v>
          </cell>
          <cell r="V207">
            <v>3.5284883720930234</v>
          </cell>
          <cell r="W207">
            <v>3.5284883720930234</v>
          </cell>
          <cell r="X207">
            <v>3.5284883720930234</v>
          </cell>
          <cell r="Y207">
            <v>3.5284883720930234</v>
          </cell>
          <cell r="Z207">
            <v>3.5284883720930234</v>
          </cell>
          <cell r="AA207">
            <v>3.5284883720930234</v>
          </cell>
          <cell r="AB207">
            <v>3.5284883720930234</v>
          </cell>
          <cell r="AC207">
            <v>3.5284883720930234</v>
          </cell>
          <cell r="AD207">
            <v>3.5284883720930234</v>
          </cell>
          <cell r="AE207">
            <v>3.5284883720930234</v>
          </cell>
          <cell r="AF207">
            <v>3.5284883720930234</v>
          </cell>
          <cell r="AG207">
            <v>3.5284883720930234</v>
          </cell>
          <cell r="AH207">
            <v>3.5284883720930234</v>
          </cell>
          <cell r="AI207">
            <v>3.5284883720930234</v>
          </cell>
        </row>
        <row r="208">
          <cell r="U208">
            <v>1205</v>
          </cell>
          <cell r="V208">
            <v>247.62591894987455</v>
          </cell>
          <cell r="W208">
            <v>247.62591894987455</v>
          </cell>
          <cell r="X208">
            <v>249.0953611644124</v>
          </cell>
          <cell r="Y208">
            <v>240.2351227267541</v>
          </cell>
          <cell r="Z208">
            <v>307.82043200722569</v>
          </cell>
          <cell r="AA208">
            <v>311.86736511184711</v>
          </cell>
          <cell r="AB208">
            <v>320.14661116463333</v>
          </cell>
          <cell r="AC208">
            <v>312.26517491233892</v>
          </cell>
          <cell r="AD208">
            <v>290.1090141931806</v>
          </cell>
          <cell r="AE208">
            <v>294.72914073629613</v>
          </cell>
          <cell r="AF208">
            <v>193.13937209302327</v>
          </cell>
          <cell r="AG208">
            <v>157.64277906976747</v>
          </cell>
          <cell r="AH208">
            <v>139.72813953488375</v>
          </cell>
          <cell r="AI208">
            <v>146.48267441860466</v>
          </cell>
        </row>
        <row r="209">
          <cell r="U209">
            <v>1206</v>
          </cell>
          <cell r="V209">
            <v>198.12494101707949</v>
          </cell>
          <cell r="W209">
            <v>198.12494101707949</v>
          </cell>
          <cell r="X209">
            <v>199.30063842919998</v>
          </cell>
          <cell r="Y209">
            <v>192.21158157560924</v>
          </cell>
          <cell r="Z209">
            <v>246.28643557958384</v>
          </cell>
          <cell r="AA209">
            <v>249.52437765791487</v>
          </cell>
          <cell r="AB209">
            <v>256.14858381060839</v>
          </cell>
          <cell r="AC209">
            <v>249.84266438489684</v>
          </cell>
          <cell r="AD209">
            <v>232.11557000695834</v>
          </cell>
          <cell r="AE209">
            <v>235.81212286672374</v>
          </cell>
          <cell r="AF209">
            <v>207.27348837209306</v>
          </cell>
          <cell r="AG209">
            <v>93.454534883720953</v>
          </cell>
          <cell r="AH209">
            <v>127.83209302325584</v>
          </cell>
          <cell r="AI209">
            <v>89.421976744186054</v>
          </cell>
        </row>
        <row r="210">
          <cell r="U210">
            <v>1207</v>
          </cell>
          <cell r="V210">
            <v>112.43620660040735</v>
          </cell>
          <cell r="W210">
            <v>112.43620660040735</v>
          </cell>
          <cell r="X210">
            <v>113.10341667729186</v>
          </cell>
          <cell r="Y210">
            <v>109.08036608658581</v>
          </cell>
          <cell r="Z210">
            <v>139.76792831608637</v>
          </cell>
          <cell r="AA210">
            <v>141.60546539047215</v>
          </cell>
          <cell r="AB210">
            <v>145.36471249850649</v>
          </cell>
          <cell r="AC210">
            <v>141.78609359411672</v>
          </cell>
          <cell r="AD210">
            <v>131.72594046210401</v>
          </cell>
          <cell r="AE210">
            <v>133.82373985533678</v>
          </cell>
          <cell r="AF210">
            <v>87.889604651162799</v>
          </cell>
          <cell r="AG210">
            <v>100.30988372093024</v>
          </cell>
          <cell r="AH210">
            <v>80.550348837209313</v>
          </cell>
          <cell r="AI210">
            <v>71.981162790697681</v>
          </cell>
        </row>
        <row r="211">
          <cell r="U211">
            <v>1208</v>
          </cell>
          <cell r="V211">
            <v>13.373736091867617</v>
          </cell>
          <cell r="W211">
            <v>13.373736091867617</v>
          </cell>
          <cell r="X211">
            <v>13.453097462691874</v>
          </cell>
          <cell r="Y211">
            <v>12.974575298781199</v>
          </cell>
          <cell r="Z211">
            <v>16.62471052629445</v>
          </cell>
          <cell r="AA211">
            <v>16.843276561514717</v>
          </cell>
          <cell r="AB211">
            <v>17.290420593202338</v>
          </cell>
          <cell r="AC211">
            <v>16.864761401668353</v>
          </cell>
          <cell r="AD211">
            <v>15.668155458624861</v>
          </cell>
          <cell r="AE211">
            <v>15.917678421974939</v>
          </cell>
          <cell r="AF211">
            <v>11.593604651162792</v>
          </cell>
          <cell r="AG211">
            <v>11.291162790697676</v>
          </cell>
          <cell r="AH211">
            <v>5.4439534883720944</v>
          </cell>
          <cell r="AI211">
            <v>6.4520930232558147</v>
          </cell>
        </row>
        <row r="212">
          <cell r="U212">
            <v>1209</v>
          </cell>
          <cell r="V212">
            <v>108.01863766508457</v>
          </cell>
          <cell r="W212">
            <v>108.01863766508457</v>
          </cell>
          <cell r="X212">
            <v>108.65963335251128</v>
          </cell>
          <cell r="Y212">
            <v>104.79464664400197</v>
          </cell>
          <cell r="Z212">
            <v>134.27650809699361</v>
          </cell>
          <cell r="AA212">
            <v>136.04184915069578</v>
          </cell>
          <cell r="AB212">
            <v>139.65339709894195</v>
          </cell>
          <cell r="AC212">
            <v>136.2153805519367</v>
          </cell>
          <cell r="AD212">
            <v>126.55048639658538</v>
          </cell>
          <cell r="AE212">
            <v>128.56586417748986</v>
          </cell>
          <cell r="AF212">
            <v>71.275465116279079</v>
          </cell>
          <cell r="AG212">
            <v>63.512790697674433</v>
          </cell>
          <cell r="AH212">
            <v>65.12581395348839</v>
          </cell>
          <cell r="AI212">
            <v>66.738837209302332</v>
          </cell>
        </row>
        <row r="213">
          <cell r="U213">
            <v>1210</v>
          </cell>
          <cell r="V213">
            <v>360.66727197977815</v>
          </cell>
          <cell r="W213">
            <v>360.66727197977815</v>
          </cell>
          <cell r="X213">
            <v>362.80751528345502</v>
          </cell>
          <cell r="Y213">
            <v>349.9025736684884</v>
          </cell>
          <cell r="Z213">
            <v>448.34060966839331</v>
          </cell>
          <cell r="AA213">
            <v>454.23496971324755</v>
          </cell>
          <cell r="AB213">
            <v>466.29369563568292</v>
          </cell>
          <cell r="AC213">
            <v>454.81437988209677</v>
          </cell>
          <cell r="AD213">
            <v>422.54392096562964</v>
          </cell>
          <cell r="AE213">
            <v>429.27313753380372</v>
          </cell>
          <cell r="AF213">
            <v>304.76058139534888</v>
          </cell>
          <cell r="AG213">
            <v>292.25965116279076</v>
          </cell>
          <cell r="AH213">
            <v>277.23837209302332</v>
          </cell>
          <cell r="AI213">
            <v>293.16697674418606</v>
          </cell>
        </row>
        <row r="214">
          <cell r="U214">
            <v>1211</v>
          </cell>
          <cell r="V214">
            <v>83.147119412787788</v>
          </cell>
          <cell r="W214">
            <v>83.147119412787788</v>
          </cell>
          <cell r="X214">
            <v>83.640524496554903</v>
          </cell>
          <cell r="Y214">
            <v>80.665459097399832</v>
          </cell>
          <cell r="Z214">
            <v>103.35906001415644</v>
          </cell>
          <cell r="AA214">
            <v>104.71792758154398</v>
          </cell>
          <cell r="AB214">
            <v>107.49790902742086</v>
          </cell>
          <cell r="AC214">
            <v>104.85150301308741</v>
          </cell>
          <cell r="AD214">
            <v>97.411971041405224</v>
          </cell>
          <cell r="AE214">
            <v>98.963303854269512</v>
          </cell>
          <cell r="AF214">
            <v>170.50663953488376</v>
          </cell>
          <cell r="AG214">
            <v>211.24555813953492</v>
          </cell>
          <cell r="AH214">
            <v>202.53523255813957</v>
          </cell>
          <cell r="AI214">
            <v>271.86498837209308</v>
          </cell>
        </row>
        <row r="215">
          <cell r="U215">
            <v>1212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</row>
        <row r="216">
          <cell r="U216">
            <v>1213</v>
          </cell>
          <cell r="V216">
            <v>398.00480667969811</v>
          </cell>
          <cell r="W216">
            <v>398.00480667969811</v>
          </cell>
          <cell r="X216">
            <v>400.36661543947713</v>
          </cell>
          <cell r="Y216">
            <v>386.12570923114902</v>
          </cell>
          <cell r="Z216">
            <v>494.75439425990311</v>
          </cell>
          <cell r="AA216">
            <v>501.2589590275216</v>
          </cell>
          <cell r="AB216">
            <v>514.56604634159169</v>
          </cell>
          <cell r="AC216">
            <v>501.89835175915277</v>
          </cell>
          <cell r="AD216">
            <v>466.28714231391712</v>
          </cell>
          <cell r="AE216">
            <v>473.71299086574282</v>
          </cell>
          <cell r="AF216">
            <v>470.97254651162797</v>
          </cell>
          <cell r="AG216">
            <v>496.2062790697675</v>
          </cell>
          <cell r="AH216">
            <v>444.79116279069774</v>
          </cell>
          <cell r="AI216">
            <v>378.85883720930235</v>
          </cell>
        </row>
        <row r="217">
          <cell r="U217">
            <v>1214</v>
          </cell>
          <cell r="V217">
            <v>1219.3095407920387</v>
          </cell>
          <cell r="W217">
            <v>1219.3095407920387</v>
          </cell>
          <cell r="X217">
            <v>1226.5450713836135</v>
          </cell>
          <cell r="Y217">
            <v>1182.9172746386532</v>
          </cell>
          <cell r="Z217">
            <v>1515.7072054041034</v>
          </cell>
          <cell r="AA217">
            <v>1535.6342960993668</v>
          </cell>
          <cell r="AB217">
            <v>1576.4012874770767</v>
          </cell>
          <cell r="AC217">
            <v>1537.5931107792564</v>
          </cell>
          <cell r="AD217">
            <v>1428.4962187141732</v>
          </cell>
          <cell r="AE217">
            <v>1451.2457127799685</v>
          </cell>
          <cell r="AF217">
            <v>1378.479593023256</v>
          </cell>
          <cell r="AG217">
            <v>1080.1005348837211</v>
          </cell>
          <cell r="AH217">
            <v>1173.2223837209303</v>
          </cell>
          <cell r="AI217">
            <v>964.90043023255828</v>
          </cell>
        </row>
        <row r="218">
          <cell r="U218">
            <v>1215</v>
          </cell>
          <cell r="V218">
            <v>6967.0508427905797</v>
          </cell>
          <cell r="W218">
            <v>6967.0508427905797</v>
          </cell>
          <cell r="X218">
            <v>7008.3941668765401</v>
          </cell>
          <cell r="Y218">
            <v>6759.107937324341</v>
          </cell>
          <cell r="Z218">
            <v>8660.646709919818</v>
          </cell>
          <cell r="AA218">
            <v>8774.5087354171465</v>
          </cell>
          <cell r="AB218">
            <v>9007.4485198886196</v>
          </cell>
          <cell r="AC218">
            <v>8785.7012677560069</v>
          </cell>
          <cell r="AD218">
            <v>8162.3291310021714</v>
          </cell>
          <cell r="AE218">
            <v>8292.3181752125547</v>
          </cell>
          <cell r="AF218">
            <v>9930.3155581395367</v>
          </cell>
          <cell r="AG218">
            <v>9888.6995581395367</v>
          </cell>
          <cell r="AH218">
            <v>10529.886383720932</v>
          </cell>
          <cell r="AI218">
            <v>10298.024372093025</v>
          </cell>
        </row>
        <row r="219">
          <cell r="U219">
            <v>1216</v>
          </cell>
          <cell r="V219">
            <v>1263.061627644619</v>
          </cell>
          <cell r="W219">
            <v>1263.061627644619</v>
          </cell>
          <cell r="X219">
            <v>1270.5567884221934</v>
          </cell>
          <cell r="Y219">
            <v>1225.3635096658875</v>
          </cell>
          <cell r="Z219">
            <v>1570.0948330534738</v>
          </cell>
          <cell r="AA219">
            <v>1590.7369610494804</v>
          </cell>
          <cell r="AB219">
            <v>1632.966781091942</v>
          </cell>
          <cell r="AC219">
            <v>1592.7660632381078</v>
          </cell>
          <cell r="AD219">
            <v>1479.7544829521178</v>
          </cell>
          <cell r="AE219">
            <v>1503.320289698918</v>
          </cell>
          <cell r="AF219">
            <v>1693.7147441860468</v>
          </cell>
          <cell r="AG219">
            <v>1568.7659302325583</v>
          </cell>
          <cell r="AH219">
            <v>1617.7312674418606</v>
          </cell>
          <cell r="AI219">
            <v>1364.5874302325583</v>
          </cell>
        </row>
        <row r="220">
          <cell r="U220">
            <v>1217</v>
          </cell>
          <cell r="V220">
            <v>6131.0410504414813</v>
          </cell>
          <cell r="W220">
            <v>6131.0410504414813</v>
          </cell>
          <cell r="X220">
            <v>6167.423391097861</v>
          </cell>
          <cell r="Y220">
            <v>5948.0502099367286</v>
          </cell>
          <cell r="Z220">
            <v>7621.4142396901461</v>
          </cell>
          <cell r="AA220">
            <v>7721.6134155197451</v>
          </cell>
          <cell r="AB220">
            <v>7926.6016398203383</v>
          </cell>
          <cell r="AC220">
            <v>7731.4629023078242</v>
          </cell>
          <cell r="AD220">
            <v>7182.8921732605322</v>
          </cell>
          <cell r="AE220">
            <v>7297.2832096035781</v>
          </cell>
          <cell r="AF220">
            <v>8567.0790348837218</v>
          </cell>
          <cell r="AG220">
            <v>8337.4349302325591</v>
          </cell>
          <cell r="AH220">
            <v>8299.3776627906991</v>
          </cell>
          <cell r="AI220">
            <v>7790.8821627906991</v>
          </cell>
        </row>
        <row r="221">
          <cell r="U221">
            <v>1218</v>
          </cell>
          <cell r="V221">
            <v>1160.0657053443538</v>
          </cell>
          <cell r="W221">
            <v>1160.0657053443538</v>
          </cell>
          <cell r="X221">
            <v>1166.9496758362136</v>
          </cell>
          <cell r="Y221">
            <v>1125.4416673196179</v>
          </cell>
          <cell r="Z221">
            <v>1442.0619945206543</v>
          </cell>
          <cell r="AA221">
            <v>1461.0208673494892</v>
          </cell>
          <cell r="AB221">
            <v>1499.8070713651075</v>
          </cell>
          <cell r="AC221">
            <v>1462.8845071039925</v>
          </cell>
          <cell r="AD221">
            <v>1359.0884169313961</v>
          </cell>
          <cell r="AE221">
            <v>1380.7325581414459</v>
          </cell>
          <cell r="AF221">
            <v>1156.4166976744186</v>
          </cell>
          <cell r="AG221">
            <v>1174.0994651162791</v>
          </cell>
          <cell r="AH221">
            <v>1226.0488953488375</v>
          </cell>
          <cell r="AI221">
            <v>1182.1444186046513</v>
          </cell>
        </row>
        <row r="222">
          <cell r="U222">
            <v>1219</v>
          </cell>
          <cell r="V222">
            <v>3636.3248948431001</v>
          </cell>
          <cell r="W222">
            <v>3636.3248948431001</v>
          </cell>
          <cell r="X222">
            <v>3657.9032874803379</v>
          </cell>
          <cell r="Y222">
            <v>3527.792894587159</v>
          </cell>
          <cell r="Z222">
            <v>4520.2663145929118</v>
          </cell>
          <cell r="AA222">
            <v>4579.6945184679607</v>
          </cell>
          <cell r="AB222">
            <v>4701.2731830114417</v>
          </cell>
          <cell r="AC222">
            <v>4585.5362562273822</v>
          </cell>
          <cell r="AD222">
            <v>4260.1785588632019</v>
          </cell>
          <cell r="AE222">
            <v>4328.0239655044079</v>
          </cell>
          <cell r="AF222">
            <v>5667.0547674418613</v>
          </cell>
          <cell r="AG222">
            <v>5483.9262209302333</v>
          </cell>
          <cell r="AH222">
            <v>5279.3243023255827</v>
          </cell>
          <cell r="AI222">
            <v>5178.0768488372096</v>
          </cell>
        </row>
        <row r="223">
          <cell r="U223">
            <v>1220</v>
          </cell>
          <cell r="V223">
            <v>522.12033936938349</v>
          </cell>
          <cell r="W223">
            <v>522.12033936938349</v>
          </cell>
          <cell r="X223">
            <v>525.21866474255864</v>
          </cell>
          <cell r="Y223">
            <v>506.53681302210032</v>
          </cell>
          <cell r="Z223">
            <v>649.04073493605654</v>
          </cell>
          <cell r="AA223">
            <v>657.57371118890933</v>
          </cell>
          <cell r="AB223">
            <v>675.03053791017987</v>
          </cell>
          <cell r="AC223">
            <v>658.41249490314271</v>
          </cell>
          <cell r="AD223">
            <v>611.69613256567993</v>
          </cell>
          <cell r="AE223">
            <v>621.43768970497626</v>
          </cell>
          <cell r="AF223">
            <v>492.17372093023261</v>
          </cell>
          <cell r="AG223">
            <v>542.27825581395359</v>
          </cell>
          <cell r="AH223">
            <v>588.65267441860476</v>
          </cell>
          <cell r="AI223">
            <v>467.27267441860471</v>
          </cell>
        </row>
        <row r="224">
          <cell r="U224">
            <v>1221</v>
          </cell>
          <cell r="V224">
            <v>317.70187548554287</v>
          </cell>
          <cell r="W224">
            <v>317.70187548554287</v>
          </cell>
          <cell r="X224">
            <v>319.5871569191508</v>
          </cell>
          <cell r="Y224">
            <v>308.21954895294698</v>
          </cell>
          <cell r="Z224">
            <v>394.93090616762834</v>
          </cell>
          <cell r="AA224">
            <v>400.1230857373406</v>
          </cell>
          <cell r="AB224">
            <v>410.74528558512338</v>
          </cell>
          <cell r="AC224">
            <v>400.63347221157852</v>
          </cell>
          <cell r="AD224">
            <v>372.20731293113352</v>
          </cell>
          <cell r="AE224">
            <v>378.13489463967613</v>
          </cell>
          <cell r="AF224">
            <v>460.69960465116287</v>
          </cell>
          <cell r="AG224">
            <v>432.77413953488377</v>
          </cell>
          <cell r="AH224">
            <v>466.97023255813963</v>
          </cell>
          <cell r="AI224">
            <v>438.9943604651163</v>
          </cell>
        </row>
        <row r="225">
          <cell r="U225">
            <v>1222</v>
          </cell>
          <cell r="V225">
            <v>727.26497896861997</v>
          </cell>
          <cell r="W225">
            <v>727.26497896861997</v>
          </cell>
          <cell r="X225">
            <v>731.5806574960676</v>
          </cell>
          <cell r="Y225">
            <v>705.55857891743187</v>
          </cell>
          <cell r="Z225">
            <v>904.05326291858239</v>
          </cell>
          <cell r="AA225">
            <v>915.93890369359224</v>
          </cell>
          <cell r="AB225">
            <v>940.25463660228809</v>
          </cell>
          <cell r="AC225">
            <v>917.10725124547639</v>
          </cell>
          <cell r="AD225">
            <v>852.03571177264052</v>
          </cell>
          <cell r="AE225">
            <v>865.60479310088147</v>
          </cell>
          <cell r="AF225">
            <v>918.66715116279079</v>
          </cell>
          <cell r="AG225">
            <v>837.76395348837229</v>
          </cell>
          <cell r="AH225">
            <v>808.83034883720939</v>
          </cell>
          <cell r="AI225">
            <v>745.51918604651166</v>
          </cell>
        </row>
        <row r="226">
          <cell r="U226">
            <v>1223</v>
          </cell>
          <cell r="V226">
            <v>1264.0298619318132</v>
          </cell>
          <cell r="W226">
            <v>1264.0298619318132</v>
          </cell>
          <cell r="X226">
            <v>1271.5307683289948</v>
          </cell>
          <cell r="Y226">
            <v>1226.3028454341252</v>
          </cell>
          <cell r="Z226">
            <v>1571.2984320056039</v>
          </cell>
          <cell r="AA226">
            <v>1591.9563837869657</v>
          </cell>
          <cell r="AB226">
            <v>1634.218576248011</v>
          </cell>
          <cell r="AC226">
            <v>1593.9870414391339</v>
          </cell>
          <cell r="AD226">
            <v>1480.88882904867</v>
          </cell>
          <cell r="AE226">
            <v>1504.4727008063915</v>
          </cell>
          <cell r="AF226">
            <v>1698.7554418604655</v>
          </cell>
          <cell r="AG226">
            <v>1803.3600000000004</v>
          </cell>
          <cell r="AH226">
            <v>2072.0291860465118</v>
          </cell>
          <cell r="AI226">
            <v>2134.9875000000002</v>
          </cell>
        </row>
        <row r="227">
          <cell r="U227">
            <v>1224</v>
          </cell>
          <cell r="V227">
            <v>54.644722583513371</v>
          </cell>
          <cell r="W227">
            <v>54.644722583513371</v>
          </cell>
          <cell r="X227">
            <v>54.968990990093943</v>
          </cell>
          <cell r="Y227">
            <v>53.013762419906882</v>
          </cell>
          <cell r="Z227">
            <v>67.928115860832065</v>
          </cell>
          <cell r="AA227">
            <v>68.821170746822574</v>
          </cell>
          <cell r="AB227">
            <v>70.64818912064122</v>
          </cell>
          <cell r="AC227">
            <v>68.9089572203915</v>
          </cell>
          <cell r="AD227">
            <v>64.019657824154962</v>
          </cell>
          <cell r="AE227">
            <v>65.039201878024286</v>
          </cell>
          <cell r="AF227">
            <v>133.17523255813956</v>
          </cell>
          <cell r="AG227">
            <v>125.11011627906979</v>
          </cell>
          <cell r="AH227">
            <v>125.61418604651165</v>
          </cell>
          <cell r="AI227">
            <v>102.12453488372094</v>
          </cell>
        </row>
        <row r="228">
          <cell r="U228">
            <v>1225</v>
          </cell>
          <cell r="V228">
            <v>1690.5975800837352</v>
          </cell>
          <cell r="W228">
            <v>1690.5975800837352</v>
          </cell>
          <cell r="X228">
            <v>1700.6297910191081</v>
          </cell>
          <cell r="Y228">
            <v>1640.1389598282822</v>
          </cell>
          <cell r="Z228">
            <v>2101.5589953533395</v>
          </cell>
          <cell r="AA228">
            <v>2129.1883135703015</v>
          </cell>
          <cell r="AB228">
            <v>2185.7125796936366</v>
          </cell>
          <cell r="AC228">
            <v>2131.9042501285467</v>
          </cell>
          <cell r="AD228">
            <v>1980.6391812108716</v>
          </cell>
          <cell r="AE228">
            <v>2012.1818193425966</v>
          </cell>
          <cell r="AF228">
            <v>1917.7838372093026</v>
          </cell>
          <cell r="AG228">
            <v>2067.3917441860467</v>
          </cell>
          <cell r="AH228">
            <v>1952.7662790697677</v>
          </cell>
          <cell r="AI228">
            <v>1762.7017325581398</v>
          </cell>
        </row>
        <row r="229">
          <cell r="U229">
            <v>1226</v>
          </cell>
          <cell r="V229">
            <v>100.78713783260412</v>
          </cell>
          <cell r="W229">
            <v>100.78713783260412</v>
          </cell>
          <cell r="X229">
            <v>101.38522092358966</v>
          </cell>
          <cell r="Y229">
            <v>97.778982624977758</v>
          </cell>
          <cell r="Z229">
            <v>125.28712842327333</v>
          </cell>
          <cell r="AA229">
            <v>126.93428558010299</v>
          </cell>
          <cell r="AB229">
            <v>130.30405202705202</v>
          </cell>
          <cell r="AC229">
            <v>127.09619961302553</v>
          </cell>
          <cell r="AD229">
            <v>118.07833898796245</v>
          </cell>
          <cell r="AE229">
            <v>119.95879371854868</v>
          </cell>
          <cell r="AF229">
            <v>51.717558139534887</v>
          </cell>
          <cell r="AG229">
            <v>92.869813953488389</v>
          </cell>
          <cell r="AH229">
            <v>87.909767441860481</v>
          </cell>
          <cell r="AI229">
            <v>54.641162790697678</v>
          </cell>
        </row>
        <row r="230">
          <cell r="U230">
            <v>1227</v>
          </cell>
          <cell r="V230">
            <v>47.019877571860341</v>
          </cell>
          <cell r="W230">
            <v>47.019877571860341</v>
          </cell>
          <cell r="X230">
            <v>47.298899224034329</v>
          </cell>
          <cell r="Y230">
            <v>45.61649324503616</v>
          </cell>
          <cell r="Z230">
            <v>58.449774112808996</v>
          </cell>
          <cell r="AA230">
            <v>59.2182166891264</v>
          </cell>
          <cell r="AB230">
            <v>60.79030226659826</v>
          </cell>
          <cell r="AC230">
            <v>59.293753887313628</v>
          </cell>
          <cell r="AD230">
            <v>55.086682313807756</v>
          </cell>
          <cell r="AE230">
            <v>55.963964406672069</v>
          </cell>
          <cell r="AF230">
            <v>51.717558139534887</v>
          </cell>
          <cell r="AG230">
            <v>92.869813953488389</v>
          </cell>
          <cell r="AH230">
            <v>55.246046511627917</v>
          </cell>
          <cell r="AI230">
            <v>51.717558139534887</v>
          </cell>
        </row>
        <row r="231">
          <cell r="U231">
            <v>1228</v>
          </cell>
          <cell r="V231">
            <v>292.52778401849793</v>
          </cell>
          <cell r="W231">
            <v>292.52778401849793</v>
          </cell>
          <cell r="X231">
            <v>294.26367934231905</v>
          </cell>
          <cell r="Y231">
            <v>283.79681897877066</v>
          </cell>
          <cell r="Z231">
            <v>363.63733341225054</v>
          </cell>
          <cell r="AA231">
            <v>368.4180945627246</v>
          </cell>
          <cell r="AB231">
            <v>378.1986115273308</v>
          </cell>
          <cell r="AC231">
            <v>368.88803898490869</v>
          </cell>
          <cell r="AD231">
            <v>342.71431442078085</v>
          </cell>
          <cell r="AE231">
            <v>348.17220584537034</v>
          </cell>
          <cell r="AF231">
            <v>475.0857558139536</v>
          </cell>
          <cell r="AG231">
            <v>365.95465116279075</v>
          </cell>
          <cell r="AH231">
            <v>422.71290697674425</v>
          </cell>
          <cell r="AI231">
            <v>394.08174418604654</v>
          </cell>
        </row>
        <row r="232">
          <cell r="U232">
            <v>1229</v>
          </cell>
          <cell r="V232">
            <v>70.681102965164598</v>
          </cell>
          <cell r="W232">
            <v>70.681102965164598</v>
          </cell>
          <cell r="X232">
            <v>71.100533196489181</v>
          </cell>
          <cell r="Y232">
            <v>68.571511081341356</v>
          </cell>
          <cell r="Z232">
            <v>87.8627235054838</v>
          </cell>
          <cell r="AA232">
            <v>89.017859836421678</v>
          </cell>
          <cell r="AB232">
            <v>91.381046393033174</v>
          </cell>
          <cell r="AC232">
            <v>89.131408674880731</v>
          </cell>
          <cell r="AD232">
            <v>82.807265048297893</v>
          </cell>
          <cell r="AE232">
            <v>84.126010845550809</v>
          </cell>
          <cell r="AF232">
            <v>22.683139534883722</v>
          </cell>
          <cell r="AG232">
            <v>19.154651162790699</v>
          </cell>
          <cell r="AH232">
            <v>12.904186046511629</v>
          </cell>
          <cell r="AI232">
            <v>25.808372093023259</v>
          </cell>
        </row>
        <row r="233">
          <cell r="U233">
            <v>1230</v>
          </cell>
          <cell r="V233">
            <v>174.64525955262414</v>
          </cell>
          <cell r="W233">
            <v>174.64525955262414</v>
          </cell>
          <cell r="X233">
            <v>175.68162568927036</v>
          </cell>
          <cell r="Y233">
            <v>169.43268919584861</v>
          </cell>
          <cell r="Z233">
            <v>217.0991609904334</v>
          </cell>
          <cell r="AA233">
            <v>219.9533762738981</v>
          </cell>
          <cell r="AB233">
            <v>225.79255127593643</v>
          </cell>
          <cell r="AC233">
            <v>220.23394301002207</v>
          </cell>
          <cell r="AD233">
            <v>204.60767716557169</v>
          </cell>
          <cell r="AE233">
            <v>207.86615351049625</v>
          </cell>
          <cell r="AF233">
            <v>240.03802325581398</v>
          </cell>
          <cell r="AG233">
            <v>218.84693023255815</v>
          </cell>
          <cell r="AH233">
            <v>236.50953488372096</v>
          </cell>
          <cell r="AI233">
            <v>205.92258139534886</v>
          </cell>
        </row>
        <row r="234">
          <cell r="U234">
            <v>1231</v>
          </cell>
          <cell r="V234">
            <v>94.947474787965092</v>
          </cell>
          <cell r="W234">
            <v>94.947474787965092</v>
          </cell>
          <cell r="X234">
            <v>95.510904610694794</v>
          </cell>
          <cell r="Y234">
            <v>92.113613772795006</v>
          </cell>
          <cell r="Z234">
            <v>118.02792224323977</v>
          </cell>
          <cell r="AA234">
            <v>119.5796421946452</v>
          </cell>
          <cell r="AB234">
            <v>122.75416249201115</v>
          </cell>
          <cell r="AC234">
            <v>119.73217483808889</v>
          </cell>
          <cell r="AD234">
            <v>111.23681409313305</v>
          </cell>
          <cell r="AE234">
            <v>113.00831422660035</v>
          </cell>
          <cell r="AF234">
            <v>175.71872093023256</v>
          </cell>
          <cell r="AG234">
            <v>145.07127906976748</v>
          </cell>
          <cell r="AH234">
            <v>99.20093023255815</v>
          </cell>
          <cell r="AI234">
            <v>114.62546511627907</v>
          </cell>
        </row>
        <row r="235">
          <cell r="U235">
            <v>1232</v>
          </cell>
          <cell r="V235">
            <v>56.581191157901443</v>
          </cell>
          <cell r="W235">
            <v>56.581191157901443</v>
          </cell>
          <cell r="X235">
            <v>56.91695080369638</v>
          </cell>
          <cell r="Y235">
            <v>54.892433956381993</v>
          </cell>
          <cell r="Z235">
            <v>70.335313765091911</v>
          </cell>
          <cell r="AA235">
            <v>71.260016221793038</v>
          </cell>
          <cell r="AB235">
            <v>73.151779432779122</v>
          </cell>
          <cell r="AC235">
            <v>71.350913622443045</v>
          </cell>
          <cell r="AD235">
            <v>66.28835001725902</v>
          </cell>
          <cell r="AE235">
            <v>67.344024092970898</v>
          </cell>
          <cell r="AF235">
            <v>57.161511627906982</v>
          </cell>
          <cell r="AG235">
            <v>59.681860465116287</v>
          </cell>
          <cell r="AH235">
            <v>55.246046511627917</v>
          </cell>
          <cell r="AI235">
            <v>48.59232558139535</v>
          </cell>
        </row>
        <row r="236">
          <cell r="U236">
            <v>1233</v>
          </cell>
          <cell r="V236">
            <v>55.491927584808153</v>
          </cell>
          <cell r="W236">
            <v>55.491927584808153</v>
          </cell>
          <cell r="X236">
            <v>55.821223408545016</v>
          </cell>
          <cell r="Y236">
            <v>53.83568121711474</v>
          </cell>
          <cell r="Z236">
            <v>68.981264943945746</v>
          </cell>
          <cell r="AA236">
            <v>69.888165642122146</v>
          </cell>
          <cell r="AB236">
            <v>71.74350988220155</v>
          </cell>
          <cell r="AC236">
            <v>69.977313146289049</v>
          </cell>
          <cell r="AD236">
            <v>65.012210658637983</v>
          </cell>
          <cell r="AE236">
            <v>66.047561597063421</v>
          </cell>
          <cell r="AF236">
            <v>83.978023255813966</v>
          </cell>
          <cell r="AG236">
            <v>84.784534883720937</v>
          </cell>
          <cell r="AH236">
            <v>83.574767441860473</v>
          </cell>
          <cell r="AI236">
            <v>76.719418604651167</v>
          </cell>
        </row>
        <row r="237">
          <cell r="U237">
            <v>1234</v>
          </cell>
          <cell r="V237">
            <v>37.82165184351701</v>
          </cell>
          <cell r="W237">
            <v>37.82165184351701</v>
          </cell>
          <cell r="X237">
            <v>38.046090109422721</v>
          </cell>
          <cell r="Y237">
            <v>36.692803446779408</v>
          </cell>
          <cell r="Z237">
            <v>47.015584067574807</v>
          </cell>
          <cell r="AA237">
            <v>47.633700683016741</v>
          </cell>
          <cell r="AB237">
            <v>48.898248283943261</v>
          </cell>
          <cell r="AC237">
            <v>47.694460977568873</v>
          </cell>
          <cell r="AD237">
            <v>44.310394396563517</v>
          </cell>
          <cell r="AE237">
            <v>45.016058885675733</v>
          </cell>
          <cell r="AF237">
            <v>81.860930232558147</v>
          </cell>
          <cell r="AG237">
            <v>35.083255813953492</v>
          </cell>
          <cell r="AH237">
            <v>69.25918604651163</v>
          </cell>
          <cell r="AI237">
            <v>63.815232558139542</v>
          </cell>
        </row>
        <row r="238">
          <cell r="U238">
            <v>1235</v>
          </cell>
          <cell r="V238">
            <v>77.761316190270975</v>
          </cell>
          <cell r="W238">
            <v>77.761316190270975</v>
          </cell>
          <cell r="X238">
            <v>78.222761264973116</v>
          </cell>
          <cell r="Y238">
            <v>75.440403886578451</v>
          </cell>
          <cell r="Z238">
            <v>96.664040842933787</v>
          </cell>
          <cell r="AA238">
            <v>97.934888604282406</v>
          </cell>
          <cell r="AB238">
            <v>100.53479847178734</v>
          </cell>
          <cell r="AC238">
            <v>98.059811769881605</v>
          </cell>
          <cell r="AD238">
            <v>91.102170879334579</v>
          </cell>
          <cell r="AE238">
            <v>92.553017068949302</v>
          </cell>
          <cell r="AF238">
            <v>115.73441860465118</v>
          </cell>
          <cell r="AG238">
            <v>109.84688372093025</v>
          </cell>
          <cell r="AH238">
            <v>131.37066279069768</v>
          </cell>
          <cell r="AI238">
            <v>101.31802325581397</v>
          </cell>
        </row>
        <row r="239">
          <cell r="U239">
            <v>1236</v>
          </cell>
          <cell r="V239">
            <v>2831.2985996842085</v>
          </cell>
          <cell r="W239">
            <v>2831.2985996842085</v>
          </cell>
          <cell r="X239">
            <v>2848.0998687192973</v>
          </cell>
          <cell r="Y239">
            <v>2746.7939117831488</v>
          </cell>
          <cell r="Z239">
            <v>3519.5490108313957</v>
          </cell>
          <cell r="AA239">
            <v>3565.8207261700859</v>
          </cell>
          <cell r="AB239">
            <v>3660.4837479373655</v>
          </cell>
          <cell r="AC239">
            <v>3570.3691932120237</v>
          </cell>
          <cell r="AD239">
            <v>3317.0406762112275</v>
          </cell>
          <cell r="AE239">
            <v>3369.8661553345764</v>
          </cell>
          <cell r="AF239">
            <v>3152.6539534883723</v>
          </cell>
          <cell r="AG239">
            <v>2853.1457790697677</v>
          </cell>
          <cell r="AH239">
            <v>2843.0543023255818</v>
          </cell>
          <cell r="AI239">
            <v>2839.6971976744189</v>
          </cell>
        </row>
        <row r="240">
          <cell r="U240">
            <v>1237</v>
          </cell>
          <cell r="V240">
            <v>1649.8107107356868</v>
          </cell>
          <cell r="W240">
            <v>1649.8107107356868</v>
          </cell>
          <cell r="X240">
            <v>1659.6008874451065</v>
          </cell>
          <cell r="Y240">
            <v>1600.5694405912752</v>
          </cell>
          <cell r="Z240">
            <v>2050.8573894948668</v>
          </cell>
          <cell r="AA240">
            <v>2077.8201307537365</v>
          </cell>
          <cell r="AB240">
            <v>2132.9807087442323</v>
          </cell>
          <cell r="AC240">
            <v>2080.4705434103366</v>
          </cell>
          <cell r="AD240">
            <v>1932.8548518936177</v>
          </cell>
          <cell r="AE240">
            <v>1963.6365014402838</v>
          </cell>
          <cell r="AF240">
            <v>2644.9548837209309</v>
          </cell>
          <cell r="AG240">
            <v>2511.8804651162795</v>
          </cell>
          <cell r="AH240">
            <v>2320.6363953488376</v>
          </cell>
          <cell r="AI240">
            <v>2090.5789534883725</v>
          </cell>
        </row>
        <row r="241">
          <cell r="U241">
            <v>1238</v>
          </cell>
          <cell r="V241">
            <v>83.207634055737401</v>
          </cell>
          <cell r="W241">
            <v>83.207634055737401</v>
          </cell>
          <cell r="X241">
            <v>83.701398240729972</v>
          </cell>
          <cell r="Y241">
            <v>80.724167582914689</v>
          </cell>
          <cell r="Z241">
            <v>103.43428494866455</v>
          </cell>
          <cell r="AA241">
            <v>104.79414150263682</v>
          </cell>
          <cell r="AB241">
            <v>107.57614622467517</v>
          </cell>
          <cell r="AC241">
            <v>104.92781415065151</v>
          </cell>
          <cell r="AD241">
            <v>97.482867672439724</v>
          </cell>
          <cell r="AE241">
            <v>99.035329548486587</v>
          </cell>
          <cell r="AF241">
            <v>51.515930232558141</v>
          </cell>
          <cell r="AG241">
            <v>49.902906976744198</v>
          </cell>
          <cell r="AH241">
            <v>47.281744186046517</v>
          </cell>
          <cell r="AI241">
            <v>41.837790697674421</v>
          </cell>
        </row>
        <row r="242">
          <cell r="U242">
            <v>1239</v>
          </cell>
          <cell r="V242">
            <v>22.390417891362066</v>
          </cell>
          <cell r="W242">
            <v>22.390417891362066</v>
          </cell>
          <cell r="X242">
            <v>22.523285344778248</v>
          </cell>
          <cell r="Y242">
            <v>21.722139640493406</v>
          </cell>
          <cell r="Z242">
            <v>27.833225768004279</v>
          </cell>
          <cell r="AA242">
            <v>28.199150804345905</v>
          </cell>
          <cell r="AB242">
            <v>28.947762984094407</v>
          </cell>
          <cell r="AC242">
            <v>28.235120898720773</v>
          </cell>
          <cell r="AD242">
            <v>26.231753482765598</v>
          </cell>
          <cell r="AE242">
            <v>26.649506860320027</v>
          </cell>
          <cell r="AF242">
            <v>42.946744186046516</v>
          </cell>
          <cell r="AG242">
            <v>59.278604651162802</v>
          </cell>
          <cell r="AH242">
            <v>55.649302325581402</v>
          </cell>
          <cell r="AI242">
            <v>48.390697674418611</v>
          </cell>
        </row>
        <row r="243">
          <cell r="U243">
            <v>1240</v>
          </cell>
          <cell r="V243">
            <v>2691.8728623282677</v>
          </cell>
          <cell r="W243">
            <v>2691.8728623282677</v>
          </cell>
          <cell r="X243">
            <v>2707.8467621399213</v>
          </cell>
          <cell r="Y243">
            <v>2611.5295611569413</v>
          </cell>
          <cell r="Z243">
            <v>3346.2307617246879</v>
          </cell>
          <cell r="AA243">
            <v>3390.2238519722137</v>
          </cell>
          <cell r="AB243">
            <v>3480.2252454634367</v>
          </cell>
          <cell r="AC243">
            <v>3394.5483322643145</v>
          </cell>
          <cell r="AD243">
            <v>3153.6948383077356</v>
          </cell>
          <cell r="AE243">
            <v>3203.9189558584212</v>
          </cell>
          <cell r="AF243">
            <v>4310.4013953488375</v>
          </cell>
          <cell r="AG243">
            <v>3973.4811627906979</v>
          </cell>
          <cell r="AH243">
            <v>4405.8722093023262</v>
          </cell>
          <cell r="AI243">
            <v>3917.2168953488376</v>
          </cell>
        </row>
        <row r="244">
          <cell r="U244">
            <v>1241</v>
          </cell>
          <cell r="V244">
            <v>579.36719159973097</v>
          </cell>
          <cell r="W244">
            <v>579.36719159973097</v>
          </cell>
          <cell r="X244">
            <v>582.80522673218093</v>
          </cell>
          <cell r="Y244">
            <v>562.07504031914561</v>
          </cell>
          <cell r="Z244">
            <v>720.20352298073783</v>
          </cell>
          <cell r="AA244">
            <v>729.67208054272351</v>
          </cell>
          <cell r="AB244">
            <v>749.04292651275648</v>
          </cell>
          <cell r="AC244">
            <v>730.60283103879101</v>
          </cell>
          <cell r="AD244">
            <v>678.76434552431851</v>
          </cell>
          <cell r="AE244">
            <v>689.57399643433507</v>
          </cell>
          <cell r="AF244">
            <v>481.23540697674429</v>
          </cell>
          <cell r="AG244">
            <v>419.68848837209305</v>
          </cell>
          <cell r="AH244">
            <v>472.05125581395356</v>
          </cell>
          <cell r="AI244">
            <v>470.96246511627913</v>
          </cell>
        </row>
        <row r="245">
          <cell r="U245">
            <v>1242</v>
          </cell>
          <cell r="V245">
            <v>110.98385516961631</v>
          </cell>
          <cell r="W245">
            <v>110.98385516961631</v>
          </cell>
          <cell r="X245">
            <v>111.64244681709003</v>
          </cell>
          <cell r="Y245">
            <v>107.67136243422948</v>
          </cell>
          <cell r="Z245">
            <v>137.96252988789149</v>
          </cell>
          <cell r="AA245">
            <v>139.77633128424429</v>
          </cell>
          <cell r="AB245">
            <v>143.4870197644031</v>
          </cell>
          <cell r="AC245">
            <v>139.9546262925781</v>
          </cell>
          <cell r="AD245">
            <v>130.02442131727597</v>
          </cell>
          <cell r="AE245">
            <v>132.09512319412684</v>
          </cell>
          <cell r="AF245">
            <v>130.65488372093026</v>
          </cell>
          <cell r="AG245">
            <v>144.66802325581398</v>
          </cell>
          <cell r="AH245">
            <v>134.28418604651165</v>
          </cell>
          <cell r="AI245">
            <v>127.63046511627908</v>
          </cell>
        </row>
        <row r="246">
          <cell r="U246">
            <v>1243</v>
          </cell>
          <cell r="V246">
            <v>1015.2541647658957</v>
          </cell>
          <cell r="W246">
            <v>1015.2541647658957</v>
          </cell>
          <cell r="X246">
            <v>1021.2788060252559</v>
          </cell>
          <cell r="Y246">
            <v>984.95226148258882</v>
          </cell>
          <cell r="Z246">
            <v>1262.0487262427239</v>
          </cell>
          <cell r="AA246">
            <v>1278.6409541743546</v>
          </cell>
          <cell r="AB246">
            <v>1312.5854583355456</v>
          </cell>
          <cell r="AC246">
            <v>1280.2719549130768</v>
          </cell>
          <cell r="AD246">
            <v>1189.4327788658336</v>
          </cell>
          <cell r="AE246">
            <v>1208.3750718799706</v>
          </cell>
          <cell r="AF246">
            <v>664.626069767442</v>
          </cell>
          <cell r="AG246">
            <v>705.84889534883735</v>
          </cell>
          <cell r="AH246">
            <v>653.00222093023262</v>
          </cell>
          <cell r="AI246">
            <v>661.23872093023272</v>
          </cell>
        </row>
        <row r="247">
          <cell r="U247">
            <v>1244</v>
          </cell>
          <cell r="V247">
            <v>1809.6903974086019</v>
          </cell>
          <cell r="W247">
            <v>1809.6903974086019</v>
          </cell>
          <cell r="X247">
            <v>1820.4293195556586</v>
          </cell>
          <cell r="Y247">
            <v>1755.677259321501</v>
          </cell>
          <cell r="Z247">
            <v>2249.6016664653193</v>
          </cell>
          <cell r="AA247">
            <v>2279.1773102809848</v>
          </cell>
          <cell r="AB247">
            <v>2339.6833838901175</v>
          </cell>
          <cell r="AC247">
            <v>2282.0845688547156</v>
          </cell>
          <cell r="AD247">
            <v>2120.1637510867713</v>
          </cell>
          <cell r="AE247">
            <v>2153.9283855618123</v>
          </cell>
          <cell r="AF247">
            <v>2027.5903953488375</v>
          </cell>
          <cell r="AG247">
            <v>1909.7388837209305</v>
          </cell>
          <cell r="AH247">
            <v>2033.0948372093026</v>
          </cell>
          <cell r="AI247">
            <v>1907.0269883720932</v>
          </cell>
        </row>
        <row r="248">
          <cell r="U248">
            <v>1245</v>
          </cell>
          <cell r="V248">
            <v>85.325646558974384</v>
          </cell>
          <cell r="W248">
            <v>85.325646558974384</v>
          </cell>
          <cell r="X248">
            <v>85.83197928685766</v>
          </cell>
          <cell r="Y248">
            <v>82.778964575934339</v>
          </cell>
          <cell r="Z248">
            <v>106.06715765644876</v>
          </cell>
          <cell r="AA248">
            <v>107.46162874088576</v>
          </cell>
          <cell r="AB248">
            <v>110.314448128576</v>
          </cell>
          <cell r="AC248">
            <v>107.59870396539537</v>
          </cell>
          <cell r="AD248">
            <v>99.964249758647284</v>
          </cell>
          <cell r="AE248">
            <v>101.55622884608445</v>
          </cell>
          <cell r="AF248">
            <v>117.34744186046512</v>
          </cell>
          <cell r="AG248">
            <v>143.76069767441862</v>
          </cell>
          <cell r="AH248">
            <v>137.61104651162793</v>
          </cell>
          <cell r="AI248">
            <v>120.67430232558141</v>
          </cell>
        </row>
        <row r="249">
          <cell r="U249">
            <v>1246</v>
          </cell>
          <cell r="V249">
            <v>1762.3074319790435</v>
          </cell>
          <cell r="W249">
            <v>1762.3074319790435</v>
          </cell>
          <cell r="X249">
            <v>1772.7651778665734</v>
          </cell>
          <cell r="Y249">
            <v>1709.7085151633758</v>
          </cell>
          <cell r="Z249">
            <v>2190.700542745461</v>
          </cell>
          <cell r="AA249">
            <v>2219.501810065301</v>
          </cell>
          <cell r="AB249">
            <v>2278.4236584399928</v>
          </cell>
          <cell r="AC249">
            <v>2222.3329481420169</v>
          </cell>
          <cell r="AD249">
            <v>2064.6516889867562</v>
          </cell>
          <cell r="AE249">
            <v>2097.5322669898374</v>
          </cell>
          <cell r="AF249">
            <v>1862.2655930232561</v>
          </cell>
          <cell r="AG249">
            <v>1733.6975581395352</v>
          </cell>
          <cell r="AH249">
            <v>1796.5449767441862</v>
          </cell>
          <cell r="AI249">
            <v>1515.4252674418606</v>
          </cell>
        </row>
        <row r="250">
          <cell r="U250">
            <v>1247</v>
          </cell>
          <cell r="V250">
            <v>815.43481374622672</v>
          </cell>
          <cell r="W250">
            <v>815.43481374622672</v>
          </cell>
          <cell r="X250">
            <v>820.27370275915382</v>
          </cell>
          <cell r="Y250">
            <v>791.09684231256415</v>
          </cell>
          <cell r="Z250">
            <v>1013.6559924969127</v>
          </cell>
          <cell r="AA250">
            <v>1026.982586725841</v>
          </cell>
          <cell r="AB250">
            <v>1054.2462330018168</v>
          </cell>
          <cell r="AC250">
            <v>1028.2925786763851</v>
          </cell>
          <cell r="AD250">
            <v>955.3321031899095</v>
          </cell>
          <cell r="AE250">
            <v>970.5462295751687</v>
          </cell>
          <cell r="AF250">
            <v>840.193569767442</v>
          </cell>
          <cell r="AG250">
            <v>856.63632558139557</v>
          </cell>
          <cell r="AH250">
            <v>883.99723255813967</v>
          </cell>
          <cell r="AI250">
            <v>801.25922093023269</v>
          </cell>
        </row>
        <row r="251">
          <cell r="U251">
            <v>1248</v>
          </cell>
          <cell r="V251">
            <v>1785.0004230851539</v>
          </cell>
          <cell r="W251">
            <v>1785.0004230851539</v>
          </cell>
          <cell r="X251">
            <v>1795.5928319322272</v>
          </cell>
          <cell r="Y251">
            <v>1731.7241972314432</v>
          </cell>
          <cell r="Z251">
            <v>2218.9098931860062</v>
          </cell>
          <cell r="AA251">
            <v>2248.0820304751114</v>
          </cell>
          <cell r="AB251">
            <v>2307.7626074103591</v>
          </cell>
          <cell r="AC251">
            <v>2250.9496247285583</v>
          </cell>
          <cell r="AD251">
            <v>2091.2379256246945</v>
          </cell>
          <cell r="AE251">
            <v>2124.541902321243</v>
          </cell>
          <cell r="AF251">
            <v>2910.7811162790699</v>
          </cell>
          <cell r="AG251">
            <v>2590.4649418604654</v>
          </cell>
          <cell r="AH251">
            <v>3118.0747674418608</v>
          </cell>
          <cell r="AI251">
            <v>3006.5846162790704</v>
          </cell>
        </row>
        <row r="252">
          <cell r="U252">
            <v>1249</v>
          </cell>
          <cell r="V252">
            <v>1978.1026487374145</v>
          </cell>
          <cell r="W252">
            <v>1978.1026487374145</v>
          </cell>
          <cell r="X252">
            <v>1989.8409495948956</v>
          </cell>
          <cell r="Y252">
            <v>1919.0629745093204</v>
          </cell>
          <cell r="Z252">
            <v>2458.9526592014163</v>
          </cell>
          <cell r="AA252">
            <v>2491.2806526823215</v>
          </cell>
          <cell r="AB252">
            <v>2557.4175038488597</v>
          </cell>
          <cell r="AC252">
            <v>2494.4584646956341</v>
          </cell>
          <cell r="AD252">
            <v>2317.469075255789</v>
          </cell>
          <cell r="AE252">
            <v>2354.375892567949</v>
          </cell>
          <cell r="AF252">
            <v>1050.4813953488374</v>
          </cell>
          <cell r="AG252">
            <v>732.71581395348846</v>
          </cell>
          <cell r="AH252">
            <v>692.49104651162804</v>
          </cell>
          <cell r="AI252">
            <v>572.01837209302334</v>
          </cell>
        </row>
        <row r="253">
          <cell r="U253">
            <v>1250</v>
          </cell>
          <cell r="V253">
            <v>70.499559036315702</v>
          </cell>
          <cell r="W253">
            <v>70.499559036315702</v>
          </cell>
          <cell r="X253">
            <v>70.917911963963945</v>
          </cell>
          <cell r="Y253">
            <v>68.395385624796816</v>
          </cell>
          <cell r="Z253">
            <v>87.637048701959429</v>
          </cell>
          <cell r="AA253">
            <v>88.789218073143189</v>
          </cell>
          <cell r="AB253">
            <v>91.146334801270243</v>
          </cell>
          <cell r="AC253">
            <v>88.902475262188375</v>
          </cell>
          <cell r="AD253">
            <v>82.594575155194391</v>
          </cell>
          <cell r="AE253">
            <v>83.909933762899556</v>
          </cell>
          <cell r="AF253">
            <v>47.281744186046517</v>
          </cell>
          <cell r="AG253">
            <v>39.51906976744187</v>
          </cell>
          <cell r="AH253">
            <v>38.914186046511631</v>
          </cell>
          <cell r="AI253">
            <v>35.788953488372101</v>
          </cell>
        </row>
        <row r="254">
          <cell r="U254">
            <v>1251</v>
          </cell>
          <cell r="V254">
            <v>109.22893052407711</v>
          </cell>
          <cell r="W254">
            <v>109.22893052407711</v>
          </cell>
          <cell r="X254">
            <v>109.8771082360128</v>
          </cell>
          <cell r="Y254">
            <v>105.96881635429892</v>
          </cell>
          <cell r="Z254">
            <v>135.78100678715603</v>
          </cell>
          <cell r="AA254">
            <v>137.56612757255235</v>
          </cell>
          <cell r="AB254">
            <v>141.21814104402813</v>
          </cell>
          <cell r="AC254">
            <v>137.74160330321891</v>
          </cell>
          <cell r="AD254">
            <v>127.96841901727542</v>
          </cell>
          <cell r="AE254">
            <v>130.0063780618315</v>
          </cell>
          <cell r="AF254">
            <v>166.7261162790698</v>
          </cell>
          <cell r="AG254">
            <v>163.62104651162792</v>
          </cell>
          <cell r="AH254">
            <v>161.80639534883721</v>
          </cell>
          <cell r="AI254">
            <v>145.92819767441861</v>
          </cell>
        </row>
        <row r="255">
          <cell r="U255">
            <v>1252</v>
          </cell>
          <cell r="V255">
            <v>2124.8506578902602</v>
          </cell>
          <cell r="W255">
            <v>2124.8506578902602</v>
          </cell>
          <cell r="X255">
            <v>2137.4597792194559</v>
          </cell>
          <cell r="Y255">
            <v>2061.4310518828242</v>
          </cell>
          <cell r="Z255">
            <v>2641.3731253836063</v>
          </cell>
          <cell r="AA255">
            <v>2676.0994113324264</v>
          </cell>
          <cell r="AB255">
            <v>2747.1427071905596</v>
          </cell>
          <cell r="AC255">
            <v>2679.5129732886012</v>
          </cell>
          <cell r="AD255">
            <v>2489.3934055144555</v>
          </cell>
          <cell r="AE255">
            <v>2529.0382010443709</v>
          </cell>
          <cell r="AF255">
            <v>1525.6679651162792</v>
          </cell>
          <cell r="AG255">
            <v>1419.6620930232559</v>
          </cell>
          <cell r="AH255">
            <v>1479.0213488372094</v>
          </cell>
          <cell r="AI255">
            <v>1591.2575232558142</v>
          </cell>
        </row>
        <row r="256">
          <cell r="U256">
            <v>1253</v>
          </cell>
          <cell r="V256">
            <v>1021.2753717393834</v>
          </cell>
          <cell r="W256">
            <v>1021.2753717393834</v>
          </cell>
          <cell r="X256">
            <v>1027.3357435706757</v>
          </cell>
          <cell r="Y256">
            <v>990.79375579131602</v>
          </cell>
          <cell r="Z256">
            <v>1269.5336072262817</v>
          </cell>
          <cell r="AA256">
            <v>1286.2242393230908</v>
          </cell>
          <cell r="AB256">
            <v>1320.3700594623494</v>
          </cell>
          <cell r="AC256">
            <v>1287.8649131007055</v>
          </cell>
          <cell r="AD256">
            <v>1196.4869936537664</v>
          </cell>
          <cell r="AE256">
            <v>1215.5416284545702</v>
          </cell>
          <cell r="AF256">
            <v>1189.8062790697675</v>
          </cell>
          <cell r="AG256">
            <v>1249.5889534883722</v>
          </cell>
          <cell r="AH256">
            <v>1232.1985465116281</v>
          </cell>
          <cell r="AI256">
            <v>1204.8779651162793</v>
          </cell>
        </row>
        <row r="257">
          <cell r="U257">
            <v>1254</v>
          </cell>
          <cell r="V257">
            <v>1292.3507148322387</v>
          </cell>
          <cell r="W257">
            <v>1292.3507148322387</v>
          </cell>
          <cell r="X257">
            <v>1300.0196806029303</v>
          </cell>
          <cell r="Y257">
            <v>1253.7784166550734</v>
          </cell>
          <cell r="Z257">
            <v>1606.5037013554038</v>
          </cell>
          <cell r="AA257">
            <v>1627.6244988584085</v>
          </cell>
          <cell r="AB257">
            <v>1670.8335845630274</v>
          </cell>
          <cell r="AC257">
            <v>1629.700653819137</v>
          </cell>
          <cell r="AD257">
            <v>1514.0684523728162</v>
          </cell>
          <cell r="AE257">
            <v>1538.1807256999853</v>
          </cell>
          <cell r="AF257">
            <v>1762.0262790697677</v>
          </cell>
          <cell r="AG257">
            <v>1663.5108837209305</v>
          </cell>
          <cell r="AH257">
            <v>1842.7480116279073</v>
          </cell>
          <cell r="AI257">
            <v>1691.3859418604654</v>
          </cell>
        </row>
        <row r="258">
          <cell r="U258">
            <v>1255</v>
          </cell>
          <cell r="V258">
            <v>234.67578535865437</v>
          </cell>
          <cell r="W258">
            <v>234.67578535865437</v>
          </cell>
          <cell r="X258">
            <v>236.06837991094608</v>
          </cell>
          <cell r="Y258">
            <v>227.67150682657686</v>
          </cell>
          <cell r="Z258">
            <v>291.72229602248814</v>
          </cell>
          <cell r="AA258">
            <v>295.55758599798224</v>
          </cell>
          <cell r="AB258">
            <v>303.4038509522112</v>
          </cell>
          <cell r="AC258">
            <v>295.93459147361938</v>
          </cell>
          <cell r="AD258">
            <v>274.93713515179735</v>
          </cell>
          <cell r="AE258">
            <v>279.31564217384079</v>
          </cell>
          <cell r="AF258">
            <v>329.2583720930233</v>
          </cell>
          <cell r="AG258">
            <v>337.52511627906983</v>
          </cell>
          <cell r="AH258">
            <v>320.2859302325582</v>
          </cell>
          <cell r="AI258">
            <v>349.32034883720934</v>
          </cell>
        </row>
        <row r="259">
          <cell r="U259">
            <v>1256</v>
          </cell>
          <cell r="V259">
            <v>312.13452833417722</v>
          </cell>
          <cell r="W259">
            <v>312.13452833417722</v>
          </cell>
          <cell r="X259">
            <v>313.98677245504382</v>
          </cell>
          <cell r="Y259">
            <v>302.81836828558107</v>
          </cell>
          <cell r="Z259">
            <v>388.01021219288134</v>
          </cell>
          <cell r="AA259">
            <v>393.1114049968005</v>
          </cell>
          <cell r="AB259">
            <v>403.54746343772695</v>
          </cell>
          <cell r="AC259">
            <v>393.61284755568039</v>
          </cell>
          <cell r="AD259">
            <v>365.68482287595941</v>
          </cell>
          <cell r="AE259">
            <v>371.50853077170461</v>
          </cell>
          <cell r="AF259">
            <v>757.61686046511636</v>
          </cell>
          <cell r="AG259">
            <v>622.47575581395358</v>
          </cell>
          <cell r="AH259">
            <v>691.05948837209314</v>
          </cell>
          <cell r="AI259">
            <v>534.44501162790709</v>
          </cell>
        </row>
        <row r="260">
          <cell r="U260">
            <v>1257</v>
          </cell>
          <cell r="V260">
            <v>10676.537940959781</v>
          </cell>
          <cell r="W260">
            <v>10676.537940959781</v>
          </cell>
          <cell r="X260">
            <v>10739.893811064545</v>
          </cell>
          <cell r="Y260">
            <v>10357.87939089895</v>
          </cell>
          <cell r="Z260">
            <v>13271.859970333047</v>
          </cell>
          <cell r="AA260">
            <v>13446.345884486336</v>
          </cell>
          <cell r="AB260">
            <v>13803.310474380522</v>
          </cell>
          <cell r="AC260">
            <v>13463.497689298398</v>
          </cell>
          <cell r="AD260">
            <v>12508.221716786085</v>
          </cell>
          <cell r="AE260">
            <v>12707.421205025414</v>
          </cell>
          <cell r="AF260">
            <v>7552.0740697674428</v>
          </cell>
          <cell r="AG260">
            <v>8390.9973837209327</v>
          </cell>
          <cell r="AH260">
            <v>7159.6255116279081</v>
          </cell>
          <cell r="AI260">
            <v>7299.444383720931</v>
          </cell>
        </row>
        <row r="261">
          <cell r="U261">
            <v>1258</v>
          </cell>
          <cell r="V261">
            <v>476.43178394241505</v>
          </cell>
          <cell r="W261">
            <v>476.43178394241505</v>
          </cell>
          <cell r="X261">
            <v>479.25898789037609</v>
          </cell>
          <cell r="Y261">
            <v>462.21190645839079</v>
          </cell>
          <cell r="Z261">
            <v>592.24590938242625</v>
          </cell>
          <cell r="AA261">
            <v>600.03220076382524</v>
          </cell>
          <cell r="AB261">
            <v>615.96145398317651</v>
          </cell>
          <cell r="AC261">
            <v>600.79758604223957</v>
          </cell>
          <cell r="AD261">
            <v>558.16917613463124</v>
          </cell>
          <cell r="AE261">
            <v>567.05829057108008</v>
          </cell>
          <cell r="AF261">
            <v>457.79616279069779</v>
          </cell>
          <cell r="AG261">
            <v>404.16313953488384</v>
          </cell>
          <cell r="AH261">
            <v>14.31558139534884</v>
          </cell>
          <cell r="AI261">
            <v>390.04918604651164</v>
          </cell>
        </row>
        <row r="262">
          <cell r="U262">
            <v>1259</v>
          </cell>
          <cell r="V262">
            <v>89.017039778901633</v>
          </cell>
          <cell r="W262">
            <v>89.017039778901633</v>
          </cell>
          <cell r="X262">
            <v>89.5452776815373</v>
          </cell>
          <cell r="Y262">
            <v>86.360182192339991</v>
          </cell>
          <cell r="Z262">
            <v>110.65587866144404</v>
          </cell>
          <cell r="AA262">
            <v>112.11067792754815</v>
          </cell>
          <cell r="AB262">
            <v>115.08691716108883</v>
          </cell>
          <cell r="AC262">
            <v>112.25368335680609</v>
          </cell>
          <cell r="AD262">
            <v>104.28894425175187</v>
          </cell>
          <cell r="AE262">
            <v>105.94979619332638</v>
          </cell>
          <cell r="AF262">
            <v>16.231046511627909</v>
          </cell>
          <cell r="AG262">
            <v>13.105813953488374</v>
          </cell>
          <cell r="AH262">
            <v>454.36848837209311</v>
          </cell>
          <cell r="AI262">
            <v>12.803372093023258</v>
          </cell>
        </row>
        <row r="263">
          <cell r="U263">
            <v>1260</v>
          </cell>
          <cell r="V263">
            <v>8722.883207974015</v>
          </cell>
          <cell r="W263">
            <v>8722.883207974015</v>
          </cell>
          <cell r="X263">
            <v>8774.6458541163811</v>
          </cell>
          <cell r="Y263">
            <v>8462.534644537629</v>
          </cell>
          <cell r="Z263">
            <v>10843.298184672913</v>
          </cell>
          <cell r="AA263">
            <v>10985.855655925516</v>
          </cell>
          <cell r="AB263">
            <v>11277.500798222403</v>
          </cell>
          <cell r="AC263">
            <v>10999.868924178665</v>
          </cell>
          <cell r="AD263">
            <v>10219.394880468237</v>
          </cell>
          <cell r="AE263">
            <v>10382.143692921165</v>
          </cell>
          <cell r="AF263">
            <v>13197.554651162793</v>
          </cell>
          <cell r="AG263">
            <v>13201.002488372094</v>
          </cell>
          <cell r="AH263">
            <v>13937.579476744189</v>
          </cell>
          <cell r="AI263">
            <v>13261.64208139535</v>
          </cell>
        </row>
        <row r="264">
          <cell r="U264">
            <v>1261</v>
          </cell>
          <cell r="V264">
            <v>2665.3674487163307</v>
          </cell>
          <cell r="W264">
            <v>2665.3674487163307</v>
          </cell>
          <cell r="X264">
            <v>2681.1840621912379</v>
          </cell>
          <cell r="Y264">
            <v>2585.8152445014384</v>
          </cell>
          <cell r="Z264">
            <v>3313.2822404101316</v>
          </cell>
          <cell r="AA264">
            <v>3356.8421545335555</v>
          </cell>
          <cell r="AB264">
            <v>3445.95735306605</v>
          </cell>
          <cell r="AC264">
            <v>3361.1240540112335</v>
          </cell>
          <cell r="AD264">
            <v>3122.6421139146241</v>
          </cell>
          <cell r="AE264">
            <v>3172.3717017913405</v>
          </cell>
          <cell r="AF264">
            <v>313.28944186046516</v>
          </cell>
          <cell r="AG264">
            <v>329.05674418604656</v>
          </cell>
          <cell r="AH264">
            <v>345.08616279069776</v>
          </cell>
          <cell r="AI264">
            <v>273.60906976744189</v>
          </cell>
        </row>
        <row r="265">
          <cell r="U265">
            <v>1262</v>
          </cell>
          <cell r="V265">
            <v>1033.1664990789855</v>
          </cell>
          <cell r="W265">
            <v>1033.1664990789855</v>
          </cell>
          <cell r="X265">
            <v>1039.2974343010785</v>
          </cell>
          <cell r="Y265">
            <v>1002.3299731949835</v>
          </cell>
          <cell r="Z265">
            <v>1284.3153068571273</v>
          </cell>
          <cell r="AA265">
            <v>1301.2002748178315</v>
          </cell>
          <cell r="AB265">
            <v>1335.7436687228212</v>
          </cell>
          <cell r="AC265">
            <v>1302.8600516320535</v>
          </cell>
          <cell r="AD265">
            <v>1210.4181816520461</v>
          </cell>
          <cell r="AE265">
            <v>1229.6946773682266</v>
          </cell>
          <cell r="AF265">
            <v>636.74093023255818</v>
          </cell>
          <cell r="AG265">
            <v>559.61825581395351</v>
          </cell>
          <cell r="AH265">
            <v>640.42063953488378</v>
          </cell>
          <cell r="AI265">
            <v>544.7986046511628</v>
          </cell>
        </row>
        <row r="266">
          <cell r="U266">
            <v>1263</v>
          </cell>
          <cell r="V266">
            <v>7.2617571539552657</v>
          </cell>
          <cell r="W266">
            <v>7.2617571539552657</v>
          </cell>
          <cell r="X266">
            <v>7.3048493010091606</v>
          </cell>
          <cell r="Y266">
            <v>7.045018261781645</v>
          </cell>
          <cell r="Z266">
            <v>9.026992140974361</v>
          </cell>
          <cell r="AA266">
            <v>9.1456705311392117</v>
          </cell>
          <cell r="AB266">
            <v>9.3884636705171047</v>
          </cell>
          <cell r="AC266">
            <v>9.1573365076932234</v>
          </cell>
          <cell r="AD266">
            <v>8.5075957241401934</v>
          </cell>
          <cell r="AE266">
            <v>8.6430833060497392</v>
          </cell>
          <cell r="AF266">
            <v>0.60488372093023268</v>
          </cell>
          <cell r="AG266">
            <v>0.90732558139534891</v>
          </cell>
          <cell r="AH266">
            <v>0.90732558139534891</v>
          </cell>
          <cell r="AI266">
            <v>0.90732558139534891</v>
          </cell>
        </row>
        <row r="267">
          <cell r="U267">
            <v>1264</v>
          </cell>
          <cell r="V267">
            <v>283.02698507540646</v>
          </cell>
          <cell r="W267">
            <v>283.02698507540646</v>
          </cell>
          <cell r="X267">
            <v>284.70650150683207</v>
          </cell>
          <cell r="Y267">
            <v>274.57958675293963</v>
          </cell>
          <cell r="Z267">
            <v>351.82701869447573</v>
          </cell>
          <cell r="AA267">
            <v>356.45250895115078</v>
          </cell>
          <cell r="AB267">
            <v>365.91537155840422</v>
          </cell>
          <cell r="AC267">
            <v>356.90719038734341</v>
          </cell>
          <cell r="AD267">
            <v>331.58354334836406</v>
          </cell>
          <cell r="AE267">
            <v>336.86417185328855</v>
          </cell>
          <cell r="AF267">
            <v>378.95965116279075</v>
          </cell>
          <cell r="AG267">
            <v>403.96151162790704</v>
          </cell>
          <cell r="AH267">
            <v>446.20255813953497</v>
          </cell>
          <cell r="AI267">
            <v>640.06779069767447</v>
          </cell>
        </row>
        <row r="268">
          <cell r="U268">
            <v>1265</v>
          </cell>
          <cell r="V268">
            <v>3180.2260309317585</v>
          </cell>
          <cell r="W268">
            <v>3180.2260309317585</v>
          </cell>
          <cell r="X268">
            <v>3199.0978776327875</v>
          </cell>
          <cell r="Y268">
            <v>3085.3070392617565</v>
          </cell>
          <cell r="Z268">
            <v>3953.2959832052138</v>
          </cell>
          <cell r="AA268">
            <v>4005.2701951913255</v>
          </cell>
          <cell r="AB268">
            <v>4111.5994273057122</v>
          </cell>
          <cell r="AC268">
            <v>4010.3792124066831</v>
          </cell>
          <cell r="AD268">
            <v>3725.8306507561638</v>
          </cell>
          <cell r="AE268">
            <v>3785.1663081902666</v>
          </cell>
          <cell r="AF268">
            <v>4134.1685232558148</v>
          </cell>
          <cell r="AG268">
            <v>4204.2543837209305</v>
          </cell>
          <cell r="AH268">
            <v>3866.0437325581397</v>
          </cell>
          <cell r="AI268">
            <v>3996.2651162790703</v>
          </cell>
        </row>
        <row r="269">
          <cell r="U269">
            <v>1266</v>
          </cell>
          <cell r="V269">
            <v>683.72469336636311</v>
          </cell>
          <cell r="W269">
            <v>683.72469336636311</v>
          </cell>
          <cell r="X269">
            <v>687.78199856210017</v>
          </cell>
          <cell r="Y269">
            <v>663.31782358949943</v>
          </cell>
          <cell r="Z269">
            <v>849.92892253999037</v>
          </cell>
          <cell r="AA269">
            <v>861.10298746730336</v>
          </cell>
          <cell r="AB269">
            <v>883.96297317781284</v>
          </cell>
          <cell r="AC269">
            <v>862.20138776809915</v>
          </cell>
          <cell r="AD269">
            <v>801.0255857433167</v>
          </cell>
          <cell r="AE269">
            <v>813.7823061116917</v>
          </cell>
          <cell r="AF269">
            <v>809.23360465116298</v>
          </cell>
          <cell r="AG269">
            <v>737.55488372093032</v>
          </cell>
          <cell r="AH269">
            <v>751.9309534883721</v>
          </cell>
          <cell r="AI269">
            <v>773.14220930232557</v>
          </cell>
        </row>
        <row r="270">
          <cell r="U270">
            <v>1267</v>
          </cell>
          <cell r="V270">
            <v>561.39434264369163</v>
          </cell>
          <cell r="W270">
            <v>561.39434264369163</v>
          </cell>
          <cell r="X270">
            <v>564.72572471218325</v>
          </cell>
          <cell r="Y270">
            <v>544.63862012123604</v>
          </cell>
          <cell r="Z270">
            <v>697.86171743182626</v>
          </cell>
          <cell r="AA270">
            <v>707.03654597815387</v>
          </cell>
          <cell r="AB270">
            <v>725.80647892822662</v>
          </cell>
          <cell r="AC270">
            <v>707.93842318225029</v>
          </cell>
          <cell r="AD270">
            <v>657.70804610707148</v>
          </cell>
          <cell r="AE270">
            <v>668.18236525186194</v>
          </cell>
          <cell r="AF270">
            <v>316.05174418604656</v>
          </cell>
          <cell r="AG270">
            <v>293.87267441860467</v>
          </cell>
          <cell r="AH270">
            <v>282.58151162790705</v>
          </cell>
          <cell r="AI270">
            <v>221.23622093023258</v>
          </cell>
        </row>
        <row r="271">
          <cell r="U271">
            <v>1268</v>
          </cell>
          <cell r="V271">
            <v>39.395032560207312</v>
          </cell>
          <cell r="W271">
            <v>39.395032560207312</v>
          </cell>
          <cell r="X271">
            <v>39.628807457974702</v>
          </cell>
          <cell r="Y271">
            <v>38.219224070165424</v>
          </cell>
          <cell r="Z271">
            <v>48.971432364785912</v>
          </cell>
          <cell r="AA271">
            <v>49.615262631430234</v>
          </cell>
          <cell r="AB271">
            <v>50.932415412555301</v>
          </cell>
          <cell r="AC271">
            <v>49.678550554235734</v>
          </cell>
          <cell r="AD271">
            <v>46.153706803460551</v>
          </cell>
          <cell r="AE271">
            <v>46.888726935319838</v>
          </cell>
          <cell r="AF271">
            <v>75.610465116279087</v>
          </cell>
          <cell r="AG271">
            <v>67.948604651162796</v>
          </cell>
          <cell r="AH271">
            <v>61.49651162790699</v>
          </cell>
          <cell r="AI271">
            <v>42.745116279069777</v>
          </cell>
        </row>
        <row r="272">
          <cell r="U272">
            <v>1269</v>
          </cell>
          <cell r="V272">
            <v>2415.1394001196222</v>
          </cell>
          <cell r="W272">
            <v>2415.1394001196222</v>
          </cell>
          <cell r="X272">
            <v>2429.471130027297</v>
          </cell>
          <cell r="Y272">
            <v>2343.0556568975458</v>
          </cell>
          <cell r="Z272">
            <v>3002.2271362190568</v>
          </cell>
          <cell r="AA272">
            <v>3041.6975908147165</v>
          </cell>
          <cell r="AB272">
            <v>3122.4465424194809</v>
          </cell>
          <cell r="AC272">
            <v>3045.5775001836382</v>
          </cell>
          <cell r="AD272">
            <v>2829.4845445869596</v>
          </cell>
          <cell r="AE272">
            <v>2874.5454562037094</v>
          </cell>
          <cell r="AF272">
            <v>3540.5255581395354</v>
          </cell>
          <cell r="AG272">
            <v>3695.2346511627911</v>
          </cell>
          <cell r="AH272">
            <v>3545.9896744186053</v>
          </cell>
          <cell r="AI272">
            <v>3520.6248837209309</v>
          </cell>
        </row>
        <row r="273">
          <cell r="U273">
            <v>1270</v>
          </cell>
          <cell r="V273">
            <v>233.88909500030923</v>
          </cell>
          <cell r="W273">
            <v>233.88909500030923</v>
          </cell>
          <cell r="X273">
            <v>235.27702123667012</v>
          </cell>
          <cell r="Y273">
            <v>226.90829651488389</v>
          </cell>
          <cell r="Z273">
            <v>290.74437187388259</v>
          </cell>
          <cell r="AA273">
            <v>294.56680502377554</v>
          </cell>
          <cell r="AB273">
            <v>302.38676738790514</v>
          </cell>
          <cell r="AC273">
            <v>294.94254668528595</v>
          </cell>
          <cell r="AD273">
            <v>274.0154789483488</v>
          </cell>
          <cell r="AE273">
            <v>278.37930814901875</v>
          </cell>
          <cell r="AF273">
            <v>311.01104651162797</v>
          </cell>
          <cell r="AG273">
            <v>310.55738372093032</v>
          </cell>
          <cell r="AH273">
            <v>291.68501162790704</v>
          </cell>
          <cell r="AI273">
            <v>297.99596511627914</v>
          </cell>
        </row>
        <row r="274">
          <cell r="U274">
            <v>1271</v>
          </cell>
          <cell r="V274">
            <v>131.25626055774143</v>
          </cell>
          <cell r="W274">
            <v>131.25626055774143</v>
          </cell>
          <cell r="X274">
            <v>132.0351511157406</v>
          </cell>
          <cell r="Y274">
            <v>127.33870508170325</v>
          </cell>
          <cell r="Z274">
            <v>163.16288294811159</v>
          </cell>
          <cell r="AA274">
            <v>165.30799485034126</v>
          </cell>
          <cell r="AB274">
            <v>169.69648084459669</v>
          </cell>
          <cell r="AC274">
            <v>165.51885737655502</v>
          </cell>
          <cell r="AD274">
            <v>153.77479271383402</v>
          </cell>
          <cell r="AE274">
            <v>156.22373075684905</v>
          </cell>
          <cell r="AF274">
            <v>142.65174418604653</v>
          </cell>
          <cell r="AG274">
            <v>138.11511627906978</v>
          </cell>
          <cell r="AH274">
            <v>127.12639534883724</v>
          </cell>
          <cell r="AI274">
            <v>114.12139534883724</v>
          </cell>
        </row>
        <row r="275">
          <cell r="U275">
            <v>1272</v>
          </cell>
          <cell r="V275">
            <v>5856.607144664923</v>
          </cell>
          <cell r="W275">
            <v>5856.607144664923</v>
          </cell>
          <cell r="X275">
            <v>5891.3609612638893</v>
          </cell>
          <cell r="Y275">
            <v>5681.8072281268978</v>
          </cell>
          <cell r="Z275">
            <v>7280.2691616958227</v>
          </cell>
          <cell r="AA275">
            <v>7375.9832833637756</v>
          </cell>
          <cell r="AB275">
            <v>7571.795950272046</v>
          </cell>
          <cell r="AC275">
            <v>7385.3918934545845</v>
          </cell>
          <cell r="AD275">
            <v>6861.3759515190677</v>
          </cell>
          <cell r="AE275">
            <v>6970.6466863291162</v>
          </cell>
          <cell r="AF275">
            <v>3619.4830465116288</v>
          </cell>
          <cell r="AG275">
            <v>2744.4582558139541</v>
          </cell>
          <cell r="AH275">
            <v>2720.4141279069772</v>
          </cell>
          <cell r="AI275">
            <v>2924.7136046511632</v>
          </cell>
        </row>
        <row r="276">
          <cell r="U276">
            <v>1273</v>
          </cell>
          <cell r="V276">
            <v>764.78405759738871</v>
          </cell>
          <cell r="W276">
            <v>764.78405759738871</v>
          </cell>
          <cell r="X276">
            <v>769.32237888461498</v>
          </cell>
          <cell r="Y276">
            <v>741.95783993663701</v>
          </cell>
          <cell r="Z276">
            <v>950.69272231361651</v>
          </cell>
          <cell r="AA276">
            <v>963.1915347711448</v>
          </cell>
          <cell r="AB276">
            <v>988.76169889995981</v>
          </cell>
          <cell r="AC276">
            <v>964.42015653522481</v>
          </cell>
          <cell r="AD276">
            <v>895.99162301403146</v>
          </cell>
          <cell r="AE276">
            <v>910.2607235154718</v>
          </cell>
          <cell r="AF276">
            <v>719.91244186046526</v>
          </cell>
          <cell r="AG276">
            <v>624.03837209302333</v>
          </cell>
          <cell r="AH276">
            <v>711.24244186046519</v>
          </cell>
          <cell r="AI276">
            <v>667.48918604651169</v>
          </cell>
        </row>
        <row r="277">
          <cell r="U277">
            <v>1274</v>
          </cell>
          <cell r="V277">
            <v>42.360250064739056</v>
          </cell>
          <cell r="W277">
            <v>42.360250064739056</v>
          </cell>
          <cell r="X277">
            <v>42.611620922553449</v>
          </cell>
          <cell r="Y277">
            <v>41.095939860392932</v>
          </cell>
          <cell r="Z277">
            <v>52.65745415568378</v>
          </cell>
          <cell r="AA277">
            <v>53.349744764978738</v>
          </cell>
          <cell r="AB277">
            <v>54.76603807801645</v>
          </cell>
          <cell r="AC277">
            <v>53.417796294877135</v>
          </cell>
          <cell r="AD277">
            <v>49.62764172415114</v>
          </cell>
          <cell r="AE277">
            <v>50.417985951956815</v>
          </cell>
          <cell r="AF277">
            <v>21.654837209302329</v>
          </cell>
          <cell r="AG277">
            <v>24.598604651162795</v>
          </cell>
          <cell r="AH277">
            <v>22.844441860465121</v>
          </cell>
          <cell r="AI277">
            <v>22.07825581395349</v>
          </cell>
        </row>
        <row r="278">
          <cell r="U278">
            <v>1275</v>
          </cell>
          <cell r="V278">
            <v>197.88288244528104</v>
          </cell>
          <cell r="W278">
            <v>197.88288244528104</v>
          </cell>
          <cell r="X278">
            <v>199.0571434524997</v>
          </cell>
          <cell r="Y278">
            <v>191.97674763354988</v>
          </cell>
          <cell r="Z278">
            <v>245.98553584155138</v>
          </cell>
          <cell r="AA278">
            <v>249.21952197354355</v>
          </cell>
          <cell r="AB278">
            <v>255.83563502159117</v>
          </cell>
          <cell r="AC278">
            <v>249.53741983464039</v>
          </cell>
          <cell r="AD278">
            <v>231.83198348282033</v>
          </cell>
          <cell r="AE278">
            <v>235.52402008985544</v>
          </cell>
          <cell r="AF278">
            <v>265.14069767441862</v>
          </cell>
          <cell r="AG278">
            <v>227.94034883720931</v>
          </cell>
          <cell r="AH278">
            <v>203.15019767441862</v>
          </cell>
          <cell r="AI278">
            <v>175.61790697674422</v>
          </cell>
        </row>
        <row r="279">
          <cell r="U279">
            <v>1276</v>
          </cell>
          <cell r="V279">
            <v>682.72620175769418</v>
          </cell>
          <cell r="W279">
            <v>682.72620175769418</v>
          </cell>
          <cell r="X279">
            <v>686.77758178321142</v>
          </cell>
          <cell r="Y279">
            <v>662.34913357850439</v>
          </cell>
          <cell r="Z279">
            <v>848.6877111206062</v>
          </cell>
          <cell r="AA279">
            <v>859.84545776927166</v>
          </cell>
          <cell r="AB279">
            <v>882.67205942311648</v>
          </cell>
          <cell r="AC279">
            <v>860.94225399829133</v>
          </cell>
          <cell r="AD279">
            <v>799.85579133124736</v>
          </cell>
          <cell r="AE279">
            <v>812.59388215710965</v>
          </cell>
          <cell r="AF279">
            <v>1095.4444186046514</v>
          </cell>
          <cell r="AG279">
            <v>931.78304651162796</v>
          </cell>
          <cell r="AH279">
            <v>773.8479069767443</v>
          </cell>
          <cell r="AI279">
            <v>653.77848837209308</v>
          </cell>
        </row>
        <row r="280">
          <cell r="U280">
            <v>1277</v>
          </cell>
          <cell r="V280">
            <v>51.437446507183125</v>
          </cell>
          <cell r="W280">
            <v>51.437446507183125</v>
          </cell>
          <cell r="X280">
            <v>51.742682548814898</v>
          </cell>
          <cell r="Y280">
            <v>49.902212687619993</v>
          </cell>
          <cell r="Z280">
            <v>63.941194331901727</v>
          </cell>
          <cell r="AA280">
            <v>64.781832928902759</v>
          </cell>
          <cell r="AB280">
            <v>66.501617666162829</v>
          </cell>
          <cell r="AC280">
            <v>64.864466929493673</v>
          </cell>
          <cell r="AD280">
            <v>60.262136379326385</v>
          </cell>
          <cell r="AE280">
            <v>61.221840084518988</v>
          </cell>
          <cell r="AF280">
            <v>80.852790697674436</v>
          </cell>
          <cell r="AG280">
            <v>60.2262558139535</v>
          </cell>
          <cell r="AH280">
            <v>65.468581395348849</v>
          </cell>
          <cell r="AI280">
            <v>66.1339534883721</v>
          </cell>
        </row>
        <row r="281">
          <cell r="U281">
            <v>1278</v>
          </cell>
          <cell r="V281">
            <v>69.712868677970548</v>
          </cell>
          <cell r="W281">
            <v>69.712868677970548</v>
          </cell>
          <cell r="X281">
            <v>70.126553289687948</v>
          </cell>
          <cell r="Y281">
            <v>67.632175313103801</v>
          </cell>
          <cell r="Z281">
            <v>86.659124553353877</v>
          </cell>
          <cell r="AA281">
            <v>87.798437098936446</v>
          </cell>
          <cell r="AB281">
            <v>90.129251236964208</v>
          </cell>
          <cell r="AC281">
            <v>87.910430473854944</v>
          </cell>
          <cell r="AD281">
            <v>81.672918951745856</v>
          </cell>
          <cell r="AE281">
            <v>82.973599738077496</v>
          </cell>
          <cell r="AF281">
            <v>128.13453488372093</v>
          </cell>
          <cell r="AG281">
            <v>104.34244186046513</v>
          </cell>
          <cell r="AH281">
            <v>132.16709302325583</v>
          </cell>
          <cell r="AI281">
            <v>116.33930232558141</v>
          </cell>
        </row>
        <row r="282">
          <cell r="U282">
            <v>1279</v>
          </cell>
          <cell r="V282">
            <v>41.755103635242776</v>
          </cell>
          <cell r="W282">
            <v>41.755103635242776</v>
          </cell>
          <cell r="X282">
            <v>42.00288348080268</v>
          </cell>
          <cell r="Y282">
            <v>40.508855005244463</v>
          </cell>
          <cell r="Z282">
            <v>51.905204810602577</v>
          </cell>
          <cell r="AA282">
            <v>52.587605554050477</v>
          </cell>
          <cell r="AB282">
            <v>53.983666105473361</v>
          </cell>
          <cell r="AC282">
            <v>52.654684919236026</v>
          </cell>
          <cell r="AD282">
            <v>48.918675413806113</v>
          </cell>
          <cell r="AE282">
            <v>49.697729009786002</v>
          </cell>
          <cell r="AF282">
            <v>94.462674418604649</v>
          </cell>
          <cell r="AG282">
            <v>91.438255813953504</v>
          </cell>
          <cell r="AH282">
            <v>81.356860465116284</v>
          </cell>
          <cell r="AI282">
            <v>84.482093023255828</v>
          </cell>
        </row>
        <row r="283">
          <cell r="U283">
            <v>1280</v>
          </cell>
          <cell r="V283">
            <v>3007.6987838823725</v>
          </cell>
          <cell r="W283">
            <v>3007.6987838823725</v>
          </cell>
          <cell r="X283">
            <v>3025.5468329896448</v>
          </cell>
          <cell r="Y283">
            <v>2917.9291470589283</v>
          </cell>
          <cell r="Z283">
            <v>3738.8296949225651</v>
          </cell>
          <cell r="AA283">
            <v>3787.9843061556771</v>
          </cell>
          <cell r="AB283">
            <v>3888.5451779336772</v>
          </cell>
          <cell r="AC283">
            <v>3792.8161592114052</v>
          </cell>
          <cell r="AD283">
            <v>3523.7043556767999</v>
          </cell>
          <cell r="AE283">
            <v>3579.8210539773686</v>
          </cell>
          <cell r="AF283">
            <v>3657.0967325581405</v>
          </cell>
          <cell r="AG283">
            <v>3334.9759883720931</v>
          </cell>
          <cell r="AH283">
            <v>3414.5181976744193</v>
          </cell>
          <cell r="AI283">
            <v>3485.4408139534885</v>
          </cell>
        </row>
        <row r="284">
          <cell r="U284">
            <v>1281</v>
          </cell>
          <cell r="V284">
            <v>75.64330368703402</v>
          </cell>
          <cell r="W284">
            <v>75.64330368703402</v>
          </cell>
          <cell r="X284">
            <v>76.092180218845442</v>
          </cell>
          <cell r="Y284">
            <v>73.385606893558816</v>
          </cell>
          <cell r="Z284">
            <v>94.031168135149613</v>
          </cell>
          <cell r="AA284">
            <v>95.267401366033482</v>
          </cell>
          <cell r="AB284">
            <v>97.796496567886521</v>
          </cell>
          <cell r="AC284">
            <v>95.388921955137747</v>
          </cell>
          <cell r="AD284">
            <v>88.620788793127034</v>
          </cell>
          <cell r="AE284">
            <v>90.032117771351466</v>
          </cell>
          <cell r="AF284">
            <v>178.74313953488377</v>
          </cell>
          <cell r="AG284">
            <v>159.18523255813955</v>
          </cell>
          <cell r="AH284">
            <v>124.20279069767443</v>
          </cell>
          <cell r="AI284">
            <v>124.70686046511629</v>
          </cell>
        </row>
        <row r="285">
          <cell r="U285">
            <v>1282</v>
          </cell>
          <cell r="V285">
            <v>20.938066460571015</v>
          </cell>
          <cell r="W285">
            <v>20.938066460571015</v>
          </cell>
          <cell r="X285">
            <v>21.062315484576416</v>
          </cell>
          <cell r="Y285">
            <v>20.313135988137077</v>
          </cell>
          <cell r="Z285">
            <v>26.027827339809409</v>
          </cell>
          <cell r="AA285">
            <v>26.370016698118064</v>
          </cell>
          <cell r="AB285">
            <v>27.070070249990991</v>
          </cell>
          <cell r="AC285">
            <v>26.403653597182128</v>
          </cell>
          <cell r="AD285">
            <v>24.530234337937561</v>
          </cell>
          <cell r="AE285">
            <v>24.920890199110083</v>
          </cell>
          <cell r="AF285">
            <v>63.411976744186056</v>
          </cell>
          <cell r="AG285">
            <v>68.866011627906985</v>
          </cell>
          <cell r="AH285">
            <v>60.790813953488382</v>
          </cell>
          <cell r="AI285">
            <v>60.488372093023258</v>
          </cell>
        </row>
        <row r="286">
          <cell r="U286">
            <v>1283</v>
          </cell>
          <cell r="V286">
            <v>749.59488221703236</v>
          </cell>
          <cell r="W286">
            <v>749.59488221703236</v>
          </cell>
          <cell r="X286">
            <v>754.04306909667071</v>
          </cell>
          <cell r="Y286">
            <v>727.2220100724104</v>
          </cell>
          <cell r="Z286">
            <v>931.8112637520785</v>
          </cell>
          <cell r="AA286">
            <v>944.06184057684516</v>
          </cell>
          <cell r="AB286">
            <v>969.12416238912829</v>
          </cell>
          <cell r="AC286">
            <v>945.26606100663298</v>
          </cell>
          <cell r="AD286">
            <v>878.19656862437159</v>
          </cell>
          <cell r="AE286">
            <v>892.18227426698445</v>
          </cell>
          <cell r="AF286">
            <v>727.07023255813965</v>
          </cell>
          <cell r="AG286">
            <v>736.95000000000016</v>
          </cell>
          <cell r="AH286">
            <v>598.23000000000013</v>
          </cell>
          <cell r="AI286">
            <v>541.37093023255818</v>
          </cell>
        </row>
        <row r="287">
          <cell r="U287">
            <v>1284</v>
          </cell>
          <cell r="V287">
            <v>710.07882037092588</v>
          </cell>
          <cell r="W287">
            <v>710.07882037092588</v>
          </cell>
          <cell r="X287">
            <v>714.29251415034594</v>
          </cell>
          <cell r="Y287">
            <v>688.8853690312153</v>
          </cell>
          <cell r="Z287">
            <v>882.68938151827649</v>
          </cell>
          <cell r="AA287">
            <v>894.29415010322941</v>
          </cell>
          <cell r="AB287">
            <v>918.03527258206441</v>
          </cell>
          <cell r="AC287">
            <v>895.43488817726916</v>
          </cell>
          <cell r="AD287">
            <v>831.9010685588421</v>
          </cell>
          <cell r="AE287">
            <v>845.14949594323048</v>
          </cell>
          <cell r="AF287">
            <v>595.51810465116284</v>
          </cell>
          <cell r="AG287">
            <v>679.08279069767457</v>
          </cell>
          <cell r="AH287">
            <v>626.76034883720934</v>
          </cell>
          <cell r="AI287">
            <v>662.54930232558149</v>
          </cell>
        </row>
        <row r="288">
          <cell r="U288">
            <v>1285</v>
          </cell>
          <cell r="V288">
            <v>9.9244014437388639</v>
          </cell>
          <cell r="W288">
            <v>9.9244014437388639</v>
          </cell>
          <cell r="X288">
            <v>9.9832940447125225</v>
          </cell>
          <cell r="Y288">
            <v>9.6281916244349155</v>
          </cell>
          <cell r="Z288">
            <v>12.336889259331627</v>
          </cell>
          <cell r="AA288">
            <v>12.49908305922359</v>
          </cell>
          <cell r="AB288">
            <v>12.830900349706711</v>
          </cell>
          <cell r="AC288">
            <v>12.515026560514073</v>
          </cell>
          <cell r="AD288">
            <v>11.627047489658267</v>
          </cell>
          <cell r="AE288">
            <v>11.81221385160131</v>
          </cell>
          <cell r="AF288">
            <v>51.112674418604655</v>
          </cell>
          <cell r="AG288">
            <v>45.971162790697683</v>
          </cell>
          <cell r="AH288">
            <v>46.676860465116285</v>
          </cell>
          <cell r="AI288">
            <v>43.249186046511632</v>
          </cell>
        </row>
        <row r="289">
          <cell r="U289">
            <v>1286</v>
          </cell>
          <cell r="V289">
            <v>28.018279685677403</v>
          </cell>
          <cell r="W289">
            <v>28.018279685677403</v>
          </cell>
          <cell r="X289">
            <v>28.184543553060351</v>
          </cell>
          <cell r="Y289">
            <v>27.182028793374187</v>
          </cell>
          <cell r="Z289">
            <v>34.829144677259414</v>
          </cell>
          <cell r="AA289">
            <v>35.2870454659788</v>
          </cell>
          <cell r="AB289">
            <v>36.223822328745172</v>
          </cell>
          <cell r="AC289">
            <v>35.332056692183023</v>
          </cell>
          <cell r="AD289">
            <v>32.825140168974251</v>
          </cell>
          <cell r="AE289">
            <v>33.347896422508583</v>
          </cell>
          <cell r="AF289">
            <v>14.013139534883722</v>
          </cell>
          <cell r="AG289">
            <v>17.138372093023257</v>
          </cell>
          <cell r="AH289">
            <v>17.924720930232564</v>
          </cell>
          <cell r="AI289">
            <v>11.089534883720932</v>
          </cell>
        </row>
        <row r="290">
          <cell r="U290">
            <v>1287</v>
          </cell>
          <cell r="V290">
            <v>2954.9905298732469</v>
          </cell>
          <cell r="W290">
            <v>2954.9905298732469</v>
          </cell>
          <cell r="X290">
            <v>2972.5258018131535</v>
          </cell>
          <cell r="Y290">
            <v>2866.7940561754963</v>
          </cell>
          <cell r="Z290">
            <v>3673.3087769659924</v>
          </cell>
          <cell r="AA290">
            <v>3721.6019808838241</v>
          </cell>
          <cell r="AB290">
            <v>3820.4005791251734</v>
          </cell>
          <cell r="AC290">
            <v>3726.349158393065</v>
          </cell>
          <cell r="AD290">
            <v>3461.9533900457486</v>
          </cell>
          <cell r="AE290">
            <v>3517.0866743142906</v>
          </cell>
          <cell r="AF290">
            <v>2355.9817674418609</v>
          </cell>
          <cell r="AG290">
            <v>2256.1154651162797</v>
          </cell>
          <cell r="AH290">
            <v>2051.2312674418608</v>
          </cell>
          <cell r="AI290">
            <v>1562.727174418605</v>
          </cell>
        </row>
        <row r="291">
          <cell r="U291">
            <v>1288</v>
          </cell>
          <cell r="V291">
            <v>6.0514642949627211</v>
          </cell>
          <cell r="W291">
            <v>6.0514642949627211</v>
          </cell>
          <cell r="X291">
            <v>6.0873744175076343</v>
          </cell>
          <cell r="Y291">
            <v>5.8708485514847046</v>
          </cell>
          <cell r="Z291">
            <v>7.5224934508119681</v>
          </cell>
          <cell r="AA291">
            <v>7.6213921092826773</v>
          </cell>
          <cell r="AB291">
            <v>7.8237197254309221</v>
          </cell>
          <cell r="AC291">
            <v>7.6311137564110192</v>
          </cell>
          <cell r="AD291">
            <v>7.089663103450162</v>
          </cell>
          <cell r="AE291">
            <v>7.202569421708116</v>
          </cell>
          <cell r="AF291">
            <v>7.202569421708116</v>
          </cell>
          <cell r="AG291">
            <v>7.202569421708116</v>
          </cell>
          <cell r="AH291">
            <v>7.202569421708116</v>
          </cell>
          <cell r="AI291">
            <v>7.202569421708116</v>
          </cell>
        </row>
        <row r="292">
          <cell r="U292">
            <v>1289</v>
          </cell>
          <cell r="V292">
            <v>59.001776875886534</v>
          </cell>
          <cell r="W292">
            <v>59.001776875886534</v>
          </cell>
          <cell r="X292">
            <v>59.351900570699442</v>
          </cell>
          <cell r="Y292">
            <v>57.240773376975874</v>
          </cell>
          <cell r="Z292">
            <v>73.344311145416683</v>
          </cell>
          <cell r="AA292">
            <v>74.308573065506096</v>
          </cell>
          <cell r="AB292">
            <v>76.281267322951493</v>
          </cell>
          <cell r="AC292">
            <v>74.403359125007441</v>
          </cell>
          <cell r="AD292">
            <v>69.124215258639083</v>
          </cell>
          <cell r="AE292">
            <v>70.225051861654137</v>
          </cell>
          <cell r="AF292">
            <v>220.88337209302327</v>
          </cell>
          <cell r="AG292">
            <v>207.7775581395349</v>
          </cell>
          <cell r="AH292">
            <v>117.04500000000002</v>
          </cell>
          <cell r="AI292">
            <v>120.57348837209304</v>
          </cell>
        </row>
        <row r="293">
          <cell r="U293">
            <v>1290</v>
          </cell>
          <cell r="V293">
            <v>272.49743720217128</v>
          </cell>
          <cell r="W293">
            <v>272.49743720217128</v>
          </cell>
          <cell r="X293">
            <v>274.1144700203688</v>
          </cell>
          <cell r="Y293">
            <v>264.36431027335624</v>
          </cell>
          <cell r="Z293">
            <v>338.7378800900629</v>
          </cell>
          <cell r="AA293">
            <v>343.19128668099893</v>
          </cell>
          <cell r="AB293">
            <v>352.30209923615439</v>
          </cell>
          <cell r="AC293">
            <v>343.62905245118822</v>
          </cell>
          <cell r="AD293">
            <v>319.24752954836077</v>
          </cell>
          <cell r="AE293">
            <v>324.33170105951643</v>
          </cell>
          <cell r="AF293">
            <v>425.23325581395358</v>
          </cell>
          <cell r="AG293">
            <v>339.03732558139541</v>
          </cell>
          <cell r="AH293">
            <v>320.79000000000002</v>
          </cell>
          <cell r="AI293">
            <v>259.79755813953494</v>
          </cell>
        </row>
        <row r="294">
          <cell r="U294">
            <v>1291</v>
          </cell>
          <cell r="V294">
            <v>61.664421165670134</v>
          </cell>
          <cell r="W294">
            <v>61.664421165670134</v>
          </cell>
          <cell r="X294">
            <v>62.030345314402801</v>
          </cell>
          <cell r="Y294">
            <v>59.823946739629143</v>
          </cell>
          <cell r="Z294">
            <v>76.654208263773953</v>
          </cell>
          <cell r="AA294">
            <v>77.661985593590487</v>
          </cell>
          <cell r="AB294">
            <v>79.723704002141091</v>
          </cell>
          <cell r="AC294">
            <v>77.761049177828298</v>
          </cell>
          <cell r="AD294">
            <v>72.243667024157162</v>
          </cell>
          <cell r="AE294">
            <v>73.394182407205705</v>
          </cell>
          <cell r="AF294">
            <v>425.23325581395358</v>
          </cell>
          <cell r="AG294">
            <v>339.03732558139541</v>
          </cell>
          <cell r="AH294">
            <v>54.741976744186054</v>
          </cell>
          <cell r="AI294">
            <v>56.959883720930243</v>
          </cell>
        </row>
        <row r="295">
          <cell r="U295">
            <v>1292</v>
          </cell>
          <cell r="V295">
            <v>1532.2307594845611</v>
          </cell>
          <cell r="W295">
            <v>1532.2307594845611</v>
          </cell>
          <cell r="X295">
            <v>1541.3232025129332</v>
          </cell>
          <cell r="Y295">
            <v>1486.4988532359273</v>
          </cell>
          <cell r="Z295">
            <v>1904.6953417455904</v>
          </cell>
          <cell r="AA295">
            <v>1929.7364820703738</v>
          </cell>
          <cell r="AB295">
            <v>1980.9658344791094</v>
          </cell>
          <cell r="AC295">
            <v>1932.1980031232704</v>
          </cell>
          <cell r="AD295">
            <v>1795.102697793581</v>
          </cell>
          <cell r="AE295">
            <v>1823.6905775764951</v>
          </cell>
          <cell r="AF295">
            <v>2548.7783720930233</v>
          </cell>
          <cell r="AG295">
            <v>2620.8401860465119</v>
          </cell>
          <cell r="AH295">
            <v>2454.7189534883723</v>
          </cell>
          <cell r="AI295">
            <v>2561.6321511627912</v>
          </cell>
        </row>
        <row r="296">
          <cell r="U296">
            <v>1293</v>
          </cell>
          <cell r="V296">
            <v>4835.9671766765096</v>
          </cell>
          <cell r="W296">
            <v>4835.9671766765096</v>
          </cell>
          <cell r="X296">
            <v>4864.664392007051</v>
          </cell>
          <cell r="Y296">
            <v>4691.629911433487</v>
          </cell>
          <cell r="Z296">
            <v>6011.5254162818756</v>
          </cell>
          <cell r="AA296">
            <v>6090.559290212158</v>
          </cell>
          <cell r="AB296">
            <v>6252.2473813808665</v>
          </cell>
          <cell r="AC296">
            <v>6098.3282472983028</v>
          </cell>
          <cell r="AD296">
            <v>5665.6333724911619</v>
          </cell>
          <cell r="AE296">
            <v>5755.8613276638243</v>
          </cell>
          <cell r="AF296">
            <v>4776.9280465116281</v>
          </cell>
          <cell r="AG296">
            <v>4687.8690000000006</v>
          </cell>
          <cell r="AH296">
            <v>4632.7540116279079</v>
          </cell>
          <cell r="AI296">
            <v>5087.5862441860472</v>
          </cell>
        </row>
        <row r="297">
          <cell r="U297">
            <v>1294</v>
          </cell>
          <cell r="V297">
            <v>3400.3783019825028</v>
          </cell>
          <cell r="W297">
            <v>3400.3783019825028</v>
          </cell>
          <cell r="X297">
            <v>3420.5565589417151</v>
          </cell>
          <cell r="Y297">
            <v>3298.8885095647706</v>
          </cell>
          <cell r="Z297">
            <v>4226.964294945753</v>
          </cell>
          <cell r="AA297">
            <v>4282.536440127029</v>
          </cell>
          <cell r="AB297">
            <v>4396.2263509168888</v>
          </cell>
          <cell r="AC297">
            <v>4287.999130864916</v>
          </cell>
          <cell r="AD297">
            <v>3983.7525944596805</v>
          </cell>
          <cell r="AE297">
            <v>4047.1957837520076</v>
          </cell>
          <cell r="AF297">
            <v>3436.9896279069776</v>
          </cell>
          <cell r="AG297">
            <v>3259.4461744186056</v>
          </cell>
          <cell r="AH297">
            <v>3653.5984883720935</v>
          </cell>
          <cell r="AI297">
            <v>3215.5114534883728</v>
          </cell>
        </row>
        <row r="298">
          <cell r="U298">
            <v>1295</v>
          </cell>
          <cell r="V298">
            <v>1917.3459472159884</v>
          </cell>
          <cell r="W298">
            <v>1917.3459472159884</v>
          </cell>
          <cell r="X298">
            <v>1928.723710443119</v>
          </cell>
          <cell r="Y298">
            <v>1860.1196550524139</v>
          </cell>
          <cell r="Z298">
            <v>2383.4268249552638</v>
          </cell>
          <cell r="AA298">
            <v>2414.7618759051234</v>
          </cell>
          <cell r="AB298">
            <v>2478.8673578055332</v>
          </cell>
          <cell r="AC298">
            <v>2417.8420825812677</v>
          </cell>
          <cell r="AD298">
            <v>2246.2888576971491</v>
          </cell>
          <cell r="AE298">
            <v>2282.0620955739996</v>
          </cell>
          <cell r="AF298">
            <v>2717.2284069767447</v>
          </cell>
          <cell r="AG298">
            <v>2687.851220930233</v>
          </cell>
          <cell r="AH298">
            <v>2745.5470465116282</v>
          </cell>
          <cell r="AI298">
            <v>2687.2261744186048</v>
          </cell>
        </row>
        <row r="299">
          <cell r="U299">
            <v>1296</v>
          </cell>
          <cell r="V299">
            <v>240.96930822541557</v>
          </cell>
          <cell r="W299">
            <v>240.96930822541557</v>
          </cell>
          <cell r="X299">
            <v>242.39924930515403</v>
          </cell>
          <cell r="Y299">
            <v>233.77718932012098</v>
          </cell>
          <cell r="Z299">
            <v>299.54568921133261</v>
          </cell>
          <cell r="AA299">
            <v>303.48383379163624</v>
          </cell>
          <cell r="AB299">
            <v>311.5405194666593</v>
          </cell>
          <cell r="AC299">
            <v>303.87094978028682</v>
          </cell>
          <cell r="AD299">
            <v>282.31038477938546</v>
          </cell>
          <cell r="AE299">
            <v>286.80631437241721</v>
          </cell>
          <cell r="AF299">
            <v>332.1819767441861</v>
          </cell>
          <cell r="AG299">
            <v>201.82953488372095</v>
          </cell>
          <cell r="AH299">
            <v>228.44441860465119</v>
          </cell>
          <cell r="AI299">
            <v>181.0618604651163</v>
          </cell>
        </row>
        <row r="300">
          <cell r="U300">
            <v>1297</v>
          </cell>
          <cell r="V300">
            <v>233.34446321376251</v>
          </cell>
          <cell r="W300">
            <v>233.34446321376251</v>
          </cell>
          <cell r="X300">
            <v>234.72915753909439</v>
          </cell>
          <cell r="Y300">
            <v>226.37992014525022</v>
          </cell>
          <cell r="Z300">
            <v>290.06734746330949</v>
          </cell>
          <cell r="AA300">
            <v>293.88087973394005</v>
          </cell>
          <cell r="AB300">
            <v>301.68263261261637</v>
          </cell>
          <cell r="AC300">
            <v>294.25574644720888</v>
          </cell>
          <cell r="AD300">
            <v>273.3774092690382</v>
          </cell>
          <cell r="AE300">
            <v>277.73107690106497</v>
          </cell>
          <cell r="AF300">
            <v>365.54131395348838</v>
          </cell>
          <cell r="AG300">
            <v>287.08789534883726</v>
          </cell>
          <cell r="AH300">
            <v>291.25151162790701</v>
          </cell>
          <cell r="AI300">
            <v>312.82569767441868</v>
          </cell>
        </row>
        <row r="301">
          <cell r="U301">
            <v>1298</v>
          </cell>
          <cell r="V301">
            <v>95.250048002713228</v>
          </cell>
          <cell r="W301">
            <v>95.250048002713228</v>
          </cell>
          <cell r="X301">
            <v>95.815273331570168</v>
          </cell>
          <cell r="Y301">
            <v>92.407156200369258</v>
          </cell>
          <cell r="Z301">
            <v>118.40404691578037</v>
          </cell>
          <cell r="AA301">
            <v>119.96071180010934</v>
          </cell>
          <cell r="AB301">
            <v>123.1453484782827</v>
          </cell>
          <cell r="AC301">
            <v>120.11373052590943</v>
          </cell>
          <cell r="AD301">
            <v>111.59129724830555</v>
          </cell>
          <cell r="AE301">
            <v>113.36844269768574</v>
          </cell>
          <cell r="AF301">
            <v>8.7708139534883731</v>
          </cell>
          <cell r="AG301">
            <v>26.514069767441867</v>
          </cell>
          <cell r="AH301">
            <v>11.190348837209305</v>
          </cell>
          <cell r="AI301">
            <v>18.953023255813957</v>
          </cell>
        </row>
        <row r="302">
          <cell r="U302">
            <v>1299</v>
          </cell>
          <cell r="V302">
            <v>9489.506910717073</v>
          </cell>
          <cell r="W302">
            <v>9489.506910717073</v>
          </cell>
          <cell r="X302">
            <v>9545.8187948239174</v>
          </cell>
          <cell r="Y302">
            <v>9206.2772224339169</v>
          </cell>
          <cell r="Z302">
            <v>11796.277744995576</v>
          </cell>
          <cell r="AA302">
            <v>11951.364093897882</v>
          </cell>
          <cell r="AB302">
            <v>12268.640907918894</v>
          </cell>
          <cell r="AC302">
            <v>11966.60893929584</v>
          </cell>
          <cell r="AD302">
            <v>11117.541761065717</v>
          </cell>
          <cell r="AE302">
            <v>11294.593997540836</v>
          </cell>
          <cell r="AF302">
            <v>13971.755406976747</v>
          </cell>
          <cell r="AG302">
            <v>14185.682616279071</v>
          </cell>
          <cell r="AH302">
            <v>14903.709837209306</v>
          </cell>
          <cell r="AI302">
            <v>14837.414581395351</v>
          </cell>
        </row>
        <row r="303">
          <cell r="U303">
            <v>1300</v>
          </cell>
          <cell r="V303">
            <v>10367.247600844235</v>
          </cell>
          <cell r="W303">
            <v>10367.247600844235</v>
          </cell>
          <cell r="X303">
            <v>10428.76810458573</v>
          </cell>
          <cell r="Y303">
            <v>10057.820321432566</v>
          </cell>
          <cell r="Z303">
            <v>12887.385330062049</v>
          </cell>
          <cell r="AA303">
            <v>13056.816533780897</v>
          </cell>
          <cell r="AB303">
            <v>13403.440159213747</v>
          </cell>
          <cell r="AC303">
            <v>13073.471465208231</v>
          </cell>
          <cell r="AD303">
            <v>12145.869035568749</v>
          </cell>
          <cell r="AE303">
            <v>12339.29788188191</v>
          </cell>
          <cell r="AF303">
            <v>14939.418139534886</v>
          </cell>
          <cell r="AG303">
            <v>14860.319511627909</v>
          </cell>
          <cell r="AH303">
            <v>15626.172872093026</v>
          </cell>
          <cell r="AI303">
            <v>15767.685418604653</v>
          </cell>
        </row>
        <row r="304">
          <cell r="U304">
            <v>1301</v>
          </cell>
          <cell r="V304">
            <v>453.07313176385884</v>
          </cell>
          <cell r="W304">
            <v>453.07313176385884</v>
          </cell>
          <cell r="X304">
            <v>455.76172263879658</v>
          </cell>
          <cell r="Y304">
            <v>439.55043104965984</v>
          </cell>
          <cell r="Z304">
            <v>563.20908466229196</v>
          </cell>
          <cell r="AA304">
            <v>570.61362722199408</v>
          </cell>
          <cell r="AB304">
            <v>585.76189584301301</v>
          </cell>
          <cell r="AC304">
            <v>571.34148694249302</v>
          </cell>
          <cell r="AD304">
            <v>530.80307655531362</v>
          </cell>
          <cell r="AE304">
            <v>539.25637260328665</v>
          </cell>
          <cell r="AF304">
            <v>345.1869767441861</v>
          </cell>
          <cell r="AG304">
            <v>314.43872093023259</v>
          </cell>
          <cell r="AH304">
            <v>403.05418604651169</v>
          </cell>
          <cell r="AI304">
            <v>340.75116279069772</v>
          </cell>
        </row>
        <row r="305">
          <cell r="U305">
            <v>1302</v>
          </cell>
          <cell r="V305">
            <v>1328.9015591738137</v>
          </cell>
          <cell r="W305">
            <v>1328.9015591738137</v>
          </cell>
          <cell r="X305">
            <v>1336.7874220846766</v>
          </cell>
          <cell r="Y305">
            <v>1289.2383419060411</v>
          </cell>
          <cell r="Z305">
            <v>1651.9395617983082</v>
          </cell>
          <cell r="AA305">
            <v>1673.6577071984761</v>
          </cell>
          <cell r="AB305">
            <v>1718.0888517046303</v>
          </cell>
          <cell r="AC305">
            <v>1675.7925809078599</v>
          </cell>
          <cell r="AD305">
            <v>1556.8900175176557</v>
          </cell>
          <cell r="AE305">
            <v>1581.6842450071022</v>
          </cell>
          <cell r="AF305">
            <v>1391.0309302325584</v>
          </cell>
          <cell r="AG305">
            <v>1361.0791046511631</v>
          </cell>
          <cell r="AH305">
            <v>1242.5319767441863</v>
          </cell>
          <cell r="AI305">
            <v>1181.6000232558142</v>
          </cell>
        </row>
        <row r="306">
          <cell r="U306">
            <v>1303</v>
          </cell>
          <cell r="V306">
            <v>89.259098350700157</v>
          </cell>
          <cell r="W306">
            <v>89.259098350700157</v>
          </cell>
          <cell r="X306">
            <v>89.788772658237633</v>
          </cell>
          <cell r="Y306">
            <v>86.595016134399401</v>
          </cell>
          <cell r="Z306">
            <v>110.95677839947655</v>
          </cell>
          <cell r="AA306">
            <v>112.4155336119195</v>
          </cell>
          <cell r="AB306">
            <v>115.3998659501061</v>
          </cell>
          <cell r="AC306">
            <v>112.55892790706255</v>
          </cell>
          <cell r="AD306">
            <v>104.5725307758899</v>
          </cell>
          <cell r="AE306">
            <v>106.23789897019472</v>
          </cell>
          <cell r="AF306">
            <v>128.94104651162795</v>
          </cell>
          <cell r="AG306">
            <v>165.63732558139537</v>
          </cell>
          <cell r="AH306">
            <v>144.06313953488373</v>
          </cell>
          <cell r="AI306">
            <v>130.25162790697678</v>
          </cell>
        </row>
        <row r="307">
          <cell r="U307">
            <v>1304</v>
          </cell>
          <cell r="V307">
            <v>1049.0818501747372</v>
          </cell>
          <cell r="W307">
            <v>1049.0818501747372</v>
          </cell>
          <cell r="X307">
            <v>1055.3072290191235</v>
          </cell>
          <cell r="Y307">
            <v>1017.7703048853883</v>
          </cell>
          <cell r="Z307">
            <v>1304.0994646327626</v>
          </cell>
          <cell r="AA307">
            <v>1321.2445360652448</v>
          </cell>
          <cell r="AB307">
            <v>1356.3200516007046</v>
          </cell>
          <cell r="AC307">
            <v>1322.9298808114143</v>
          </cell>
          <cell r="AD307">
            <v>1229.0639956141201</v>
          </cell>
          <cell r="AE307">
            <v>1248.637434947319</v>
          </cell>
          <cell r="AF307">
            <v>880.71069767441884</v>
          </cell>
          <cell r="AG307">
            <v>984.34744186046521</v>
          </cell>
          <cell r="AH307">
            <v>2186.3522093023262</v>
          </cell>
          <cell r="AI307">
            <v>3071.3071744186054</v>
          </cell>
        </row>
        <row r="308">
          <cell r="U308">
            <v>1305</v>
          </cell>
          <cell r="V308">
            <v>599.45805305900717</v>
          </cell>
          <cell r="W308">
            <v>599.45805305900717</v>
          </cell>
          <cell r="X308">
            <v>603.01530979830625</v>
          </cell>
          <cell r="Y308">
            <v>581.56625751007482</v>
          </cell>
          <cell r="Z308">
            <v>745.17820123743354</v>
          </cell>
          <cell r="AA308">
            <v>754.97510234554204</v>
          </cell>
          <cell r="AB308">
            <v>775.01767600118706</v>
          </cell>
          <cell r="AC308">
            <v>755.9381287100756</v>
          </cell>
          <cell r="AD308">
            <v>702.30202702777308</v>
          </cell>
          <cell r="AE308">
            <v>713.486526914406</v>
          </cell>
          <cell r="AF308">
            <v>365.65220930232562</v>
          </cell>
          <cell r="AG308">
            <v>410.31279069767447</v>
          </cell>
          <cell r="AH308">
            <v>341.45686046511634</v>
          </cell>
          <cell r="AI308">
            <v>323.31034883720935</v>
          </cell>
        </row>
        <row r="309">
          <cell r="U309">
            <v>1306</v>
          </cell>
          <cell r="V309">
            <v>319.63834405993094</v>
          </cell>
          <cell r="W309">
            <v>319.63834405993094</v>
          </cell>
          <cell r="X309">
            <v>321.53511673275329</v>
          </cell>
          <cell r="Y309">
            <v>310.09822048942215</v>
          </cell>
          <cell r="Z309">
            <v>397.33810407188821</v>
          </cell>
          <cell r="AA309">
            <v>402.56193121231109</v>
          </cell>
          <cell r="AB309">
            <v>413.24887589726131</v>
          </cell>
          <cell r="AC309">
            <v>403.07542861363009</v>
          </cell>
          <cell r="AD309">
            <v>374.47600512423759</v>
          </cell>
          <cell r="AE309">
            <v>380.43971685462276</v>
          </cell>
          <cell r="AF309">
            <v>290.05182558139535</v>
          </cell>
          <cell r="AG309">
            <v>284.76917441860473</v>
          </cell>
          <cell r="AH309">
            <v>327.34290697674425</v>
          </cell>
          <cell r="AI309">
            <v>322.80627906976747</v>
          </cell>
        </row>
        <row r="310">
          <cell r="U310">
            <v>1307</v>
          </cell>
          <cell r="V310">
            <v>142.75404271817058</v>
          </cell>
          <cell r="W310">
            <v>142.75404271817058</v>
          </cell>
          <cell r="X310">
            <v>143.60116250900509</v>
          </cell>
          <cell r="Y310">
            <v>138.49331732952416</v>
          </cell>
          <cell r="Z310">
            <v>177.45562050465432</v>
          </cell>
          <cell r="AA310">
            <v>179.78863985797832</v>
          </cell>
          <cell r="AB310">
            <v>184.56154832291543</v>
          </cell>
          <cell r="AC310">
            <v>180.01797351373594</v>
          </cell>
          <cell r="AD310">
            <v>167.24515261038928</v>
          </cell>
          <cell r="AE310">
            <v>169.90861265809446</v>
          </cell>
          <cell r="AF310">
            <v>186.20337209302329</v>
          </cell>
          <cell r="AG310">
            <v>169.97232558139538</v>
          </cell>
          <cell r="AH310">
            <v>129.94918604651164</v>
          </cell>
          <cell r="AI310">
            <v>160.49581395348838</v>
          </cell>
        </row>
        <row r="311">
          <cell r="U311">
            <v>1308</v>
          </cell>
          <cell r="V311">
            <v>4568.9765719827537</v>
          </cell>
          <cell r="W311">
            <v>4568.9765719827537</v>
          </cell>
          <cell r="X311">
            <v>4596.0894327066144</v>
          </cell>
          <cell r="Y311">
            <v>4432.6080733419822</v>
          </cell>
          <cell r="Z311">
            <v>5679.6330052320518</v>
          </cell>
          <cell r="AA311">
            <v>5754.3034703506064</v>
          </cell>
          <cell r="AB311">
            <v>5907.064867094854</v>
          </cell>
          <cell r="AC311">
            <v>5761.6435083654478</v>
          </cell>
          <cell r="AD311">
            <v>5352.8374363669409</v>
          </cell>
          <cell r="AE311">
            <v>5438.0839647780622</v>
          </cell>
          <cell r="AF311">
            <v>4579.4234302325585</v>
          </cell>
          <cell r="AG311">
            <v>4355.5660465116289</v>
          </cell>
          <cell r="AH311">
            <v>4446.3590930232567</v>
          </cell>
          <cell r="AI311">
            <v>4127.1619534883721</v>
          </cell>
        </row>
        <row r="312">
          <cell r="U312">
            <v>1309</v>
          </cell>
          <cell r="V312">
            <v>4107.4919048488964</v>
          </cell>
          <cell r="W312">
            <v>4107.4919048488964</v>
          </cell>
          <cell r="X312">
            <v>4131.8662596274817</v>
          </cell>
          <cell r="Y312">
            <v>3984.8971628057579</v>
          </cell>
          <cell r="Z312">
            <v>5105.9676546731307</v>
          </cell>
          <cell r="AA312">
            <v>5173.0961080967099</v>
          </cell>
          <cell r="AB312">
            <v>5310.4280008334918</v>
          </cell>
          <cell r="AC312">
            <v>5179.6947733015431</v>
          </cell>
          <cell r="AD312">
            <v>4812.1797280978317</v>
          </cell>
          <cell r="AE312">
            <v>4888.8160206786006</v>
          </cell>
          <cell r="AF312">
            <v>2586.4626279069771</v>
          </cell>
          <cell r="AG312">
            <v>2520.5807093023259</v>
          </cell>
          <cell r="AH312">
            <v>2773.7547906976747</v>
          </cell>
          <cell r="AI312">
            <v>2679.604639534884</v>
          </cell>
        </row>
        <row r="313">
          <cell r="U313">
            <v>1310</v>
          </cell>
          <cell r="V313">
            <v>2786.3362199726353</v>
          </cell>
          <cell r="W313">
            <v>2786.3362199726353</v>
          </cell>
          <cell r="X313">
            <v>2802.8706767972153</v>
          </cell>
          <cell r="Y313">
            <v>2703.173507045617</v>
          </cell>
          <cell r="Z313">
            <v>3463.6568844918625</v>
          </cell>
          <cell r="AA313">
            <v>3509.1937827981155</v>
          </cell>
          <cell r="AB313">
            <v>3602.3535103774134</v>
          </cell>
          <cell r="AC313">
            <v>3513.6700180018897</v>
          </cell>
          <cell r="AD313">
            <v>3264.3644793525928</v>
          </cell>
          <cell r="AE313">
            <v>3316.3510645312854</v>
          </cell>
          <cell r="AF313">
            <v>3704.5599418604652</v>
          </cell>
          <cell r="AG313">
            <v>3665.9481976744191</v>
          </cell>
          <cell r="AH313">
            <v>3848.5928372093031</v>
          </cell>
          <cell r="AI313">
            <v>3664.5872093023263</v>
          </cell>
        </row>
        <row r="314">
          <cell r="U314">
            <v>1311</v>
          </cell>
          <cell r="V314">
            <v>3003.493016197373</v>
          </cell>
          <cell r="W314">
            <v>3003.493016197373</v>
          </cell>
          <cell r="X314">
            <v>3021.3161077694767</v>
          </cell>
          <cell r="Y314">
            <v>2913.8489073156461</v>
          </cell>
          <cell r="Z314">
            <v>3733.6015619742502</v>
          </cell>
          <cell r="AA314">
            <v>3782.6874386397249</v>
          </cell>
          <cell r="AB314">
            <v>3883.1076927245022</v>
          </cell>
          <cell r="AC314">
            <v>3787.5125351506995</v>
          </cell>
          <cell r="AD314">
            <v>3518.7770398199018</v>
          </cell>
          <cell r="AE314">
            <v>3574.8152682292807</v>
          </cell>
          <cell r="AF314">
            <v>3859.4000930232564</v>
          </cell>
          <cell r="AG314">
            <v>3862.0918255813958</v>
          </cell>
          <cell r="AH314">
            <v>4130.0754767441867</v>
          </cell>
          <cell r="AI314">
            <v>3969.1965697674423</v>
          </cell>
        </row>
        <row r="315">
          <cell r="U315">
            <v>1312</v>
          </cell>
          <cell r="V315">
            <v>70.015441892718684</v>
          </cell>
          <cell r="W315">
            <v>70.015441892718684</v>
          </cell>
          <cell r="X315">
            <v>70.430922010563336</v>
          </cell>
          <cell r="Y315">
            <v>67.925717740678039</v>
          </cell>
          <cell r="Z315">
            <v>87.035249225894475</v>
          </cell>
          <cell r="AA315">
            <v>88.17950670440058</v>
          </cell>
          <cell r="AB315">
            <v>90.52043722323576</v>
          </cell>
          <cell r="AC315">
            <v>88.291986161675496</v>
          </cell>
          <cell r="AD315">
            <v>82.027402106918373</v>
          </cell>
          <cell r="AE315">
            <v>83.333728209162913</v>
          </cell>
          <cell r="AF315">
            <v>105.24976744186047</v>
          </cell>
          <cell r="AG315">
            <v>114.12139534883724</v>
          </cell>
          <cell r="AH315">
            <v>107.38702325581396</v>
          </cell>
          <cell r="AI315">
            <v>83.574767441860473</v>
          </cell>
        </row>
        <row r="316">
          <cell r="U316">
            <v>1313</v>
          </cell>
          <cell r="V316">
            <v>548.20215048067291</v>
          </cell>
          <cell r="W316">
            <v>548.20215048067291</v>
          </cell>
          <cell r="X316">
            <v>551.45524848201671</v>
          </cell>
          <cell r="Y316">
            <v>531.84017027899949</v>
          </cell>
          <cell r="Z316">
            <v>681.46268170905626</v>
          </cell>
          <cell r="AA316">
            <v>690.42191117991786</v>
          </cell>
          <cell r="AB316">
            <v>708.75076992678726</v>
          </cell>
          <cell r="AC316">
            <v>691.30259519327433</v>
          </cell>
          <cell r="AD316">
            <v>642.25258054155029</v>
          </cell>
          <cell r="AE316">
            <v>652.48076391253835</v>
          </cell>
          <cell r="AF316">
            <v>401.13872093023264</v>
          </cell>
          <cell r="AG316">
            <v>321.75781395348844</v>
          </cell>
          <cell r="AH316">
            <v>297.40116279069775</v>
          </cell>
          <cell r="AI316">
            <v>278.85139534883723</v>
          </cell>
        </row>
        <row r="317">
          <cell r="U317">
            <v>1314</v>
          </cell>
          <cell r="V317">
            <v>3303.9179611207969</v>
          </cell>
          <cell r="W317">
            <v>3303.9179611207969</v>
          </cell>
          <cell r="X317">
            <v>3323.5238107266437</v>
          </cell>
          <cell r="Y317">
            <v>3205.3071836541044</v>
          </cell>
          <cell r="Z317">
            <v>4107.0557493398101</v>
          </cell>
          <cell r="AA317">
            <v>4161.0514499050632</v>
          </cell>
          <cell r="AB317">
            <v>4271.5162584935206</v>
          </cell>
          <cell r="AC317">
            <v>4166.3591775877239</v>
          </cell>
          <cell r="AD317">
            <v>3870.7433645906854</v>
          </cell>
          <cell r="AE317">
            <v>3932.3868271699803</v>
          </cell>
          <cell r="AF317">
            <v>4311.1070930232563</v>
          </cell>
          <cell r="AG317">
            <v>4160.1281162790701</v>
          </cell>
          <cell r="AH317">
            <v>4346.9968604651176</v>
          </cell>
          <cell r="AI317">
            <v>4180.694162790699</v>
          </cell>
        </row>
        <row r="318">
          <cell r="U318">
            <v>1315</v>
          </cell>
          <cell r="V318">
            <v>5054.6065816535129</v>
          </cell>
          <cell r="W318">
            <v>5054.6065816535129</v>
          </cell>
          <cell r="X318">
            <v>5084.6012297116031</v>
          </cell>
          <cell r="Y318">
            <v>4903.7436695986298</v>
          </cell>
          <cell r="Z318">
            <v>6283.3131046597136</v>
          </cell>
          <cell r="AA318">
            <v>6365.9201871205423</v>
          </cell>
          <cell r="AB318">
            <v>6534.9183750606862</v>
          </cell>
          <cell r="AC318">
            <v>6374.0403873174337</v>
          </cell>
          <cell r="AD318">
            <v>5921.782900418817</v>
          </cell>
          <cell r="AE318">
            <v>6016.0901608701397</v>
          </cell>
          <cell r="AF318">
            <v>4875.0099418604659</v>
          </cell>
          <cell r="AG318">
            <v>4427.8294883720937</v>
          </cell>
          <cell r="AH318">
            <v>4542.73723255814</v>
          </cell>
          <cell r="AI318">
            <v>4367.1596511627913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2"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</row>
        <row r="4">
          <cell r="A4">
            <v>1001</v>
          </cell>
          <cell r="B4">
            <v>2570</v>
          </cell>
          <cell r="C4">
            <v>2552</v>
          </cell>
          <cell r="D4">
            <v>2560</v>
          </cell>
          <cell r="E4">
            <v>2551</v>
          </cell>
          <cell r="F4">
            <v>2593</v>
          </cell>
          <cell r="G4">
            <v>2681</v>
          </cell>
          <cell r="H4">
            <v>2680</v>
          </cell>
          <cell r="I4">
            <v>2663</v>
          </cell>
          <cell r="J4">
            <v>2660</v>
          </cell>
          <cell r="K4">
            <v>2643</v>
          </cell>
          <cell r="L4">
            <v>2623</v>
          </cell>
          <cell r="M4">
            <v>2618</v>
          </cell>
          <cell r="N4">
            <v>2623</v>
          </cell>
          <cell r="O4">
            <v>2669</v>
          </cell>
        </row>
        <row r="5">
          <cell r="A5">
            <v>1002</v>
          </cell>
          <cell r="B5">
            <v>3441</v>
          </cell>
          <cell r="C5">
            <v>3564</v>
          </cell>
          <cell r="D5">
            <v>3542</v>
          </cell>
          <cell r="E5">
            <v>3542</v>
          </cell>
          <cell r="F5">
            <v>3598</v>
          </cell>
          <cell r="G5">
            <v>3639</v>
          </cell>
          <cell r="H5">
            <v>3633</v>
          </cell>
          <cell r="I5">
            <v>3656</v>
          </cell>
          <cell r="J5">
            <v>3752</v>
          </cell>
          <cell r="K5">
            <v>3762</v>
          </cell>
          <cell r="L5">
            <v>3755</v>
          </cell>
          <cell r="M5">
            <v>3724</v>
          </cell>
          <cell r="N5">
            <v>3815</v>
          </cell>
          <cell r="O5">
            <v>3842</v>
          </cell>
        </row>
        <row r="6">
          <cell r="A6">
            <v>1003</v>
          </cell>
          <cell r="B6">
            <v>486</v>
          </cell>
          <cell r="C6">
            <v>475</v>
          </cell>
          <cell r="D6">
            <v>481</v>
          </cell>
          <cell r="E6">
            <v>488</v>
          </cell>
          <cell r="F6">
            <v>483</v>
          </cell>
          <cell r="G6">
            <v>478</v>
          </cell>
          <cell r="H6">
            <v>474</v>
          </cell>
          <cell r="I6">
            <v>479</v>
          </cell>
          <cell r="J6">
            <v>485</v>
          </cell>
          <cell r="K6">
            <v>474</v>
          </cell>
          <cell r="L6">
            <v>457</v>
          </cell>
          <cell r="M6">
            <v>462</v>
          </cell>
          <cell r="N6">
            <v>465</v>
          </cell>
          <cell r="O6">
            <v>469</v>
          </cell>
        </row>
        <row r="7">
          <cell r="A7">
            <v>1004</v>
          </cell>
          <cell r="B7">
            <v>1687</v>
          </cell>
          <cell r="C7">
            <v>1683</v>
          </cell>
          <cell r="D7">
            <v>1684</v>
          </cell>
          <cell r="E7">
            <v>1680</v>
          </cell>
          <cell r="F7">
            <v>1712</v>
          </cell>
          <cell r="G7">
            <v>1696</v>
          </cell>
          <cell r="H7">
            <v>1693</v>
          </cell>
          <cell r="I7">
            <v>1666</v>
          </cell>
          <cell r="J7">
            <v>1679</v>
          </cell>
          <cell r="K7">
            <v>1715</v>
          </cell>
          <cell r="L7">
            <v>1731</v>
          </cell>
          <cell r="M7">
            <v>1768</v>
          </cell>
          <cell r="N7">
            <v>1803</v>
          </cell>
          <cell r="O7">
            <v>1800</v>
          </cell>
        </row>
        <row r="8">
          <cell r="A8">
            <v>1005</v>
          </cell>
          <cell r="B8">
            <v>609</v>
          </cell>
          <cell r="C8">
            <v>621</v>
          </cell>
          <cell r="D8">
            <v>618</v>
          </cell>
          <cell r="E8">
            <v>638</v>
          </cell>
          <cell r="F8">
            <v>638</v>
          </cell>
          <cell r="G8">
            <v>664</v>
          </cell>
          <cell r="H8">
            <v>678</v>
          </cell>
          <cell r="I8">
            <v>695</v>
          </cell>
          <cell r="J8">
            <v>702</v>
          </cell>
          <cell r="K8">
            <v>701</v>
          </cell>
          <cell r="L8">
            <v>710</v>
          </cell>
          <cell r="M8">
            <v>708</v>
          </cell>
          <cell r="N8">
            <v>703</v>
          </cell>
          <cell r="O8">
            <v>712</v>
          </cell>
        </row>
        <row r="9">
          <cell r="A9">
            <v>1006</v>
          </cell>
          <cell r="B9">
            <v>5591</v>
          </cell>
          <cell r="C9">
            <v>5592</v>
          </cell>
          <cell r="D9">
            <v>5651</v>
          </cell>
          <cell r="E9">
            <v>5674</v>
          </cell>
          <cell r="F9">
            <v>5785</v>
          </cell>
          <cell r="G9">
            <v>5833</v>
          </cell>
          <cell r="H9">
            <v>6089</v>
          </cell>
          <cell r="I9">
            <v>6115</v>
          </cell>
          <cell r="J9">
            <v>6178</v>
          </cell>
          <cell r="K9">
            <v>6265</v>
          </cell>
          <cell r="L9">
            <v>6272</v>
          </cell>
          <cell r="M9">
            <v>6299</v>
          </cell>
          <cell r="N9">
            <v>6287</v>
          </cell>
          <cell r="O9">
            <v>6377</v>
          </cell>
        </row>
        <row r="10">
          <cell r="A10">
            <v>1007</v>
          </cell>
          <cell r="B10">
            <v>318</v>
          </cell>
          <cell r="C10">
            <v>310</v>
          </cell>
          <cell r="D10">
            <v>296</v>
          </cell>
          <cell r="E10">
            <v>293</v>
          </cell>
          <cell r="F10">
            <v>293</v>
          </cell>
          <cell r="G10">
            <v>282</v>
          </cell>
          <cell r="H10">
            <v>267</v>
          </cell>
          <cell r="I10">
            <v>254</v>
          </cell>
          <cell r="J10">
            <v>263</v>
          </cell>
          <cell r="K10">
            <v>267</v>
          </cell>
          <cell r="L10">
            <v>264</v>
          </cell>
          <cell r="M10">
            <v>268</v>
          </cell>
          <cell r="N10">
            <v>275</v>
          </cell>
          <cell r="O10">
            <v>271</v>
          </cell>
        </row>
        <row r="11">
          <cell r="A11">
            <v>1008</v>
          </cell>
          <cell r="B11">
            <v>16788</v>
          </cell>
          <cell r="C11">
            <v>16763</v>
          </cell>
          <cell r="D11">
            <v>16655</v>
          </cell>
          <cell r="E11">
            <v>16715</v>
          </cell>
          <cell r="F11">
            <v>16752</v>
          </cell>
          <cell r="G11">
            <v>16769</v>
          </cell>
          <cell r="H11">
            <v>16726</v>
          </cell>
          <cell r="I11">
            <v>16760</v>
          </cell>
          <cell r="J11">
            <v>17029</v>
          </cell>
          <cell r="K11">
            <v>16998</v>
          </cell>
          <cell r="L11">
            <v>16969</v>
          </cell>
          <cell r="M11">
            <v>16895</v>
          </cell>
          <cell r="N11">
            <v>16923</v>
          </cell>
          <cell r="O11">
            <v>16993</v>
          </cell>
        </row>
        <row r="12">
          <cell r="A12">
            <v>1009</v>
          </cell>
          <cell r="B12">
            <v>1690</v>
          </cell>
          <cell r="C12">
            <v>1702</v>
          </cell>
          <cell r="D12">
            <v>1709</v>
          </cell>
          <cell r="E12">
            <v>1746</v>
          </cell>
          <cell r="F12">
            <v>1832</v>
          </cell>
          <cell r="G12">
            <v>1856</v>
          </cell>
          <cell r="H12">
            <v>1883</v>
          </cell>
          <cell r="I12">
            <v>1932</v>
          </cell>
          <cell r="J12">
            <v>1968</v>
          </cell>
          <cell r="K12">
            <v>1990</v>
          </cell>
          <cell r="L12">
            <v>1987</v>
          </cell>
          <cell r="M12">
            <v>1967</v>
          </cell>
          <cell r="N12">
            <v>1961</v>
          </cell>
          <cell r="O12">
            <v>1987</v>
          </cell>
        </row>
        <row r="13">
          <cell r="A13">
            <v>1010</v>
          </cell>
          <cell r="B13">
            <v>473</v>
          </cell>
          <cell r="C13">
            <v>483</v>
          </cell>
          <cell r="D13">
            <v>477</v>
          </cell>
          <cell r="E13">
            <v>483</v>
          </cell>
          <cell r="F13">
            <v>486</v>
          </cell>
          <cell r="G13">
            <v>491</v>
          </cell>
          <cell r="H13">
            <v>499</v>
          </cell>
          <cell r="I13">
            <v>493</v>
          </cell>
          <cell r="J13">
            <v>513</v>
          </cell>
          <cell r="K13">
            <v>515</v>
          </cell>
          <cell r="L13">
            <v>516</v>
          </cell>
          <cell r="M13">
            <v>520</v>
          </cell>
          <cell r="N13">
            <v>519</v>
          </cell>
          <cell r="O13">
            <v>520</v>
          </cell>
        </row>
        <row r="14">
          <cell r="A14">
            <v>1011</v>
          </cell>
          <cell r="B14">
            <v>768</v>
          </cell>
          <cell r="C14">
            <v>780</v>
          </cell>
          <cell r="D14">
            <v>780</v>
          </cell>
          <cell r="E14">
            <v>795</v>
          </cell>
          <cell r="F14">
            <v>792</v>
          </cell>
          <cell r="G14">
            <v>819</v>
          </cell>
          <cell r="H14">
            <v>838</v>
          </cell>
          <cell r="I14">
            <v>843</v>
          </cell>
          <cell r="J14">
            <v>859</v>
          </cell>
          <cell r="K14">
            <v>888</v>
          </cell>
          <cell r="L14">
            <v>889</v>
          </cell>
          <cell r="M14">
            <v>882</v>
          </cell>
          <cell r="N14">
            <v>872</v>
          </cell>
          <cell r="O14">
            <v>872</v>
          </cell>
        </row>
        <row r="15">
          <cell r="A15">
            <v>1012</v>
          </cell>
          <cell r="B15">
            <v>864</v>
          </cell>
          <cell r="C15">
            <v>868</v>
          </cell>
          <cell r="D15">
            <v>908</v>
          </cell>
          <cell r="E15">
            <v>914</v>
          </cell>
          <cell r="F15">
            <v>941</v>
          </cell>
          <cell r="G15">
            <v>955</v>
          </cell>
          <cell r="H15">
            <v>1005</v>
          </cell>
          <cell r="I15">
            <v>1026</v>
          </cell>
          <cell r="J15">
            <v>1051</v>
          </cell>
          <cell r="K15">
            <v>1023</v>
          </cell>
          <cell r="L15">
            <v>1032</v>
          </cell>
          <cell r="M15">
            <v>1054</v>
          </cell>
          <cell r="N15">
            <v>1057</v>
          </cell>
          <cell r="O15">
            <v>1080</v>
          </cell>
        </row>
        <row r="16">
          <cell r="A16">
            <v>1013</v>
          </cell>
          <cell r="B16">
            <v>10863</v>
          </cell>
          <cell r="C16">
            <v>10975</v>
          </cell>
          <cell r="D16">
            <v>11070</v>
          </cell>
          <cell r="E16">
            <v>11160</v>
          </cell>
          <cell r="F16">
            <v>11444</v>
          </cell>
          <cell r="G16">
            <v>11593</v>
          </cell>
          <cell r="H16">
            <v>11703</v>
          </cell>
          <cell r="I16">
            <v>11745</v>
          </cell>
          <cell r="J16">
            <v>11917</v>
          </cell>
          <cell r="K16">
            <v>11926</v>
          </cell>
          <cell r="L16">
            <v>11978</v>
          </cell>
          <cell r="M16">
            <v>12075</v>
          </cell>
          <cell r="N16">
            <v>12143</v>
          </cell>
          <cell r="O16">
            <v>12262</v>
          </cell>
        </row>
        <row r="17">
          <cell r="A17">
            <v>1014</v>
          </cell>
          <cell r="B17">
            <v>1252</v>
          </cell>
          <cell r="C17">
            <v>1271</v>
          </cell>
          <cell r="D17">
            <v>1270</v>
          </cell>
          <cell r="E17">
            <v>1297</v>
          </cell>
          <cell r="F17">
            <v>1291</v>
          </cell>
          <cell r="G17">
            <v>1300</v>
          </cell>
          <cell r="H17">
            <v>1313</v>
          </cell>
          <cell r="I17">
            <v>1321</v>
          </cell>
          <cell r="J17">
            <v>1343</v>
          </cell>
          <cell r="K17">
            <v>1350</v>
          </cell>
          <cell r="L17">
            <v>1358</v>
          </cell>
          <cell r="M17">
            <v>1363</v>
          </cell>
          <cell r="N17">
            <v>1344</v>
          </cell>
          <cell r="O17">
            <v>1344</v>
          </cell>
        </row>
        <row r="18">
          <cell r="A18">
            <v>1015</v>
          </cell>
          <cell r="B18">
            <v>735</v>
          </cell>
          <cell r="C18">
            <v>748</v>
          </cell>
          <cell r="D18">
            <v>799</v>
          </cell>
          <cell r="E18">
            <v>817</v>
          </cell>
          <cell r="F18">
            <v>836</v>
          </cell>
          <cell r="G18">
            <v>855</v>
          </cell>
          <cell r="H18">
            <v>812</v>
          </cell>
          <cell r="I18">
            <v>809</v>
          </cell>
          <cell r="J18">
            <v>837</v>
          </cell>
          <cell r="K18">
            <v>823</v>
          </cell>
          <cell r="L18">
            <v>822</v>
          </cell>
          <cell r="M18">
            <v>827</v>
          </cell>
          <cell r="N18">
            <v>821</v>
          </cell>
          <cell r="O18">
            <v>806</v>
          </cell>
        </row>
        <row r="19">
          <cell r="A19">
            <v>1016</v>
          </cell>
          <cell r="B19">
            <v>3062</v>
          </cell>
          <cell r="C19">
            <v>3058</v>
          </cell>
          <cell r="D19">
            <v>3026</v>
          </cell>
          <cell r="E19">
            <v>3073</v>
          </cell>
          <cell r="F19">
            <v>3095</v>
          </cell>
          <cell r="G19">
            <v>3074</v>
          </cell>
          <cell r="H19">
            <v>3086</v>
          </cell>
          <cell r="I19">
            <v>3052</v>
          </cell>
          <cell r="J19">
            <v>3092</v>
          </cell>
          <cell r="K19">
            <v>3099</v>
          </cell>
          <cell r="L19">
            <v>3143</v>
          </cell>
          <cell r="M19">
            <v>3172</v>
          </cell>
          <cell r="N19">
            <v>3164</v>
          </cell>
          <cell r="O19">
            <v>3219</v>
          </cell>
        </row>
        <row r="20">
          <cell r="A20">
            <v>1017</v>
          </cell>
          <cell r="B20">
            <v>551</v>
          </cell>
          <cell r="C20">
            <v>525</v>
          </cell>
          <cell r="D20">
            <v>518</v>
          </cell>
          <cell r="E20">
            <v>540</v>
          </cell>
          <cell r="F20">
            <v>534</v>
          </cell>
          <cell r="G20">
            <v>513</v>
          </cell>
          <cell r="H20">
            <v>509</v>
          </cell>
          <cell r="I20">
            <v>512</v>
          </cell>
          <cell r="J20">
            <v>505</v>
          </cell>
          <cell r="K20">
            <v>513</v>
          </cell>
          <cell r="L20">
            <v>523</v>
          </cell>
          <cell r="M20">
            <v>551</v>
          </cell>
          <cell r="N20">
            <v>534</v>
          </cell>
          <cell r="O20">
            <v>532</v>
          </cell>
        </row>
        <row r="21">
          <cell r="A21">
            <v>1018</v>
          </cell>
          <cell r="B21">
            <v>3159</v>
          </cell>
          <cell r="C21">
            <v>3209</v>
          </cell>
          <cell r="D21">
            <v>3263</v>
          </cell>
          <cell r="E21">
            <v>3328</v>
          </cell>
          <cell r="F21">
            <v>3401</v>
          </cell>
          <cell r="G21">
            <v>3506</v>
          </cell>
          <cell r="H21">
            <v>3522</v>
          </cell>
          <cell r="I21">
            <v>3584</v>
          </cell>
          <cell r="J21">
            <v>3646</v>
          </cell>
          <cell r="K21">
            <v>3732</v>
          </cell>
          <cell r="L21">
            <v>3716</v>
          </cell>
          <cell r="M21">
            <v>3810</v>
          </cell>
          <cell r="N21">
            <v>3783</v>
          </cell>
          <cell r="O21">
            <v>3783</v>
          </cell>
        </row>
        <row r="22">
          <cell r="A22">
            <v>1019</v>
          </cell>
          <cell r="B22">
            <v>112</v>
          </cell>
          <cell r="C22">
            <v>115</v>
          </cell>
          <cell r="D22">
            <v>100</v>
          </cell>
          <cell r="E22">
            <v>118</v>
          </cell>
          <cell r="F22">
            <v>116</v>
          </cell>
          <cell r="G22">
            <v>116</v>
          </cell>
          <cell r="H22">
            <v>108</v>
          </cell>
          <cell r="I22">
            <v>107</v>
          </cell>
          <cell r="J22">
            <v>106</v>
          </cell>
          <cell r="K22">
            <v>105</v>
          </cell>
          <cell r="L22">
            <v>97</v>
          </cell>
          <cell r="M22">
            <v>95</v>
          </cell>
          <cell r="N22">
            <v>95</v>
          </cell>
          <cell r="O22">
            <v>99</v>
          </cell>
        </row>
        <row r="23">
          <cell r="A23">
            <v>1020</v>
          </cell>
          <cell r="B23">
            <v>3476</v>
          </cell>
          <cell r="C23">
            <v>3447</v>
          </cell>
          <cell r="D23">
            <v>3413</v>
          </cell>
          <cell r="E23">
            <v>3386</v>
          </cell>
          <cell r="F23">
            <v>3373</v>
          </cell>
          <cell r="G23">
            <v>3429</v>
          </cell>
          <cell r="H23">
            <v>3417</v>
          </cell>
          <cell r="I23">
            <v>3361</v>
          </cell>
          <cell r="J23">
            <v>3391</v>
          </cell>
          <cell r="K23">
            <v>3374</v>
          </cell>
          <cell r="L23">
            <v>3322</v>
          </cell>
          <cell r="M23">
            <v>3319</v>
          </cell>
          <cell r="N23">
            <v>3284</v>
          </cell>
          <cell r="O23">
            <v>3293</v>
          </cell>
        </row>
        <row r="24">
          <cell r="A24">
            <v>1021</v>
          </cell>
          <cell r="B24">
            <v>1471</v>
          </cell>
          <cell r="C24">
            <v>1462</v>
          </cell>
          <cell r="D24">
            <v>1479</v>
          </cell>
          <cell r="E24">
            <v>1518</v>
          </cell>
          <cell r="F24">
            <v>1540</v>
          </cell>
          <cell r="G24">
            <v>1547</v>
          </cell>
          <cell r="H24">
            <v>1560</v>
          </cell>
          <cell r="I24">
            <v>1558</v>
          </cell>
          <cell r="J24">
            <v>1595</v>
          </cell>
          <cell r="K24">
            <v>1589</v>
          </cell>
          <cell r="L24">
            <v>1586</v>
          </cell>
          <cell r="M24">
            <v>1614</v>
          </cell>
          <cell r="N24">
            <v>1630</v>
          </cell>
          <cell r="O24">
            <v>1648</v>
          </cell>
        </row>
        <row r="25">
          <cell r="A25">
            <v>1022</v>
          </cell>
          <cell r="B25">
            <v>3069</v>
          </cell>
          <cell r="C25">
            <v>3055</v>
          </cell>
          <cell r="D25">
            <v>3034</v>
          </cell>
          <cell r="E25">
            <v>3004</v>
          </cell>
          <cell r="F25">
            <v>2955</v>
          </cell>
          <cell r="G25">
            <v>2968</v>
          </cell>
          <cell r="H25">
            <v>3009</v>
          </cell>
          <cell r="I25">
            <v>3005</v>
          </cell>
          <cell r="J25">
            <v>3041</v>
          </cell>
          <cell r="K25">
            <v>3121</v>
          </cell>
          <cell r="L25">
            <v>3160</v>
          </cell>
          <cell r="M25">
            <v>3181</v>
          </cell>
          <cell r="N25">
            <v>3221</v>
          </cell>
          <cell r="O25">
            <v>3226</v>
          </cell>
        </row>
        <row r="26">
          <cell r="A26">
            <v>1023</v>
          </cell>
          <cell r="B26">
            <v>602</v>
          </cell>
          <cell r="C26">
            <v>603</v>
          </cell>
          <cell r="D26">
            <v>589</v>
          </cell>
          <cell r="E26">
            <v>599</v>
          </cell>
          <cell r="F26">
            <v>613</v>
          </cell>
          <cell r="G26">
            <v>605</v>
          </cell>
          <cell r="H26">
            <v>622</v>
          </cell>
          <cell r="I26">
            <v>623</v>
          </cell>
          <cell r="J26">
            <v>635</v>
          </cell>
          <cell r="K26">
            <v>618</v>
          </cell>
          <cell r="L26">
            <v>611</v>
          </cell>
          <cell r="M26">
            <v>594</v>
          </cell>
          <cell r="N26">
            <v>597</v>
          </cell>
          <cell r="O26">
            <v>597</v>
          </cell>
        </row>
        <row r="27">
          <cell r="A27">
            <v>1024</v>
          </cell>
          <cell r="B27">
            <v>17991</v>
          </cell>
          <cell r="C27">
            <v>18085</v>
          </cell>
          <cell r="D27">
            <v>18218</v>
          </cell>
          <cell r="E27">
            <v>18423</v>
          </cell>
          <cell r="F27">
            <v>18414</v>
          </cell>
          <cell r="G27">
            <v>18403</v>
          </cell>
          <cell r="H27">
            <v>18321</v>
          </cell>
          <cell r="I27">
            <v>18088</v>
          </cell>
          <cell r="J27">
            <v>18033</v>
          </cell>
          <cell r="K27">
            <v>18075</v>
          </cell>
          <cell r="L27">
            <v>18105</v>
          </cell>
          <cell r="M27">
            <v>18079</v>
          </cell>
          <cell r="N27">
            <v>18079</v>
          </cell>
          <cell r="O27">
            <v>18164</v>
          </cell>
        </row>
        <row r="28">
          <cell r="A28">
            <v>1025</v>
          </cell>
          <cell r="B28">
            <v>2763</v>
          </cell>
          <cell r="C28">
            <v>2809</v>
          </cell>
          <cell r="D28">
            <v>2850</v>
          </cell>
          <cell r="E28">
            <v>2913</v>
          </cell>
          <cell r="F28">
            <v>2967</v>
          </cell>
          <cell r="G28">
            <v>2975</v>
          </cell>
          <cell r="H28">
            <v>3064</v>
          </cell>
          <cell r="I28">
            <v>3182</v>
          </cell>
          <cell r="J28">
            <v>3288</v>
          </cell>
          <cell r="K28">
            <v>3357</v>
          </cell>
          <cell r="L28">
            <v>3359</v>
          </cell>
          <cell r="M28">
            <v>3355</v>
          </cell>
          <cell r="N28">
            <v>3381</v>
          </cell>
          <cell r="O28">
            <v>3426</v>
          </cell>
        </row>
        <row r="29">
          <cell r="A29">
            <v>1026</v>
          </cell>
          <cell r="B29">
            <v>622</v>
          </cell>
          <cell r="C29">
            <v>611</v>
          </cell>
          <cell r="D29">
            <v>595</v>
          </cell>
          <cell r="E29">
            <v>608</v>
          </cell>
          <cell r="F29">
            <v>630</v>
          </cell>
          <cell r="G29">
            <v>626</v>
          </cell>
          <cell r="H29">
            <v>603</v>
          </cell>
          <cell r="I29">
            <v>595</v>
          </cell>
          <cell r="J29">
            <v>596</v>
          </cell>
          <cell r="K29">
            <v>584</v>
          </cell>
          <cell r="L29">
            <v>579</v>
          </cell>
          <cell r="M29">
            <v>564</v>
          </cell>
          <cell r="N29">
            <v>564</v>
          </cell>
          <cell r="O29">
            <v>564</v>
          </cell>
        </row>
        <row r="30">
          <cell r="A30">
            <v>1027</v>
          </cell>
          <cell r="B30">
            <v>1970</v>
          </cell>
          <cell r="C30">
            <v>1989</v>
          </cell>
          <cell r="D30">
            <v>1980</v>
          </cell>
          <cell r="E30">
            <v>2009</v>
          </cell>
          <cell r="F30">
            <v>2057</v>
          </cell>
          <cell r="G30">
            <v>2037</v>
          </cell>
          <cell r="H30">
            <v>2036</v>
          </cell>
          <cell r="I30">
            <v>2073</v>
          </cell>
          <cell r="J30">
            <v>2069</v>
          </cell>
          <cell r="K30">
            <v>2062</v>
          </cell>
          <cell r="L30">
            <v>2077</v>
          </cell>
          <cell r="M30">
            <v>2087</v>
          </cell>
          <cell r="N30">
            <v>2103</v>
          </cell>
          <cell r="O30">
            <v>2107</v>
          </cell>
        </row>
        <row r="31">
          <cell r="A31">
            <v>1028</v>
          </cell>
          <cell r="B31">
            <v>12570</v>
          </cell>
          <cell r="C31">
            <v>12673</v>
          </cell>
          <cell r="D31">
            <v>12753</v>
          </cell>
          <cell r="E31">
            <v>12920</v>
          </cell>
          <cell r="F31">
            <v>13047</v>
          </cell>
          <cell r="G31">
            <v>13310</v>
          </cell>
          <cell r="H31">
            <v>13457</v>
          </cell>
          <cell r="I31">
            <v>13557</v>
          </cell>
          <cell r="J31">
            <v>13597</v>
          </cell>
          <cell r="K31">
            <v>13591</v>
          </cell>
          <cell r="L31">
            <v>13550</v>
          </cell>
          <cell r="M31">
            <v>13496</v>
          </cell>
          <cell r="N31">
            <v>13571</v>
          </cell>
          <cell r="O31">
            <v>13629</v>
          </cell>
        </row>
        <row r="32">
          <cell r="A32">
            <v>1029</v>
          </cell>
          <cell r="B32">
            <v>496</v>
          </cell>
          <cell r="C32">
            <v>495</v>
          </cell>
          <cell r="D32">
            <v>494</v>
          </cell>
          <cell r="E32">
            <v>503</v>
          </cell>
          <cell r="F32">
            <v>513</v>
          </cell>
          <cell r="G32">
            <v>518</v>
          </cell>
          <cell r="H32">
            <v>520</v>
          </cell>
          <cell r="I32">
            <v>522</v>
          </cell>
          <cell r="J32">
            <v>554</v>
          </cell>
          <cell r="K32">
            <v>563</v>
          </cell>
          <cell r="L32">
            <v>549</v>
          </cell>
          <cell r="M32">
            <v>553</v>
          </cell>
          <cell r="N32">
            <v>545</v>
          </cell>
          <cell r="O32">
            <v>563</v>
          </cell>
        </row>
        <row r="33">
          <cell r="A33">
            <v>1030</v>
          </cell>
          <cell r="B33">
            <v>3632</v>
          </cell>
          <cell r="C33">
            <v>3619</v>
          </cell>
          <cell r="D33">
            <v>3636</v>
          </cell>
          <cell r="E33">
            <v>3622</v>
          </cell>
          <cell r="F33">
            <v>3640</v>
          </cell>
          <cell r="G33">
            <v>3618</v>
          </cell>
          <cell r="H33">
            <v>3597</v>
          </cell>
          <cell r="I33">
            <v>3614</v>
          </cell>
          <cell r="J33">
            <v>3622</v>
          </cell>
          <cell r="K33">
            <v>3628</v>
          </cell>
          <cell r="L33">
            <v>3658</v>
          </cell>
          <cell r="M33">
            <v>3648</v>
          </cell>
          <cell r="N33">
            <v>3657</v>
          </cell>
          <cell r="O33">
            <v>3762</v>
          </cell>
        </row>
        <row r="34">
          <cell r="A34">
            <v>1031</v>
          </cell>
          <cell r="B34">
            <v>801</v>
          </cell>
          <cell r="C34">
            <v>796</v>
          </cell>
          <cell r="D34">
            <v>788</v>
          </cell>
          <cell r="E34">
            <v>805</v>
          </cell>
          <cell r="F34">
            <v>816</v>
          </cell>
          <cell r="G34">
            <v>824</v>
          </cell>
          <cell r="H34">
            <v>831</v>
          </cell>
          <cell r="I34">
            <v>804</v>
          </cell>
          <cell r="J34">
            <v>841</v>
          </cell>
          <cell r="K34">
            <v>838</v>
          </cell>
          <cell r="L34">
            <v>828</v>
          </cell>
          <cell r="M34">
            <v>830</v>
          </cell>
          <cell r="N34">
            <v>828</v>
          </cell>
          <cell r="O34">
            <v>830</v>
          </cell>
        </row>
        <row r="35">
          <cell r="A35">
            <v>1032</v>
          </cell>
          <cell r="B35">
            <v>2224</v>
          </cell>
          <cell r="C35">
            <v>2227</v>
          </cell>
          <cell r="D35">
            <v>2221</v>
          </cell>
          <cell r="E35">
            <v>2234</v>
          </cell>
          <cell r="F35">
            <v>2274</v>
          </cell>
          <cell r="G35">
            <v>2305</v>
          </cell>
          <cell r="H35">
            <v>2317</v>
          </cell>
          <cell r="I35">
            <v>2323</v>
          </cell>
          <cell r="J35">
            <v>2339</v>
          </cell>
          <cell r="K35">
            <v>2355</v>
          </cell>
          <cell r="L35">
            <v>2349</v>
          </cell>
          <cell r="M35">
            <v>2339</v>
          </cell>
          <cell r="N35">
            <v>2297</v>
          </cell>
          <cell r="O35">
            <v>2272</v>
          </cell>
        </row>
        <row r="36">
          <cell r="A36">
            <v>1033</v>
          </cell>
          <cell r="B36">
            <v>2924</v>
          </cell>
          <cell r="C36">
            <v>2911</v>
          </cell>
          <cell r="D36">
            <v>2927</v>
          </cell>
          <cell r="E36">
            <v>2927</v>
          </cell>
          <cell r="F36">
            <v>2943</v>
          </cell>
          <cell r="G36">
            <v>2987</v>
          </cell>
          <cell r="H36">
            <v>2969</v>
          </cell>
          <cell r="I36">
            <v>2980</v>
          </cell>
          <cell r="J36">
            <v>3057</v>
          </cell>
          <cell r="K36">
            <v>3110</v>
          </cell>
          <cell r="L36">
            <v>3097</v>
          </cell>
          <cell r="M36">
            <v>3074</v>
          </cell>
          <cell r="N36">
            <v>3051</v>
          </cell>
          <cell r="O36">
            <v>3107</v>
          </cell>
        </row>
        <row r="37">
          <cell r="A37">
            <v>1034</v>
          </cell>
          <cell r="B37">
            <v>7240</v>
          </cell>
          <cell r="C37">
            <v>7367</v>
          </cell>
          <cell r="D37">
            <v>7428</v>
          </cell>
          <cell r="E37">
            <v>7502</v>
          </cell>
          <cell r="F37">
            <v>7630</v>
          </cell>
          <cell r="G37">
            <v>7793</v>
          </cell>
          <cell r="H37">
            <v>7784</v>
          </cell>
          <cell r="I37">
            <v>7883</v>
          </cell>
          <cell r="J37">
            <v>8051</v>
          </cell>
          <cell r="K37">
            <v>8125</v>
          </cell>
          <cell r="L37">
            <v>8154</v>
          </cell>
          <cell r="M37">
            <v>8278</v>
          </cell>
          <cell r="N37">
            <v>8394</v>
          </cell>
          <cell r="O37">
            <v>8530</v>
          </cell>
        </row>
        <row r="38">
          <cell r="A38">
            <v>1035</v>
          </cell>
          <cell r="B38">
            <v>3966</v>
          </cell>
          <cell r="C38">
            <v>4001</v>
          </cell>
          <cell r="D38">
            <v>4009</v>
          </cell>
          <cell r="E38">
            <v>4017</v>
          </cell>
          <cell r="F38">
            <v>4075</v>
          </cell>
          <cell r="G38">
            <v>4086</v>
          </cell>
          <cell r="H38">
            <v>4092</v>
          </cell>
          <cell r="I38">
            <v>4119</v>
          </cell>
          <cell r="J38">
            <v>4197</v>
          </cell>
          <cell r="K38">
            <v>4328</v>
          </cell>
          <cell r="L38">
            <v>4344</v>
          </cell>
          <cell r="M38">
            <v>4420</v>
          </cell>
          <cell r="N38">
            <v>4527</v>
          </cell>
          <cell r="O38">
            <v>4559</v>
          </cell>
        </row>
        <row r="39">
          <cell r="A39">
            <v>1036</v>
          </cell>
          <cell r="B39">
            <v>475</v>
          </cell>
          <cell r="C39">
            <v>469</v>
          </cell>
          <cell r="D39">
            <v>469</v>
          </cell>
          <cell r="E39">
            <v>475</v>
          </cell>
          <cell r="F39">
            <v>487</v>
          </cell>
          <cell r="G39">
            <v>477</v>
          </cell>
          <cell r="H39">
            <v>492</v>
          </cell>
          <cell r="I39">
            <v>481</v>
          </cell>
          <cell r="J39">
            <v>484</v>
          </cell>
          <cell r="K39">
            <v>484</v>
          </cell>
          <cell r="L39">
            <v>482</v>
          </cell>
          <cell r="M39">
            <v>476</v>
          </cell>
          <cell r="N39">
            <v>456</v>
          </cell>
          <cell r="O39">
            <v>447</v>
          </cell>
        </row>
        <row r="40">
          <cell r="A40">
            <v>1037</v>
          </cell>
          <cell r="B40">
            <v>440</v>
          </cell>
          <cell r="C40">
            <v>431</v>
          </cell>
          <cell r="D40">
            <v>434</v>
          </cell>
          <cell r="E40">
            <v>459</v>
          </cell>
          <cell r="F40">
            <v>481</v>
          </cell>
          <cell r="G40">
            <v>485</v>
          </cell>
          <cell r="H40">
            <v>481</v>
          </cell>
          <cell r="I40">
            <v>489</v>
          </cell>
          <cell r="J40">
            <v>505</v>
          </cell>
          <cell r="K40">
            <v>487</v>
          </cell>
          <cell r="L40">
            <v>480</v>
          </cell>
          <cell r="M40">
            <v>477</v>
          </cell>
          <cell r="N40">
            <v>471</v>
          </cell>
          <cell r="O40">
            <v>479</v>
          </cell>
        </row>
        <row r="41">
          <cell r="A41">
            <v>1038</v>
          </cell>
          <cell r="B41">
            <v>6840</v>
          </cell>
          <cell r="C41">
            <v>7166</v>
          </cell>
          <cell r="D41">
            <v>7308</v>
          </cell>
          <cell r="E41">
            <v>7422</v>
          </cell>
          <cell r="F41">
            <v>7685</v>
          </cell>
          <cell r="G41">
            <v>7932</v>
          </cell>
          <cell r="H41">
            <v>8109</v>
          </cell>
          <cell r="I41">
            <v>8220</v>
          </cell>
          <cell r="J41">
            <v>8378</v>
          </cell>
          <cell r="K41">
            <v>8415</v>
          </cell>
          <cell r="L41">
            <v>8460</v>
          </cell>
          <cell r="M41">
            <v>8466</v>
          </cell>
          <cell r="N41">
            <v>8497</v>
          </cell>
          <cell r="O41">
            <v>8552</v>
          </cell>
        </row>
        <row r="42">
          <cell r="A42">
            <v>1039</v>
          </cell>
          <cell r="B42">
            <v>1593</v>
          </cell>
          <cell r="C42">
            <v>1637</v>
          </cell>
          <cell r="D42">
            <v>1653</v>
          </cell>
          <cell r="E42">
            <v>1664</v>
          </cell>
          <cell r="F42">
            <v>1690</v>
          </cell>
          <cell r="G42">
            <v>1680</v>
          </cell>
          <cell r="H42">
            <v>1612</v>
          </cell>
          <cell r="I42">
            <v>1629</v>
          </cell>
          <cell r="J42">
            <v>1668</v>
          </cell>
          <cell r="K42">
            <v>1700</v>
          </cell>
          <cell r="L42">
            <v>1721</v>
          </cell>
          <cell r="M42">
            <v>1740</v>
          </cell>
          <cell r="N42">
            <v>1718</v>
          </cell>
          <cell r="O42">
            <v>1701</v>
          </cell>
        </row>
        <row r="43">
          <cell r="A43">
            <v>1040</v>
          </cell>
          <cell r="B43">
            <v>1342</v>
          </cell>
          <cell r="C43">
            <v>1342</v>
          </cell>
          <cell r="D43">
            <v>1331</v>
          </cell>
          <cell r="E43">
            <v>1347</v>
          </cell>
          <cell r="F43">
            <v>1360</v>
          </cell>
          <cell r="G43">
            <v>1405</v>
          </cell>
          <cell r="H43">
            <v>1418</v>
          </cell>
          <cell r="I43">
            <v>1471</v>
          </cell>
          <cell r="J43">
            <v>1492</v>
          </cell>
          <cell r="K43">
            <v>1523</v>
          </cell>
          <cell r="L43">
            <v>1520</v>
          </cell>
          <cell r="M43">
            <v>1517</v>
          </cell>
          <cell r="N43">
            <v>1531</v>
          </cell>
          <cell r="O43">
            <v>1564</v>
          </cell>
        </row>
        <row r="44">
          <cell r="A44">
            <v>1041</v>
          </cell>
          <cell r="B44">
            <v>1280</v>
          </cell>
          <cell r="C44">
            <v>1298</v>
          </cell>
          <cell r="D44">
            <v>1297</v>
          </cell>
          <cell r="E44">
            <v>1325</v>
          </cell>
          <cell r="F44">
            <v>1325</v>
          </cell>
          <cell r="G44">
            <v>1352</v>
          </cell>
          <cell r="H44">
            <v>1366</v>
          </cell>
          <cell r="I44">
            <v>1391</v>
          </cell>
          <cell r="J44">
            <v>1398</v>
          </cell>
          <cell r="K44">
            <v>1401</v>
          </cell>
          <cell r="L44">
            <v>1403</v>
          </cell>
          <cell r="M44">
            <v>1403</v>
          </cell>
          <cell r="N44">
            <v>1403</v>
          </cell>
          <cell r="O44">
            <v>1426</v>
          </cell>
        </row>
        <row r="45">
          <cell r="A45">
            <v>1042</v>
          </cell>
          <cell r="B45">
            <v>1366</v>
          </cell>
          <cell r="C45">
            <v>1355</v>
          </cell>
          <cell r="D45">
            <v>1339</v>
          </cell>
          <cell r="E45">
            <v>1334</v>
          </cell>
          <cell r="F45">
            <v>1321</v>
          </cell>
          <cell r="G45">
            <v>1324</v>
          </cell>
          <cell r="H45">
            <v>1329</v>
          </cell>
          <cell r="I45">
            <v>1305</v>
          </cell>
          <cell r="J45">
            <v>1304</v>
          </cell>
          <cell r="K45">
            <v>1273</v>
          </cell>
          <cell r="L45">
            <v>1266</v>
          </cell>
          <cell r="M45">
            <v>1256</v>
          </cell>
          <cell r="N45">
            <v>1228</v>
          </cell>
          <cell r="O45">
            <v>1235</v>
          </cell>
        </row>
        <row r="46">
          <cell r="A46">
            <v>1043</v>
          </cell>
          <cell r="B46">
            <v>1316</v>
          </cell>
          <cell r="C46">
            <v>1325</v>
          </cell>
          <cell r="D46">
            <v>1369</v>
          </cell>
          <cell r="E46">
            <v>1373</v>
          </cell>
          <cell r="F46">
            <v>1403</v>
          </cell>
          <cell r="G46">
            <v>1443</v>
          </cell>
          <cell r="H46">
            <v>1440</v>
          </cell>
          <cell r="I46">
            <v>1456</v>
          </cell>
          <cell r="J46">
            <v>1484</v>
          </cell>
          <cell r="K46">
            <v>1515</v>
          </cell>
          <cell r="L46">
            <v>1533</v>
          </cell>
          <cell r="M46">
            <v>1555</v>
          </cell>
          <cell r="N46">
            <v>1596</v>
          </cell>
          <cell r="O46">
            <v>1608</v>
          </cell>
        </row>
        <row r="47">
          <cell r="A47">
            <v>1044</v>
          </cell>
          <cell r="B47">
            <v>6527</v>
          </cell>
          <cell r="C47">
            <v>6523</v>
          </cell>
          <cell r="D47">
            <v>6445</v>
          </cell>
          <cell r="E47">
            <v>6418</v>
          </cell>
          <cell r="F47">
            <v>6469</v>
          </cell>
          <cell r="G47">
            <v>6497</v>
          </cell>
          <cell r="H47">
            <v>6491</v>
          </cell>
          <cell r="I47">
            <v>6522</v>
          </cell>
          <cell r="J47">
            <v>6559</v>
          </cell>
          <cell r="K47">
            <v>6506</v>
          </cell>
          <cell r="L47">
            <v>6457</v>
          </cell>
          <cell r="M47">
            <v>6396</v>
          </cell>
          <cell r="N47">
            <v>6360</v>
          </cell>
          <cell r="O47">
            <v>6313</v>
          </cell>
        </row>
        <row r="48">
          <cell r="A48">
            <v>1045</v>
          </cell>
          <cell r="B48">
            <v>6606</v>
          </cell>
          <cell r="C48">
            <v>6555</v>
          </cell>
          <cell r="D48">
            <v>6560</v>
          </cell>
          <cell r="E48">
            <v>6483</v>
          </cell>
          <cell r="F48">
            <v>6496</v>
          </cell>
          <cell r="G48">
            <v>6543</v>
          </cell>
          <cell r="H48">
            <v>6538</v>
          </cell>
          <cell r="I48">
            <v>6480</v>
          </cell>
          <cell r="J48">
            <v>6484</v>
          </cell>
          <cell r="K48">
            <v>6517</v>
          </cell>
          <cell r="L48">
            <v>6467</v>
          </cell>
          <cell r="M48">
            <v>6375</v>
          </cell>
          <cell r="N48">
            <v>6376</v>
          </cell>
          <cell r="O48">
            <v>6417</v>
          </cell>
        </row>
        <row r="49">
          <cell r="A49">
            <v>1046</v>
          </cell>
          <cell r="B49">
            <v>3458</v>
          </cell>
          <cell r="C49">
            <v>3490</v>
          </cell>
          <cell r="D49">
            <v>3511</v>
          </cell>
          <cell r="E49">
            <v>3510</v>
          </cell>
          <cell r="F49">
            <v>3613</v>
          </cell>
          <cell r="G49">
            <v>3635</v>
          </cell>
          <cell r="H49">
            <v>3591</v>
          </cell>
          <cell r="I49">
            <v>3592</v>
          </cell>
          <cell r="J49">
            <v>3571</v>
          </cell>
          <cell r="K49">
            <v>3522</v>
          </cell>
          <cell r="L49">
            <v>3541</v>
          </cell>
          <cell r="M49">
            <v>3538</v>
          </cell>
          <cell r="N49">
            <v>3505</v>
          </cell>
          <cell r="O49">
            <v>3509</v>
          </cell>
        </row>
        <row r="50">
          <cell r="A50">
            <v>1047</v>
          </cell>
          <cell r="B50">
            <v>7173</v>
          </cell>
          <cell r="C50">
            <v>7179</v>
          </cell>
          <cell r="D50">
            <v>7116</v>
          </cell>
          <cell r="E50">
            <v>7145</v>
          </cell>
          <cell r="F50">
            <v>7297</v>
          </cell>
          <cell r="G50">
            <v>7323</v>
          </cell>
          <cell r="H50">
            <v>7242</v>
          </cell>
          <cell r="I50">
            <v>7219</v>
          </cell>
          <cell r="J50">
            <v>7398</v>
          </cell>
          <cell r="K50">
            <v>7377</v>
          </cell>
          <cell r="L50">
            <v>7396</v>
          </cell>
          <cell r="M50">
            <v>7465</v>
          </cell>
          <cell r="N50">
            <v>7451</v>
          </cell>
          <cell r="O50">
            <v>7566</v>
          </cell>
        </row>
        <row r="51">
          <cell r="A51">
            <v>1048</v>
          </cell>
          <cell r="B51">
            <v>5725</v>
          </cell>
          <cell r="C51">
            <v>5795</v>
          </cell>
          <cell r="D51">
            <v>5785</v>
          </cell>
          <cell r="E51">
            <v>5772</v>
          </cell>
          <cell r="F51">
            <v>5919</v>
          </cell>
          <cell r="G51">
            <v>5985</v>
          </cell>
          <cell r="H51">
            <v>6107</v>
          </cell>
          <cell r="I51">
            <v>6162</v>
          </cell>
          <cell r="J51">
            <v>6283</v>
          </cell>
          <cell r="K51">
            <v>6270</v>
          </cell>
          <cell r="L51">
            <v>6273</v>
          </cell>
          <cell r="M51">
            <v>6229</v>
          </cell>
          <cell r="N51">
            <v>6208</v>
          </cell>
          <cell r="O51">
            <v>6183</v>
          </cell>
        </row>
        <row r="52">
          <cell r="A52">
            <v>1049</v>
          </cell>
          <cell r="B52">
            <v>1289</v>
          </cell>
          <cell r="C52">
            <v>1290</v>
          </cell>
          <cell r="D52">
            <v>1284</v>
          </cell>
          <cell r="E52">
            <v>1285</v>
          </cell>
          <cell r="F52">
            <v>1284</v>
          </cell>
          <cell r="G52">
            <v>1338</v>
          </cell>
          <cell r="H52">
            <v>1356</v>
          </cell>
          <cell r="I52">
            <v>1369</v>
          </cell>
          <cell r="J52">
            <v>1383</v>
          </cell>
          <cell r="K52">
            <v>1387</v>
          </cell>
          <cell r="L52">
            <v>1395</v>
          </cell>
          <cell r="M52">
            <v>1384</v>
          </cell>
          <cell r="N52">
            <v>1377</v>
          </cell>
          <cell r="O52">
            <v>1376</v>
          </cell>
        </row>
        <row r="53">
          <cell r="A53">
            <v>1050</v>
          </cell>
          <cell r="B53">
            <v>1337</v>
          </cell>
          <cell r="C53">
            <v>1309</v>
          </cell>
          <cell r="D53">
            <v>1300</v>
          </cell>
          <cell r="E53">
            <v>1298</v>
          </cell>
          <cell r="F53">
            <v>1311</v>
          </cell>
          <cell r="G53">
            <v>1322</v>
          </cell>
          <cell r="H53">
            <v>1293</v>
          </cell>
          <cell r="I53">
            <v>1262</v>
          </cell>
          <cell r="J53">
            <v>1288</v>
          </cell>
          <cell r="K53">
            <v>1293</v>
          </cell>
          <cell r="L53">
            <v>1273</v>
          </cell>
          <cell r="M53">
            <v>1282</v>
          </cell>
          <cell r="N53">
            <v>1282</v>
          </cell>
          <cell r="O53">
            <v>1271</v>
          </cell>
        </row>
        <row r="54">
          <cell r="A54">
            <v>1051</v>
          </cell>
          <cell r="B54">
            <v>5045</v>
          </cell>
          <cell r="C54">
            <v>5064</v>
          </cell>
          <cell r="D54">
            <v>5113</v>
          </cell>
          <cell r="E54">
            <v>5200</v>
          </cell>
          <cell r="F54">
            <v>5287</v>
          </cell>
          <cell r="G54">
            <v>5331</v>
          </cell>
          <cell r="H54">
            <v>5379</v>
          </cell>
          <cell r="I54">
            <v>5545</v>
          </cell>
          <cell r="J54">
            <v>5572</v>
          </cell>
          <cell r="K54">
            <v>5602</v>
          </cell>
          <cell r="L54">
            <v>5585</v>
          </cell>
          <cell r="M54">
            <v>5523</v>
          </cell>
          <cell r="N54">
            <v>5601</v>
          </cell>
          <cell r="O54">
            <v>5606</v>
          </cell>
        </row>
        <row r="55">
          <cell r="A55">
            <v>1052</v>
          </cell>
          <cell r="B55">
            <v>273</v>
          </cell>
          <cell r="C55">
            <v>269</v>
          </cell>
          <cell r="D55">
            <v>273</v>
          </cell>
          <cell r="E55">
            <v>278</v>
          </cell>
          <cell r="F55">
            <v>286</v>
          </cell>
          <cell r="G55">
            <v>295</v>
          </cell>
          <cell r="H55">
            <v>291</v>
          </cell>
          <cell r="I55">
            <v>299</v>
          </cell>
          <cell r="J55">
            <v>316</v>
          </cell>
          <cell r="K55">
            <v>316</v>
          </cell>
          <cell r="L55">
            <v>321</v>
          </cell>
          <cell r="M55">
            <v>299</v>
          </cell>
          <cell r="N55">
            <v>293</v>
          </cell>
          <cell r="O55">
            <v>276</v>
          </cell>
        </row>
        <row r="56">
          <cell r="A56">
            <v>1053</v>
          </cell>
          <cell r="B56">
            <v>2012</v>
          </cell>
          <cell r="C56">
            <v>2079</v>
          </cell>
          <cell r="D56">
            <v>2086</v>
          </cell>
          <cell r="E56">
            <v>2124</v>
          </cell>
          <cell r="F56">
            <v>2207</v>
          </cell>
          <cell r="G56">
            <v>2238</v>
          </cell>
          <cell r="H56">
            <v>2345</v>
          </cell>
          <cell r="I56">
            <v>2404</v>
          </cell>
          <cell r="J56">
            <v>2448</v>
          </cell>
          <cell r="K56">
            <v>2483</v>
          </cell>
          <cell r="L56">
            <v>2534</v>
          </cell>
          <cell r="M56">
            <v>2577</v>
          </cell>
          <cell r="N56">
            <v>2532</v>
          </cell>
          <cell r="O56">
            <v>2551</v>
          </cell>
        </row>
        <row r="57">
          <cell r="A57">
            <v>1054</v>
          </cell>
          <cell r="B57">
            <v>560</v>
          </cell>
          <cell r="C57">
            <v>559</v>
          </cell>
          <cell r="D57">
            <v>540</v>
          </cell>
          <cell r="E57">
            <v>550</v>
          </cell>
          <cell r="F57">
            <v>560</v>
          </cell>
          <cell r="G57">
            <v>553</v>
          </cell>
          <cell r="H57">
            <v>557</v>
          </cell>
          <cell r="I57">
            <v>556</v>
          </cell>
          <cell r="J57">
            <v>565</v>
          </cell>
          <cell r="K57">
            <v>559</v>
          </cell>
          <cell r="L57">
            <v>550</v>
          </cell>
          <cell r="M57">
            <v>550</v>
          </cell>
          <cell r="N57">
            <v>551</v>
          </cell>
          <cell r="O57">
            <v>550</v>
          </cell>
        </row>
        <row r="58">
          <cell r="A58">
            <v>1055</v>
          </cell>
          <cell r="B58">
            <v>1800</v>
          </cell>
          <cell r="C58">
            <v>1829</v>
          </cell>
          <cell r="D58">
            <v>1889</v>
          </cell>
          <cell r="E58">
            <v>1911</v>
          </cell>
          <cell r="F58">
            <v>1919</v>
          </cell>
          <cell r="G58">
            <v>1956</v>
          </cell>
          <cell r="H58">
            <v>1986</v>
          </cell>
          <cell r="I58">
            <v>2009</v>
          </cell>
          <cell r="J58">
            <v>2071</v>
          </cell>
          <cell r="K58">
            <v>2105</v>
          </cell>
          <cell r="L58">
            <v>2121</v>
          </cell>
          <cell r="M58">
            <v>2112</v>
          </cell>
          <cell r="N58">
            <v>2107</v>
          </cell>
          <cell r="O58">
            <v>2113</v>
          </cell>
        </row>
        <row r="59">
          <cell r="A59">
            <v>1056</v>
          </cell>
          <cell r="B59">
            <v>988</v>
          </cell>
          <cell r="C59">
            <v>996</v>
          </cell>
          <cell r="D59">
            <v>1006</v>
          </cell>
          <cell r="E59">
            <v>1032</v>
          </cell>
          <cell r="F59">
            <v>1052</v>
          </cell>
          <cell r="G59">
            <v>1058</v>
          </cell>
          <cell r="H59">
            <v>1050</v>
          </cell>
          <cell r="I59">
            <v>1041</v>
          </cell>
          <cell r="J59">
            <v>1025</v>
          </cell>
          <cell r="K59">
            <v>1021</v>
          </cell>
          <cell r="L59">
            <v>1011</v>
          </cell>
          <cell r="M59">
            <v>1000</v>
          </cell>
          <cell r="N59">
            <v>991</v>
          </cell>
          <cell r="O59">
            <v>979</v>
          </cell>
        </row>
        <row r="60">
          <cell r="A60">
            <v>1057</v>
          </cell>
          <cell r="B60">
            <v>767</v>
          </cell>
          <cell r="C60">
            <v>780</v>
          </cell>
          <cell r="D60">
            <v>761</v>
          </cell>
          <cell r="E60">
            <v>768</v>
          </cell>
          <cell r="F60">
            <v>761</v>
          </cell>
          <cell r="G60">
            <v>764</v>
          </cell>
          <cell r="H60">
            <v>771</v>
          </cell>
          <cell r="I60">
            <v>763</v>
          </cell>
          <cell r="J60">
            <v>762</v>
          </cell>
          <cell r="K60">
            <v>757</v>
          </cell>
          <cell r="L60">
            <v>768</v>
          </cell>
          <cell r="M60">
            <v>767</v>
          </cell>
          <cell r="N60">
            <v>776</v>
          </cell>
          <cell r="O60">
            <v>792</v>
          </cell>
        </row>
        <row r="61">
          <cell r="A61">
            <v>1058</v>
          </cell>
          <cell r="B61">
            <v>8515</v>
          </cell>
          <cell r="C61">
            <v>8573</v>
          </cell>
          <cell r="D61">
            <v>8637</v>
          </cell>
          <cell r="E61">
            <v>8654</v>
          </cell>
          <cell r="F61">
            <v>8755</v>
          </cell>
          <cell r="G61">
            <v>8739</v>
          </cell>
          <cell r="H61">
            <v>8774</v>
          </cell>
          <cell r="I61">
            <v>8826</v>
          </cell>
          <cell r="J61">
            <v>8951</v>
          </cell>
          <cell r="K61">
            <v>9070</v>
          </cell>
          <cell r="L61">
            <v>9127</v>
          </cell>
          <cell r="M61">
            <v>9136</v>
          </cell>
          <cell r="N61">
            <v>9135</v>
          </cell>
          <cell r="O61">
            <v>9181</v>
          </cell>
        </row>
        <row r="62">
          <cell r="A62">
            <v>1059</v>
          </cell>
          <cell r="B62">
            <v>24756</v>
          </cell>
          <cell r="C62">
            <v>24849</v>
          </cell>
          <cell r="D62">
            <v>24944</v>
          </cell>
          <cell r="E62">
            <v>25082</v>
          </cell>
          <cell r="F62">
            <v>25361</v>
          </cell>
          <cell r="G62">
            <v>25581</v>
          </cell>
          <cell r="H62">
            <v>25906</v>
          </cell>
          <cell r="I62">
            <v>26384</v>
          </cell>
          <cell r="J62">
            <v>27263</v>
          </cell>
          <cell r="K62">
            <v>27764</v>
          </cell>
          <cell r="L62">
            <v>28006</v>
          </cell>
          <cell r="M62">
            <v>28422</v>
          </cell>
          <cell r="N62">
            <v>28650</v>
          </cell>
          <cell r="O62">
            <v>28887</v>
          </cell>
        </row>
        <row r="63">
          <cell r="A63">
            <v>1060</v>
          </cell>
          <cell r="B63">
            <v>1706</v>
          </cell>
          <cell r="C63">
            <v>1705</v>
          </cell>
          <cell r="D63">
            <v>1701</v>
          </cell>
          <cell r="E63">
            <v>1800</v>
          </cell>
          <cell r="F63">
            <v>1799</v>
          </cell>
          <cell r="G63">
            <v>1799</v>
          </cell>
          <cell r="H63">
            <v>1780</v>
          </cell>
          <cell r="I63">
            <v>1793</v>
          </cell>
          <cell r="J63">
            <v>1813</v>
          </cell>
          <cell r="K63">
            <v>1841</v>
          </cell>
          <cell r="L63">
            <v>1821</v>
          </cell>
          <cell r="M63">
            <v>1825</v>
          </cell>
          <cell r="N63">
            <v>1812</v>
          </cell>
          <cell r="O63">
            <v>1880</v>
          </cell>
        </row>
        <row r="64">
          <cell r="A64">
            <v>1061</v>
          </cell>
          <cell r="B64">
            <v>1471</v>
          </cell>
          <cell r="C64">
            <v>1462</v>
          </cell>
          <cell r="D64">
            <v>1448</v>
          </cell>
          <cell r="E64">
            <v>1450</v>
          </cell>
          <cell r="F64">
            <v>1466</v>
          </cell>
          <cell r="G64">
            <v>1462</v>
          </cell>
          <cell r="H64">
            <v>1436</v>
          </cell>
          <cell r="I64">
            <v>1436</v>
          </cell>
          <cell r="J64">
            <v>1496</v>
          </cell>
          <cell r="K64">
            <v>1482</v>
          </cell>
          <cell r="L64">
            <v>1476</v>
          </cell>
          <cell r="M64">
            <v>1492</v>
          </cell>
          <cell r="N64">
            <v>1498</v>
          </cell>
          <cell r="O64">
            <v>1474</v>
          </cell>
        </row>
        <row r="65">
          <cell r="A65">
            <v>1062</v>
          </cell>
          <cell r="B65">
            <v>2614</v>
          </cell>
          <cell r="C65">
            <v>2619</v>
          </cell>
          <cell r="D65">
            <v>2639</v>
          </cell>
          <cell r="E65">
            <v>2715</v>
          </cell>
          <cell r="F65">
            <v>2742</v>
          </cell>
          <cell r="G65">
            <v>2707</v>
          </cell>
          <cell r="H65">
            <v>2683</v>
          </cell>
          <cell r="I65">
            <v>2720</v>
          </cell>
          <cell r="J65">
            <v>2775</v>
          </cell>
          <cell r="K65">
            <v>2831</v>
          </cell>
          <cell r="L65">
            <v>2844</v>
          </cell>
          <cell r="M65">
            <v>2873</v>
          </cell>
          <cell r="N65">
            <v>2955</v>
          </cell>
          <cell r="O65">
            <v>2995</v>
          </cell>
        </row>
        <row r="66">
          <cell r="A66">
            <v>1063</v>
          </cell>
          <cell r="B66">
            <v>15279</v>
          </cell>
          <cell r="C66">
            <v>15544</v>
          </cell>
          <cell r="D66">
            <v>15851</v>
          </cell>
          <cell r="E66">
            <v>16069</v>
          </cell>
          <cell r="F66">
            <v>16446</v>
          </cell>
          <cell r="G66">
            <v>16602</v>
          </cell>
          <cell r="H66">
            <v>16846</v>
          </cell>
          <cell r="I66">
            <v>16894</v>
          </cell>
          <cell r="J66">
            <v>17296</v>
          </cell>
          <cell r="K66">
            <v>17642</v>
          </cell>
          <cell r="L66">
            <v>17706</v>
          </cell>
          <cell r="M66">
            <v>18173</v>
          </cell>
          <cell r="N66">
            <v>18366</v>
          </cell>
          <cell r="O66">
            <v>18634</v>
          </cell>
        </row>
        <row r="67">
          <cell r="A67">
            <v>1064</v>
          </cell>
          <cell r="B67">
            <v>1382</v>
          </cell>
          <cell r="C67">
            <v>1404</v>
          </cell>
          <cell r="D67">
            <v>1412</v>
          </cell>
          <cell r="E67">
            <v>1483</v>
          </cell>
          <cell r="F67">
            <v>1546</v>
          </cell>
          <cell r="G67">
            <v>1577</v>
          </cell>
          <cell r="H67">
            <v>1585</v>
          </cell>
          <cell r="I67">
            <v>1621</v>
          </cell>
          <cell r="J67">
            <v>1683</v>
          </cell>
          <cell r="K67">
            <v>1736</v>
          </cell>
          <cell r="L67">
            <v>1741</v>
          </cell>
          <cell r="M67">
            <v>1789</v>
          </cell>
          <cell r="N67">
            <v>1777</v>
          </cell>
          <cell r="O67">
            <v>1766</v>
          </cell>
        </row>
        <row r="68">
          <cell r="A68">
            <v>1065</v>
          </cell>
          <cell r="B68">
            <v>1781</v>
          </cell>
          <cell r="C68">
            <v>1836</v>
          </cell>
          <cell r="D68">
            <v>1869</v>
          </cell>
          <cell r="E68">
            <v>1855</v>
          </cell>
          <cell r="F68">
            <v>1878</v>
          </cell>
          <cell r="G68">
            <v>1937</v>
          </cell>
          <cell r="H68">
            <v>1988</v>
          </cell>
          <cell r="I68">
            <v>1985</v>
          </cell>
          <cell r="J68">
            <v>2082</v>
          </cell>
          <cell r="K68">
            <v>2122</v>
          </cell>
          <cell r="L68">
            <v>2169</v>
          </cell>
          <cell r="M68">
            <v>2166</v>
          </cell>
          <cell r="N68">
            <v>2217</v>
          </cell>
          <cell r="O68">
            <v>2224</v>
          </cell>
        </row>
        <row r="69">
          <cell r="A69">
            <v>1066</v>
          </cell>
          <cell r="B69">
            <v>8976</v>
          </cell>
          <cell r="C69">
            <v>8948</v>
          </cell>
          <cell r="D69">
            <v>8958</v>
          </cell>
          <cell r="E69">
            <v>9068</v>
          </cell>
          <cell r="F69">
            <v>9219</v>
          </cell>
          <cell r="G69">
            <v>9294</v>
          </cell>
          <cell r="H69">
            <v>9292</v>
          </cell>
          <cell r="I69">
            <v>9471</v>
          </cell>
          <cell r="J69">
            <v>9813</v>
          </cell>
          <cell r="K69">
            <v>9893</v>
          </cell>
          <cell r="L69">
            <v>9930</v>
          </cell>
          <cell r="M69">
            <v>9931</v>
          </cell>
          <cell r="N69">
            <v>9920</v>
          </cell>
          <cell r="O69">
            <v>9903</v>
          </cell>
        </row>
        <row r="70">
          <cell r="A70">
            <v>1067</v>
          </cell>
          <cell r="B70">
            <v>446</v>
          </cell>
          <cell r="C70">
            <v>445</v>
          </cell>
          <cell r="D70">
            <v>441</v>
          </cell>
          <cell r="E70">
            <v>441</v>
          </cell>
          <cell r="F70">
            <v>442</v>
          </cell>
          <cell r="G70">
            <v>436</v>
          </cell>
          <cell r="H70">
            <v>440</v>
          </cell>
          <cell r="I70">
            <v>448</v>
          </cell>
          <cell r="J70">
            <v>430</v>
          </cell>
          <cell r="K70">
            <v>431</v>
          </cell>
          <cell r="L70">
            <v>430</v>
          </cell>
          <cell r="M70">
            <v>420</v>
          </cell>
          <cell r="N70">
            <v>420</v>
          </cell>
          <cell r="O70">
            <v>417</v>
          </cell>
        </row>
        <row r="71">
          <cell r="A71">
            <v>1068</v>
          </cell>
          <cell r="B71">
            <v>5289</v>
          </cell>
          <cell r="C71">
            <v>5423</v>
          </cell>
          <cell r="D71">
            <v>5484</v>
          </cell>
          <cell r="E71">
            <v>5502</v>
          </cell>
          <cell r="F71">
            <v>5676</v>
          </cell>
          <cell r="G71">
            <v>5786</v>
          </cell>
          <cell r="H71">
            <v>5920</v>
          </cell>
          <cell r="I71">
            <v>5966</v>
          </cell>
          <cell r="J71">
            <v>6128</v>
          </cell>
          <cell r="K71">
            <v>6271</v>
          </cell>
          <cell r="L71">
            <v>6276</v>
          </cell>
          <cell r="M71">
            <v>6304</v>
          </cell>
          <cell r="N71">
            <v>6317</v>
          </cell>
          <cell r="O71">
            <v>6342</v>
          </cell>
        </row>
        <row r="72">
          <cell r="A72">
            <v>1069</v>
          </cell>
          <cell r="B72">
            <v>2274</v>
          </cell>
          <cell r="C72">
            <v>2279</v>
          </cell>
          <cell r="D72">
            <v>2289</v>
          </cell>
          <cell r="E72">
            <v>2298</v>
          </cell>
          <cell r="F72">
            <v>2328</v>
          </cell>
          <cell r="G72">
            <v>2302</v>
          </cell>
          <cell r="H72">
            <v>2346</v>
          </cell>
          <cell r="I72">
            <v>2299</v>
          </cell>
          <cell r="J72">
            <v>2370</v>
          </cell>
          <cell r="K72">
            <v>2357</v>
          </cell>
          <cell r="L72">
            <v>2356</v>
          </cell>
          <cell r="M72">
            <v>2341</v>
          </cell>
          <cell r="N72">
            <v>2306</v>
          </cell>
          <cell r="O72">
            <v>2258</v>
          </cell>
        </row>
        <row r="73">
          <cell r="A73">
            <v>1070</v>
          </cell>
          <cell r="B73">
            <v>5322</v>
          </cell>
          <cell r="C73">
            <v>5313</v>
          </cell>
          <cell r="D73">
            <v>5279</v>
          </cell>
          <cell r="E73">
            <v>5292</v>
          </cell>
          <cell r="F73">
            <v>5346</v>
          </cell>
          <cell r="G73">
            <v>5451</v>
          </cell>
          <cell r="H73">
            <v>5435</v>
          </cell>
          <cell r="I73">
            <v>5404</v>
          </cell>
          <cell r="J73">
            <v>5540</v>
          </cell>
          <cell r="K73">
            <v>5552</v>
          </cell>
          <cell r="L73">
            <v>5552</v>
          </cell>
          <cell r="M73">
            <v>5579</v>
          </cell>
          <cell r="N73">
            <v>5549</v>
          </cell>
          <cell r="O73">
            <v>5595</v>
          </cell>
        </row>
        <row r="74">
          <cell r="A74">
            <v>1071</v>
          </cell>
          <cell r="B74">
            <v>1732</v>
          </cell>
          <cell r="C74">
            <v>1762</v>
          </cell>
          <cell r="D74">
            <v>1775</v>
          </cell>
          <cell r="E74">
            <v>1813</v>
          </cell>
          <cell r="F74">
            <v>1845</v>
          </cell>
          <cell r="G74">
            <v>1822</v>
          </cell>
          <cell r="H74">
            <v>1851</v>
          </cell>
          <cell r="I74">
            <v>1872</v>
          </cell>
          <cell r="J74">
            <v>1875</v>
          </cell>
          <cell r="K74">
            <v>1830</v>
          </cell>
          <cell r="L74">
            <v>1841</v>
          </cell>
          <cell r="M74">
            <v>1853</v>
          </cell>
          <cell r="N74">
            <v>1859</v>
          </cell>
          <cell r="O74">
            <v>1849</v>
          </cell>
        </row>
        <row r="75">
          <cell r="A75">
            <v>1072</v>
          </cell>
          <cell r="B75">
            <v>996</v>
          </cell>
          <cell r="C75">
            <v>1014</v>
          </cell>
          <cell r="D75">
            <v>1022</v>
          </cell>
          <cell r="E75">
            <v>1059</v>
          </cell>
          <cell r="F75">
            <v>1069</v>
          </cell>
          <cell r="G75">
            <v>1084</v>
          </cell>
          <cell r="H75">
            <v>1058</v>
          </cell>
          <cell r="I75">
            <v>1047</v>
          </cell>
          <cell r="J75">
            <v>1045</v>
          </cell>
          <cell r="K75">
            <v>1078</v>
          </cell>
          <cell r="L75">
            <v>1087</v>
          </cell>
          <cell r="M75">
            <v>1067</v>
          </cell>
          <cell r="N75">
            <v>1050</v>
          </cell>
          <cell r="O75">
            <v>1052</v>
          </cell>
        </row>
        <row r="76">
          <cell r="A76">
            <v>1073</v>
          </cell>
          <cell r="B76">
            <v>171</v>
          </cell>
          <cell r="C76">
            <v>165</v>
          </cell>
          <cell r="D76">
            <v>165</v>
          </cell>
          <cell r="E76">
            <v>175</v>
          </cell>
          <cell r="F76">
            <v>173</v>
          </cell>
          <cell r="G76">
            <v>167</v>
          </cell>
          <cell r="H76">
            <v>168</v>
          </cell>
          <cell r="I76">
            <v>166</v>
          </cell>
          <cell r="J76">
            <v>169</v>
          </cell>
          <cell r="K76">
            <v>171</v>
          </cell>
          <cell r="L76">
            <v>171</v>
          </cell>
          <cell r="M76">
            <v>166</v>
          </cell>
          <cell r="N76">
            <v>160</v>
          </cell>
          <cell r="O76">
            <v>161</v>
          </cell>
        </row>
        <row r="77">
          <cell r="A77">
            <v>1074</v>
          </cell>
          <cell r="B77">
            <v>949</v>
          </cell>
          <cell r="C77">
            <v>946</v>
          </cell>
          <cell r="D77">
            <v>970</v>
          </cell>
          <cell r="E77">
            <v>1117</v>
          </cell>
          <cell r="F77">
            <v>1119</v>
          </cell>
          <cell r="G77">
            <v>1147</v>
          </cell>
          <cell r="H77">
            <v>1140</v>
          </cell>
          <cell r="I77">
            <v>1033</v>
          </cell>
          <cell r="J77">
            <v>927</v>
          </cell>
          <cell r="K77">
            <v>925</v>
          </cell>
          <cell r="L77">
            <v>959</v>
          </cell>
          <cell r="M77">
            <v>989</v>
          </cell>
          <cell r="N77">
            <v>1003</v>
          </cell>
          <cell r="O77">
            <v>989</v>
          </cell>
        </row>
        <row r="78">
          <cell r="A78">
            <v>1075</v>
          </cell>
          <cell r="B78">
            <v>369</v>
          </cell>
          <cell r="C78">
            <v>371</v>
          </cell>
          <cell r="D78">
            <v>361</v>
          </cell>
          <cell r="E78">
            <v>377</v>
          </cell>
          <cell r="F78">
            <v>372</v>
          </cell>
          <cell r="G78">
            <v>363</v>
          </cell>
          <cell r="H78">
            <v>356</v>
          </cell>
          <cell r="I78">
            <v>334</v>
          </cell>
          <cell r="J78">
            <v>333</v>
          </cell>
          <cell r="K78">
            <v>348</v>
          </cell>
          <cell r="L78">
            <v>345</v>
          </cell>
          <cell r="M78">
            <v>358</v>
          </cell>
          <cell r="N78">
            <v>366</v>
          </cell>
          <cell r="O78">
            <v>375</v>
          </cell>
        </row>
        <row r="79">
          <cell r="A79">
            <v>1076</v>
          </cell>
          <cell r="B79">
            <v>1674</v>
          </cell>
          <cell r="C79">
            <v>1669</v>
          </cell>
          <cell r="D79">
            <v>1688</v>
          </cell>
          <cell r="E79">
            <v>1695</v>
          </cell>
          <cell r="F79">
            <v>1723</v>
          </cell>
          <cell r="G79">
            <v>1715</v>
          </cell>
          <cell r="H79">
            <v>1677</v>
          </cell>
          <cell r="I79">
            <v>1662</v>
          </cell>
          <cell r="J79">
            <v>1679</v>
          </cell>
          <cell r="K79">
            <v>1689</v>
          </cell>
          <cell r="L79">
            <v>1671</v>
          </cell>
          <cell r="M79">
            <v>1696</v>
          </cell>
          <cell r="N79">
            <v>1694</v>
          </cell>
          <cell r="O79">
            <v>1712</v>
          </cell>
        </row>
        <row r="80">
          <cell r="A80">
            <v>1077</v>
          </cell>
          <cell r="B80">
            <v>2186</v>
          </cell>
          <cell r="C80">
            <v>2189</v>
          </cell>
          <cell r="D80">
            <v>2179</v>
          </cell>
          <cell r="E80">
            <v>2202</v>
          </cell>
          <cell r="F80">
            <v>2232</v>
          </cell>
          <cell r="G80">
            <v>2238</v>
          </cell>
          <cell r="H80">
            <v>2230</v>
          </cell>
          <cell r="I80">
            <v>2201</v>
          </cell>
          <cell r="J80">
            <v>2187</v>
          </cell>
          <cell r="K80">
            <v>2172</v>
          </cell>
          <cell r="L80">
            <v>2172</v>
          </cell>
          <cell r="M80">
            <v>2137</v>
          </cell>
          <cell r="N80">
            <v>2105</v>
          </cell>
          <cell r="O80">
            <v>2118</v>
          </cell>
        </row>
        <row r="81">
          <cell r="A81">
            <v>1078</v>
          </cell>
          <cell r="B81">
            <v>32514</v>
          </cell>
          <cell r="C81">
            <v>32728</v>
          </cell>
          <cell r="D81">
            <v>32914</v>
          </cell>
          <cell r="E81">
            <v>32995</v>
          </cell>
          <cell r="F81">
            <v>33517</v>
          </cell>
          <cell r="G81">
            <v>34068</v>
          </cell>
          <cell r="H81">
            <v>34391</v>
          </cell>
          <cell r="I81">
            <v>34351</v>
          </cell>
          <cell r="J81">
            <v>35096</v>
          </cell>
          <cell r="K81">
            <v>35577</v>
          </cell>
          <cell r="L81">
            <v>35625</v>
          </cell>
          <cell r="M81">
            <v>35786</v>
          </cell>
          <cell r="N81">
            <v>35898</v>
          </cell>
          <cell r="O81">
            <v>36293</v>
          </cell>
        </row>
        <row r="82">
          <cell r="A82">
            <v>1079</v>
          </cell>
          <cell r="B82">
            <v>200</v>
          </cell>
          <cell r="C82">
            <v>198</v>
          </cell>
          <cell r="D82">
            <v>197</v>
          </cell>
          <cell r="E82">
            <v>245</v>
          </cell>
          <cell r="F82">
            <v>252</v>
          </cell>
          <cell r="G82">
            <v>249</v>
          </cell>
          <cell r="H82">
            <v>256</v>
          </cell>
          <cell r="I82">
            <v>242</v>
          </cell>
          <cell r="J82">
            <v>228</v>
          </cell>
          <cell r="K82">
            <v>224</v>
          </cell>
          <cell r="L82">
            <v>221</v>
          </cell>
          <cell r="M82">
            <v>212</v>
          </cell>
          <cell r="N82">
            <v>203</v>
          </cell>
          <cell r="O82">
            <v>211</v>
          </cell>
        </row>
        <row r="83">
          <cell r="A83">
            <v>1080</v>
          </cell>
          <cell r="B83">
            <v>1018</v>
          </cell>
          <cell r="C83">
            <v>1013</v>
          </cell>
          <cell r="D83">
            <v>1003</v>
          </cell>
          <cell r="E83">
            <v>1015</v>
          </cell>
          <cell r="F83">
            <v>1004</v>
          </cell>
          <cell r="G83">
            <v>1021</v>
          </cell>
          <cell r="H83">
            <v>1011</v>
          </cell>
          <cell r="I83">
            <v>1023</v>
          </cell>
          <cell r="J83">
            <v>1002</v>
          </cell>
          <cell r="K83">
            <v>992</v>
          </cell>
          <cell r="L83">
            <v>983</v>
          </cell>
          <cell r="M83">
            <v>947</v>
          </cell>
          <cell r="N83">
            <v>933</v>
          </cell>
          <cell r="O83">
            <v>964</v>
          </cell>
        </row>
        <row r="84">
          <cell r="A84">
            <v>1081</v>
          </cell>
          <cell r="B84">
            <v>1592</v>
          </cell>
          <cell r="C84">
            <v>1584</v>
          </cell>
          <cell r="D84">
            <v>1589</v>
          </cell>
          <cell r="E84">
            <v>1598</v>
          </cell>
          <cell r="F84">
            <v>1616</v>
          </cell>
          <cell r="G84">
            <v>1607</v>
          </cell>
          <cell r="H84">
            <v>1566</v>
          </cell>
          <cell r="I84">
            <v>1564</v>
          </cell>
          <cell r="J84">
            <v>1637</v>
          </cell>
          <cell r="K84">
            <v>1685</v>
          </cell>
          <cell r="L84">
            <v>1680</v>
          </cell>
          <cell r="M84">
            <v>1679</v>
          </cell>
          <cell r="N84">
            <v>1693</v>
          </cell>
          <cell r="O84">
            <v>1706</v>
          </cell>
        </row>
        <row r="85">
          <cell r="A85">
            <v>1082</v>
          </cell>
          <cell r="B85">
            <v>23886</v>
          </cell>
          <cell r="C85">
            <v>23755</v>
          </cell>
          <cell r="D85">
            <v>23623</v>
          </cell>
          <cell r="E85">
            <v>23563</v>
          </cell>
          <cell r="F85">
            <v>23455</v>
          </cell>
          <cell r="G85">
            <v>23344</v>
          </cell>
          <cell r="H85">
            <v>23387</v>
          </cell>
          <cell r="I85">
            <v>23416</v>
          </cell>
          <cell r="J85">
            <v>24070</v>
          </cell>
          <cell r="K85">
            <v>24849</v>
          </cell>
          <cell r="L85">
            <v>25387</v>
          </cell>
          <cell r="M85">
            <v>25702</v>
          </cell>
          <cell r="N85">
            <v>25881</v>
          </cell>
          <cell r="O85">
            <v>26040</v>
          </cell>
        </row>
        <row r="86">
          <cell r="A86">
            <v>1083</v>
          </cell>
          <cell r="B86">
            <v>343</v>
          </cell>
          <cell r="C86">
            <v>342</v>
          </cell>
          <cell r="D86">
            <v>343</v>
          </cell>
          <cell r="E86">
            <v>366</v>
          </cell>
          <cell r="F86">
            <v>365</v>
          </cell>
          <cell r="G86">
            <v>371</v>
          </cell>
          <cell r="H86">
            <v>377</v>
          </cell>
          <cell r="I86">
            <v>376</v>
          </cell>
          <cell r="J86">
            <v>377</v>
          </cell>
          <cell r="K86">
            <v>370</v>
          </cell>
          <cell r="L86">
            <v>369</v>
          </cell>
          <cell r="M86">
            <v>367</v>
          </cell>
          <cell r="N86">
            <v>373</v>
          </cell>
          <cell r="O86">
            <v>371</v>
          </cell>
        </row>
        <row r="87">
          <cell r="A87">
            <v>1084</v>
          </cell>
          <cell r="B87">
            <v>582</v>
          </cell>
          <cell r="C87">
            <v>397</v>
          </cell>
          <cell r="D87">
            <v>263</v>
          </cell>
          <cell r="E87">
            <v>424</v>
          </cell>
          <cell r="F87">
            <v>528</v>
          </cell>
          <cell r="G87">
            <v>294</v>
          </cell>
          <cell r="H87">
            <v>211</v>
          </cell>
          <cell r="I87">
            <v>176</v>
          </cell>
          <cell r="J87">
            <v>183</v>
          </cell>
          <cell r="K87">
            <v>183</v>
          </cell>
          <cell r="L87">
            <v>206</v>
          </cell>
          <cell r="M87">
            <v>237</v>
          </cell>
          <cell r="N87">
            <v>257</v>
          </cell>
          <cell r="O87">
            <v>260</v>
          </cell>
        </row>
        <row r="88">
          <cell r="A88">
            <v>1085</v>
          </cell>
          <cell r="B88">
            <v>357</v>
          </cell>
          <cell r="C88">
            <v>338</v>
          </cell>
          <cell r="D88">
            <v>339</v>
          </cell>
          <cell r="E88">
            <v>351</v>
          </cell>
          <cell r="F88">
            <v>367</v>
          </cell>
          <cell r="G88">
            <v>387</v>
          </cell>
          <cell r="H88">
            <v>369</v>
          </cell>
          <cell r="I88">
            <v>385</v>
          </cell>
          <cell r="J88">
            <v>392</v>
          </cell>
          <cell r="K88">
            <v>388</v>
          </cell>
          <cell r="L88">
            <v>377</v>
          </cell>
          <cell r="M88">
            <v>378</v>
          </cell>
          <cell r="N88">
            <v>368</v>
          </cell>
          <cell r="O88">
            <v>358</v>
          </cell>
        </row>
        <row r="89">
          <cell r="A89">
            <v>1086</v>
          </cell>
          <cell r="B89">
            <v>18252</v>
          </cell>
          <cell r="C89">
            <v>18239</v>
          </cell>
          <cell r="D89">
            <v>18178</v>
          </cell>
          <cell r="E89">
            <v>18203</v>
          </cell>
          <cell r="F89">
            <v>18297</v>
          </cell>
          <cell r="G89">
            <v>18337</v>
          </cell>
          <cell r="H89">
            <v>18310</v>
          </cell>
          <cell r="I89">
            <v>18305</v>
          </cell>
          <cell r="J89">
            <v>18415</v>
          </cell>
          <cell r="K89">
            <v>18443</v>
          </cell>
          <cell r="L89">
            <v>18460</v>
          </cell>
          <cell r="M89">
            <v>18452</v>
          </cell>
          <cell r="N89">
            <v>18363</v>
          </cell>
          <cell r="O89">
            <v>18404</v>
          </cell>
        </row>
        <row r="90">
          <cell r="A90">
            <v>1087</v>
          </cell>
          <cell r="B90">
            <v>163</v>
          </cell>
          <cell r="C90">
            <v>162</v>
          </cell>
          <cell r="D90">
            <v>157</v>
          </cell>
          <cell r="E90">
            <v>171</v>
          </cell>
          <cell r="F90">
            <v>173</v>
          </cell>
          <cell r="G90">
            <v>178</v>
          </cell>
          <cell r="H90">
            <v>177</v>
          </cell>
          <cell r="I90">
            <v>185</v>
          </cell>
          <cell r="J90">
            <v>186</v>
          </cell>
          <cell r="K90">
            <v>190</v>
          </cell>
          <cell r="L90">
            <v>182</v>
          </cell>
          <cell r="M90">
            <v>196</v>
          </cell>
          <cell r="N90">
            <v>191</v>
          </cell>
          <cell r="O90">
            <v>205</v>
          </cell>
        </row>
        <row r="91">
          <cell r="A91">
            <v>1088</v>
          </cell>
          <cell r="B91">
            <v>1436</v>
          </cell>
          <cell r="C91">
            <v>1458</v>
          </cell>
          <cell r="D91">
            <v>1466</v>
          </cell>
          <cell r="E91">
            <v>1490</v>
          </cell>
          <cell r="F91">
            <v>1501</v>
          </cell>
          <cell r="G91">
            <v>1521</v>
          </cell>
          <cell r="H91">
            <v>1512</v>
          </cell>
          <cell r="I91">
            <v>1532</v>
          </cell>
          <cell r="J91">
            <v>1513</v>
          </cell>
          <cell r="K91">
            <v>1525</v>
          </cell>
          <cell r="L91">
            <v>1545</v>
          </cell>
          <cell r="M91">
            <v>1555</v>
          </cell>
          <cell r="N91">
            <v>1546</v>
          </cell>
          <cell r="O91">
            <v>1563</v>
          </cell>
        </row>
        <row r="92">
          <cell r="A92">
            <v>1089</v>
          </cell>
          <cell r="B92">
            <v>2831</v>
          </cell>
          <cell r="C92">
            <v>2877</v>
          </cell>
          <cell r="D92">
            <v>2885</v>
          </cell>
          <cell r="E92">
            <v>2900</v>
          </cell>
          <cell r="F92">
            <v>2887</v>
          </cell>
          <cell r="G92">
            <v>2968</v>
          </cell>
          <cell r="H92">
            <v>2968</v>
          </cell>
          <cell r="I92">
            <v>2977</v>
          </cell>
          <cell r="J92">
            <v>3079</v>
          </cell>
          <cell r="K92">
            <v>3170</v>
          </cell>
          <cell r="L92">
            <v>3145</v>
          </cell>
          <cell r="M92">
            <v>3121</v>
          </cell>
          <cell r="N92">
            <v>3065</v>
          </cell>
          <cell r="O92">
            <v>3125</v>
          </cell>
        </row>
        <row r="93">
          <cell r="A93">
            <v>1090</v>
          </cell>
          <cell r="B93">
            <v>46513</v>
          </cell>
          <cell r="C93">
            <v>46721</v>
          </cell>
          <cell r="D93">
            <v>46559</v>
          </cell>
          <cell r="E93">
            <v>46873</v>
          </cell>
          <cell r="F93">
            <v>48074</v>
          </cell>
          <cell r="G93">
            <v>48571</v>
          </cell>
          <cell r="H93">
            <v>48655</v>
          </cell>
          <cell r="I93">
            <v>48976</v>
          </cell>
          <cell r="J93">
            <v>49265</v>
          </cell>
          <cell r="K93">
            <v>49182</v>
          </cell>
          <cell r="L93">
            <v>49317</v>
          </cell>
          <cell r="M93">
            <v>49163</v>
          </cell>
          <cell r="N93">
            <v>48973</v>
          </cell>
          <cell r="O93">
            <v>49246</v>
          </cell>
        </row>
        <row r="94">
          <cell r="A94">
            <v>1091</v>
          </cell>
          <cell r="B94">
            <v>328</v>
          </cell>
          <cell r="C94">
            <v>328</v>
          </cell>
          <cell r="D94">
            <v>316</v>
          </cell>
          <cell r="E94">
            <v>333</v>
          </cell>
          <cell r="F94">
            <v>375</v>
          </cell>
          <cell r="G94">
            <v>358</v>
          </cell>
          <cell r="H94">
            <v>357</v>
          </cell>
          <cell r="I94">
            <v>333</v>
          </cell>
          <cell r="J94">
            <v>354</v>
          </cell>
          <cell r="K94">
            <v>353</v>
          </cell>
          <cell r="L94">
            <v>355</v>
          </cell>
          <cell r="M94">
            <v>360</v>
          </cell>
          <cell r="N94">
            <v>349</v>
          </cell>
          <cell r="O94">
            <v>336</v>
          </cell>
        </row>
        <row r="95">
          <cell r="A95">
            <v>1092</v>
          </cell>
          <cell r="B95">
            <v>626</v>
          </cell>
          <cell r="C95">
            <v>627</v>
          </cell>
          <cell r="D95">
            <v>637</v>
          </cell>
          <cell r="E95">
            <v>639</v>
          </cell>
          <cell r="F95">
            <v>625</v>
          </cell>
          <cell r="G95">
            <v>634</v>
          </cell>
          <cell r="H95">
            <v>619</v>
          </cell>
          <cell r="I95">
            <v>645</v>
          </cell>
          <cell r="J95">
            <v>648</v>
          </cell>
          <cell r="K95">
            <v>624</v>
          </cell>
          <cell r="L95">
            <v>621</v>
          </cell>
          <cell r="M95">
            <v>614</v>
          </cell>
          <cell r="N95">
            <v>600</v>
          </cell>
          <cell r="O95">
            <v>601</v>
          </cell>
        </row>
        <row r="96">
          <cell r="A96">
            <v>1093</v>
          </cell>
          <cell r="B96">
            <v>4449</v>
          </cell>
          <cell r="C96">
            <v>4394</v>
          </cell>
          <cell r="D96">
            <v>4383</v>
          </cell>
          <cell r="E96">
            <v>4368</v>
          </cell>
          <cell r="F96">
            <v>4456</v>
          </cell>
          <cell r="G96">
            <v>4499</v>
          </cell>
          <cell r="H96">
            <v>4519</v>
          </cell>
          <cell r="I96">
            <v>4571</v>
          </cell>
          <cell r="J96">
            <v>4638</v>
          </cell>
          <cell r="K96">
            <v>4619</v>
          </cell>
          <cell r="L96">
            <v>4629</v>
          </cell>
          <cell r="M96">
            <v>4622</v>
          </cell>
          <cell r="N96">
            <v>4667</v>
          </cell>
          <cell r="O96">
            <v>4648</v>
          </cell>
        </row>
        <row r="97">
          <cell r="A97">
            <v>1094</v>
          </cell>
          <cell r="B97">
            <v>3105</v>
          </cell>
          <cell r="C97">
            <v>3147</v>
          </cell>
          <cell r="D97">
            <v>3160</v>
          </cell>
          <cell r="E97">
            <v>3204</v>
          </cell>
          <cell r="F97">
            <v>3219</v>
          </cell>
          <cell r="G97">
            <v>3255</v>
          </cell>
          <cell r="H97">
            <v>3263</v>
          </cell>
          <cell r="I97">
            <v>3256</v>
          </cell>
          <cell r="J97">
            <v>3340</v>
          </cell>
          <cell r="K97">
            <v>3370</v>
          </cell>
          <cell r="L97">
            <v>3332</v>
          </cell>
          <cell r="M97">
            <v>3355</v>
          </cell>
          <cell r="N97">
            <v>3309</v>
          </cell>
          <cell r="O97">
            <v>3288</v>
          </cell>
        </row>
        <row r="98">
          <cell r="A98">
            <v>1095</v>
          </cell>
          <cell r="B98">
            <v>557</v>
          </cell>
          <cell r="C98">
            <v>552</v>
          </cell>
          <cell r="D98">
            <v>543</v>
          </cell>
          <cell r="E98">
            <v>551</v>
          </cell>
          <cell r="F98">
            <v>555</v>
          </cell>
          <cell r="G98">
            <v>555</v>
          </cell>
          <cell r="H98">
            <v>549</v>
          </cell>
          <cell r="I98">
            <v>560</v>
          </cell>
          <cell r="J98">
            <v>560</v>
          </cell>
          <cell r="K98">
            <v>561</v>
          </cell>
          <cell r="L98">
            <v>541</v>
          </cell>
          <cell r="M98">
            <v>523</v>
          </cell>
          <cell r="N98">
            <v>523</v>
          </cell>
          <cell r="O98">
            <v>526</v>
          </cell>
        </row>
        <row r="99">
          <cell r="A99">
            <v>1096</v>
          </cell>
          <cell r="B99">
            <v>930</v>
          </cell>
          <cell r="C99">
            <v>932</v>
          </cell>
          <cell r="D99">
            <v>923</v>
          </cell>
          <cell r="E99">
            <v>939</v>
          </cell>
          <cell r="F99">
            <v>967</v>
          </cell>
          <cell r="G99">
            <v>956</v>
          </cell>
          <cell r="H99">
            <v>1003</v>
          </cell>
          <cell r="I99">
            <v>1000</v>
          </cell>
          <cell r="J99">
            <v>1039</v>
          </cell>
          <cell r="K99">
            <v>1010</v>
          </cell>
          <cell r="L99">
            <v>979</v>
          </cell>
          <cell r="M99">
            <v>987</v>
          </cell>
          <cell r="N99">
            <v>1003</v>
          </cell>
          <cell r="O99">
            <v>1012</v>
          </cell>
        </row>
        <row r="100">
          <cell r="A100">
            <v>1097</v>
          </cell>
          <cell r="B100">
            <v>6707</v>
          </cell>
          <cell r="C100">
            <v>6774</v>
          </cell>
          <cell r="D100">
            <v>6821</v>
          </cell>
          <cell r="E100">
            <v>6975</v>
          </cell>
          <cell r="F100">
            <v>7117</v>
          </cell>
          <cell r="G100">
            <v>7330</v>
          </cell>
          <cell r="H100">
            <v>7490</v>
          </cell>
          <cell r="I100">
            <v>7565</v>
          </cell>
          <cell r="J100">
            <v>7715</v>
          </cell>
          <cell r="K100">
            <v>7816</v>
          </cell>
          <cell r="L100">
            <v>7792</v>
          </cell>
          <cell r="M100">
            <v>7813</v>
          </cell>
          <cell r="N100">
            <v>7793</v>
          </cell>
          <cell r="O100">
            <v>7854</v>
          </cell>
        </row>
        <row r="101">
          <cell r="A101">
            <v>1098</v>
          </cell>
          <cell r="B101">
            <v>10048</v>
          </cell>
          <cell r="C101">
            <v>10067</v>
          </cell>
          <cell r="D101">
            <v>9995</v>
          </cell>
          <cell r="E101">
            <v>10003</v>
          </cell>
          <cell r="F101">
            <v>10064</v>
          </cell>
          <cell r="G101">
            <v>10034</v>
          </cell>
          <cell r="H101">
            <v>10007</v>
          </cell>
          <cell r="I101">
            <v>9950</v>
          </cell>
          <cell r="J101">
            <v>10024</v>
          </cell>
          <cell r="K101">
            <v>10071</v>
          </cell>
          <cell r="L101">
            <v>10057</v>
          </cell>
          <cell r="M101">
            <v>10012</v>
          </cell>
          <cell r="N101">
            <v>10100</v>
          </cell>
          <cell r="O101">
            <v>10102</v>
          </cell>
        </row>
        <row r="102">
          <cell r="A102">
            <v>1099</v>
          </cell>
          <cell r="B102">
            <v>8219</v>
          </cell>
          <cell r="C102">
            <v>8230</v>
          </cell>
          <cell r="D102">
            <v>8228</v>
          </cell>
          <cell r="E102">
            <v>8213</v>
          </cell>
          <cell r="F102">
            <v>8216</v>
          </cell>
          <cell r="G102">
            <v>8172</v>
          </cell>
          <cell r="H102">
            <v>8160</v>
          </cell>
          <cell r="I102">
            <v>8182</v>
          </cell>
          <cell r="J102">
            <v>8310</v>
          </cell>
          <cell r="K102">
            <v>8286</v>
          </cell>
          <cell r="L102">
            <v>8355</v>
          </cell>
          <cell r="M102">
            <v>8359</v>
          </cell>
          <cell r="N102">
            <v>8432</v>
          </cell>
          <cell r="O102">
            <v>8522</v>
          </cell>
        </row>
        <row r="103">
          <cell r="A103">
            <v>1100</v>
          </cell>
          <cell r="B103">
            <v>291</v>
          </cell>
          <cell r="C103">
            <v>290</v>
          </cell>
          <cell r="D103">
            <v>283</v>
          </cell>
          <cell r="E103">
            <v>303</v>
          </cell>
          <cell r="F103">
            <v>306</v>
          </cell>
          <cell r="G103">
            <v>305</v>
          </cell>
          <cell r="H103">
            <v>295</v>
          </cell>
          <cell r="I103">
            <v>284</v>
          </cell>
          <cell r="J103">
            <v>283</v>
          </cell>
          <cell r="K103">
            <v>274</v>
          </cell>
          <cell r="L103">
            <v>262</v>
          </cell>
          <cell r="M103">
            <v>269</v>
          </cell>
          <cell r="N103">
            <v>267</v>
          </cell>
          <cell r="O103">
            <v>271</v>
          </cell>
        </row>
        <row r="104">
          <cell r="A104">
            <v>1101</v>
          </cell>
          <cell r="B104">
            <v>4237</v>
          </cell>
          <cell r="C104">
            <v>4281</v>
          </cell>
          <cell r="D104">
            <v>4315</v>
          </cell>
          <cell r="E104">
            <v>4379</v>
          </cell>
          <cell r="F104">
            <v>4444</v>
          </cell>
          <cell r="G104">
            <v>4574</v>
          </cell>
          <cell r="H104">
            <v>4780</v>
          </cell>
          <cell r="I104">
            <v>4837</v>
          </cell>
          <cell r="J104">
            <v>5037</v>
          </cell>
          <cell r="K104">
            <v>5117</v>
          </cell>
          <cell r="L104">
            <v>5186</v>
          </cell>
          <cell r="M104">
            <v>5265</v>
          </cell>
          <cell r="N104">
            <v>5243</v>
          </cell>
          <cell r="O104">
            <v>5232</v>
          </cell>
        </row>
        <row r="105">
          <cell r="A105">
            <v>1102</v>
          </cell>
          <cell r="B105">
            <v>2313</v>
          </cell>
          <cell r="C105">
            <v>2345</v>
          </cell>
          <cell r="D105">
            <v>2336</v>
          </cell>
          <cell r="E105">
            <v>2332</v>
          </cell>
          <cell r="F105">
            <v>2410</v>
          </cell>
          <cell r="G105">
            <v>2397</v>
          </cell>
          <cell r="H105">
            <v>2390</v>
          </cell>
          <cell r="I105">
            <v>2354</v>
          </cell>
          <cell r="J105">
            <v>2406</v>
          </cell>
          <cell r="K105">
            <v>2346</v>
          </cell>
          <cell r="L105">
            <v>2294</v>
          </cell>
          <cell r="M105">
            <v>2305</v>
          </cell>
          <cell r="N105">
            <v>2258</v>
          </cell>
          <cell r="O105">
            <v>2251</v>
          </cell>
        </row>
        <row r="106">
          <cell r="A106">
            <v>1103</v>
          </cell>
          <cell r="B106">
            <v>635</v>
          </cell>
          <cell r="C106">
            <v>625</v>
          </cell>
          <cell r="D106">
            <v>609</v>
          </cell>
          <cell r="E106">
            <v>612</v>
          </cell>
          <cell r="F106">
            <v>601</v>
          </cell>
          <cell r="G106">
            <v>606</v>
          </cell>
          <cell r="H106">
            <v>597</v>
          </cell>
          <cell r="I106">
            <v>594</v>
          </cell>
          <cell r="J106">
            <v>581</v>
          </cell>
          <cell r="K106">
            <v>566</v>
          </cell>
          <cell r="L106">
            <v>560</v>
          </cell>
          <cell r="M106">
            <v>559</v>
          </cell>
          <cell r="N106">
            <v>550</v>
          </cell>
          <cell r="O106">
            <v>565</v>
          </cell>
        </row>
        <row r="107">
          <cell r="A107">
            <v>1104</v>
          </cell>
          <cell r="B107">
            <v>2571</v>
          </cell>
          <cell r="C107">
            <v>2555</v>
          </cell>
          <cell r="D107">
            <v>2545</v>
          </cell>
          <cell r="E107">
            <v>2571</v>
          </cell>
          <cell r="F107">
            <v>2644</v>
          </cell>
          <cell r="G107">
            <v>2644</v>
          </cell>
          <cell r="H107">
            <v>2673</v>
          </cell>
          <cell r="I107">
            <v>2671</v>
          </cell>
          <cell r="J107">
            <v>2716</v>
          </cell>
          <cell r="K107">
            <v>2733</v>
          </cell>
          <cell r="L107">
            <v>2738</v>
          </cell>
          <cell r="M107">
            <v>2710</v>
          </cell>
          <cell r="N107">
            <v>2686</v>
          </cell>
          <cell r="O107">
            <v>2686</v>
          </cell>
        </row>
        <row r="108">
          <cell r="A108">
            <v>1105</v>
          </cell>
          <cell r="B108">
            <v>881</v>
          </cell>
          <cell r="C108">
            <v>880</v>
          </cell>
          <cell r="D108">
            <v>864</v>
          </cell>
          <cell r="E108">
            <v>900</v>
          </cell>
          <cell r="F108">
            <v>876</v>
          </cell>
          <cell r="G108">
            <v>877</v>
          </cell>
          <cell r="H108">
            <v>894</v>
          </cell>
          <cell r="I108">
            <v>865</v>
          </cell>
          <cell r="J108">
            <v>858</v>
          </cell>
          <cell r="K108">
            <v>874</v>
          </cell>
          <cell r="L108">
            <v>883</v>
          </cell>
          <cell r="M108">
            <v>847</v>
          </cell>
          <cell r="N108">
            <v>836</v>
          </cell>
          <cell r="O108">
            <v>825</v>
          </cell>
        </row>
        <row r="109">
          <cell r="A109">
            <v>1106</v>
          </cell>
          <cell r="B109">
            <v>2142</v>
          </cell>
          <cell r="C109">
            <v>2146</v>
          </cell>
          <cell r="D109">
            <v>2174</v>
          </cell>
          <cell r="E109">
            <v>2155</v>
          </cell>
          <cell r="F109">
            <v>2138</v>
          </cell>
          <cell r="G109">
            <v>2189</v>
          </cell>
          <cell r="H109">
            <v>2219</v>
          </cell>
          <cell r="I109">
            <v>2196</v>
          </cell>
          <cell r="J109">
            <v>2262</v>
          </cell>
          <cell r="K109">
            <v>2280</v>
          </cell>
          <cell r="L109">
            <v>2308</v>
          </cell>
          <cell r="M109">
            <v>2350</v>
          </cell>
          <cell r="N109">
            <v>2344</v>
          </cell>
          <cell r="O109">
            <v>2376</v>
          </cell>
        </row>
        <row r="110">
          <cell r="A110">
            <v>1107</v>
          </cell>
          <cell r="B110">
            <v>3812</v>
          </cell>
          <cell r="C110">
            <v>3772</v>
          </cell>
          <cell r="D110">
            <v>3711</v>
          </cell>
          <cell r="E110">
            <v>3697</v>
          </cell>
          <cell r="F110">
            <v>3739</v>
          </cell>
          <cell r="G110">
            <v>3728</v>
          </cell>
          <cell r="H110">
            <v>3706</v>
          </cell>
          <cell r="I110">
            <v>3713</v>
          </cell>
          <cell r="J110">
            <v>3716</v>
          </cell>
          <cell r="K110">
            <v>3701</v>
          </cell>
          <cell r="L110">
            <v>3624</v>
          </cell>
          <cell r="M110">
            <v>3622</v>
          </cell>
          <cell r="N110">
            <v>3600</v>
          </cell>
          <cell r="O110">
            <v>3546</v>
          </cell>
        </row>
        <row r="111">
          <cell r="A111">
            <v>1108</v>
          </cell>
          <cell r="B111">
            <v>291</v>
          </cell>
          <cell r="C111">
            <v>291</v>
          </cell>
          <cell r="D111">
            <v>286</v>
          </cell>
          <cell r="E111">
            <v>290</v>
          </cell>
          <cell r="F111">
            <v>280</v>
          </cell>
          <cell r="G111">
            <v>293</v>
          </cell>
          <cell r="H111">
            <v>289</v>
          </cell>
          <cell r="I111">
            <v>291</v>
          </cell>
          <cell r="J111">
            <v>298</v>
          </cell>
          <cell r="K111">
            <v>295</v>
          </cell>
          <cell r="L111">
            <v>281</v>
          </cell>
          <cell r="M111">
            <v>273</v>
          </cell>
          <cell r="N111">
            <v>270</v>
          </cell>
          <cell r="O111">
            <v>266</v>
          </cell>
        </row>
        <row r="112">
          <cell r="A112">
            <v>1109</v>
          </cell>
          <cell r="B112">
            <v>1577</v>
          </cell>
          <cell r="C112">
            <v>1598</v>
          </cell>
          <cell r="D112">
            <v>1622</v>
          </cell>
          <cell r="E112">
            <v>1609</v>
          </cell>
          <cell r="F112">
            <v>1654</v>
          </cell>
          <cell r="G112">
            <v>1650</v>
          </cell>
          <cell r="H112">
            <v>1648</v>
          </cell>
          <cell r="I112">
            <v>1635</v>
          </cell>
          <cell r="J112">
            <v>1676</v>
          </cell>
          <cell r="K112">
            <v>1720</v>
          </cell>
          <cell r="L112">
            <v>1728</v>
          </cell>
          <cell r="M112">
            <v>1721</v>
          </cell>
          <cell r="N112">
            <v>1731</v>
          </cell>
          <cell r="O112">
            <v>1720</v>
          </cell>
        </row>
        <row r="113">
          <cell r="A113">
            <v>1110</v>
          </cell>
          <cell r="B113">
            <v>2756</v>
          </cell>
          <cell r="C113">
            <v>2711</v>
          </cell>
          <cell r="D113">
            <v>2715</v>
          </cell>
          <cell r="E113">
            <v>2752</v>
          </cell>
          <cell r="F113">
            <v>2791</v>
          </cell>
          <cell r="G113">
            <v>2812</v>
          </cell>
          <cell r="H113">
            <v>2852</v>
          </cell>
          <cell r="I113">
            <v>2855</v>
          </cell>
          <cell r="J113">
            <v>2864</v>
          </cell>
          <cell r="K113">
            <v>2880</v>
          </cell>
          <cell r="L113">
            <v>2844</v>
          </cell>
          <cell r="M113">
            <v>2820</v>
          </cell>
          <cell r="N113">
            <v>2842</v>
          </cell>
          <cell r="O113">
            <v>2889</v>
          </cell>
        </row>
        <row r="114">
          <cell r="A114">
            <v>1111</v>
          </cell>
          <cell r="B114">
            <v>536</v>
          </cell>
          <cell r="C114">
            <v>558</v>
          </cell>
          <cell r="D114">
            <v>539</v>
          </cell>
          <cell r="E114">
            <v>554</v>
          </cell>
          <cell r="F114">
            <v>542</v>
          </cell>
          <cell r="G114">
            <v>521</v>
          </cell>
          <cell r="H114">
            <v>538</v>
          </cell>
          <cell r="I114">
            <v>552</v>
          </cell>
          <cell r="J114">
            <v>562</v>
          </cell>
          <cell r="K114">
            <v>567</v>
          </cell>
          <cell r="L114">
            <v>565</v>
          </cell>
          <cell r="M114">
            <v>560</v>
          </cell>
          <cell r="N114">
            <v>559</v>
          </cell>
          <cell r="O114">
            <v>578</v>
          </cell>
        </row>
        <row r="115">
          <cell r="A115">
            <v>1112</v>
          </cell>
          <cell r="B115">
            <v>8866</v>
          </cell>
          <cell r="C115">
            <v>8881</v>
          </cell>
          <cell r="D115">
            <v>9039</v>
          </cell>
          <cell r="E115">
            <v>9111</v>
          </cell>
          <cell r="F115">
            <v>9280</v>
          </cell>
          <cell r="G115">
            <v>9344</v>
          </cell>
          <cell r="H115">
            <v>9346</v>
          </cell>
          <cell r="I115">
            <v>9419</v>
          </cell>
          <cell r="J115">
            <v>9522</v>
          </cell>
          <cell r="K115">
            <v>9521</v>
          </cell>
          <cell r="L115">
            <v>9432</v>
          </cell>
          <cell r="M115">
            <v>9469</v>
          </cell>
          <cell r="N115">
            <v>9537</v>
          </cell>
          <cell r="O115">
            <v>9501</v>
          </cell>
        </row>
        <row r="116">
          <cell r="A116">
            <v>1113</v>
          </cell>
          <cell r="B116">
            <v>1298</v>
          </cell>
          <cell r="C116">
            <v>1278</v>
          </cell>
          <cell r="D116">
            <v>1277</v>
          </cell>
          <cell r="E116">
            <v>1247</v>
          </cell>
          <cell r="F116">
            <v>1275</v>
          </cell>
          <cell r="G116">
            <v>1306</v>
          </cell>
          <cell r="H116">
            <v>1292</v>
          </cell>
          <cell r="I116">
            <v>1302</v>
          </cell>
          <cell r="J116">
            <v>1320</v>
          </cell>
          <cell r="K116">
            <v>1293</v>
          </cell>
          <cell r="L116">
            <v>1283</v>
          </cell>
          <cell r="M116">
            <v>1260</v>
          </cell>
          <cell r="N116">
            <v>1248</v>
          </cell>
          <cell r="O116">
            <v>1239</v>
          </cell>
        </row>
        <row r="117">
          <cell r="A117">
            <v>1114</v>
          </cell>
          <cell r="B117">
            <v>703</v>
          </cell>
          <cell r="C117">
            <v>694</v>
          </cell>
          <cell r="D117">
            <v>692</v>
          </cell>
          <cell r="E117">
            <v>681</v>
          </cell>
          <cell r="F117">
            <v>698</v>
          </cell>
          <cell r="G117">
            <v>689</v>
          </cell>
          <cell r="H117">
            <v>676</v>
          </cell>
          <cell r="I117">
            <v>668</v>
          </cell>
          <cell r="J117">
            <v>661</v>
          </cell>
          <cell r="K117">
            <v>657</v>
          </cell>
          <cell r="L117">
            <v>661</v>
          </cell>
          <cell r="M117">
            <v>662</v>
          </cell>
          <cell r="N117">
            <v>657</v>
          </cell>
          <cell r="O117">
            <v>646</v>
          </cell>
        </row>
        <row r="118">
          <cell r="A118">
            <v>1115</v>
          </cell>
          <cell r="B118">
            <v>14320</v>
          </cell>
          <cell r="C118">
            <v>14429</v>
          </cell>
          <cell r="D118">
            <v>14525</v>
          </cell>
          <cell r="E118">
            <v>14584</v>
          </cell>
          <cell r="F118">
            <v>14798</v>
          </cell>
          <cell r="G118">
            <v>15037</v>
          </cell>
          <cell r="H118">
            <v>15237</v>
          </cell>
          <cell r="I118">
            <v>15433</v>
          </cell>
          <cell r="J118">
            <v>15790</v>
          </cell>
          <cell r="K118">
            <v>16082</v>
          </cell>
          <cell r="L118">
            <v>16223</v>
          </cell>
          <cell r="M118">
            <v>16302</v>
          </cell>
          <cell r="N118">
            <v>16268</v>
          </cell>
          <cell r="O118">
            <v>16255</v>
          </cell>
        </row>
        <row r="119">
          <cell r="A119">
            <v>1116</v>
          </cell>
          <cell r="B119">
            <v>2124</v>
          </cell>
          <cell r="C119">
            <v>2141</v>
          </cell>
          <cell r="D119">
            <v>2193</v>
          </cell>
          <cell r="E119">
            <v>2224</v>
          </cell>
          <cell r="F119">
            <v>2286</v>
          </cell>
          <cell r="G119">
            <v>2412</v>
          </cell>
          <cell r="H119">
            <v>2546</v>
          </cell>
          <cell r="I119">
            <v>2711</v>
          </cell>
          <cell r="J119">
            <v>2959</v>
          </cell>
          <cell r="K119">
            <v>3153</v>
          </cell>
          <cell r="L119">
            <v>3308</v>
          </cell>
          <cell r="M119">
            <v>3509</v>
          </cell>
          <cell r="N119">
            <v>3644</v>
          </cell>
          <cell r="O119">
            <v>3770</v>
          </cell>
        </row>
        <row r="120">
          <cell r="A120">
            <v>1117</v>
          </cell>
          <cell r="B120">
            <v>674</v>
          </cell>
          <cell r="C120">
            <v>689</v>
          </cell>
          <cell r="D120">
            <v>681</v>
          </cell>
          <cell r="E120">
            <v>730</v>
          </cell>
          <cell r="F120">
            <v>754</v>
          </cell>
          <cell r="G120">
            <v>743</v>
          </cell>
          <cell r="H120">
            <v>752</v>
          </cell>
          <cell r="I120">
            <v>758</v>
          </cell>
          <cell r="J120">
            <v>738</v>
          </cell>
          <cell r="K120">
            <v>735</v>
          </cell>
          <cell r="L120">
            <v>746</v>
          </cell>
          <cell r="M120">
            <v>737</v>
          </cell>
          <cell r="N120">
            <v>712</v>
          </cell>
          <cell r="O120">
            <v>699</v>
          </cell>
        </row>
        <row r="121">
          <cell r="A121">
            <v>1118</v>
          </cell>
          <cell r="B121">
            <v>224</v>
          </cell>
          <cell r="C121">
            <v>222</v>
          </cell>
          <cell r="D121">
            <v>216</v>
          </cell>
          <cell r="E121">
            <v>224</v>
          </cell>
          <cell r="F121">
            <v>224</v>
          </cell>
          <cell r="G121">
            <v>218</v>
          </cell>
          <cell r="H121">
            <v>214</v>
          </cell>
          <cell r="I121">
            <v>204</v>
          </cell>
          <cell r="J121">
            <v>204</v>
          </cell>
          <cell r="K121">
            <v>198</v>
          </cell>
          <cell r="L121">
            <v>190</v>
          </cell>
          <cell r="M121">
            <v>195</v>
          </cell>
          <cell r="N121">
            <v>191</v>
          </cell>
          <cell r="O121">
            <v>195</v>
          </cell>
        </row>
        <row r="122">
          <cell r="A122">
            <v>1119</v>
          </cell>
          <cell r="B122">
            <v>939</v>
          </cell>
          <cell r="C122">
            <v>956</v>
          </cell>
          <cell r="D122">
            <v>978</v>
          </cell>
          <cell r="E122">
            <v>1008</v>
          </cell>
          <cell r="F122">
            <v>998</v>
          </cell>
          <cell r="G122">
            <v>1011</v>
          </cell>
          <cell r="H122">
            <v>994</v>
          </cell>
          <cell r="I122">
            <v>1008</v>
          </cell>
          <cell r="J122">
            <v>1025</v>
          </cell>
          <cell r="K122">
            <v>1058</v>
          </cell>
          <cell r="L122">
            <v>1043</v>
          </cell>
          <cell r="M122">
            <v>1048</v>
          </cell>
          <cell r="N122">
            <v>1029</v>
          </cell>
          <cell r="O122">
            <v>1031</v>
          </cell>
        </row>
        <row r="123">
          <cell r="A123">
            <v>1120</v>
          </cell>
          <cell r="B123">
            <v>39480</v>
          </cell>
          <cell r="C123">
            <v>39142</v>
          </cell>
          <cell r="D123">
            <v>38646</v>
          </cell>
          <cell r="E123">
            <v>38358</v>
          </cell>
          <cell r="F123">
            <v>38031</v>
          </cell>
          <cell r="G123">
            <v>37663</v>
          </cell>
          <cell r="H123">
            <v>37316</v>
          </cell>
          <cell r="I123">
            <v>36874</v>
          </cell>
          <cell r="J123">
            <v>37036</v>
          </cell>
          <cell r="K123">
            <v>37155</v>
          </cell>
          <cell r="L123">
            <v>37021</v>
          </cell>
          <cell r="M123">
            <v>37250</v>
          </cell>
          <cell r="N123">
            <v>37210</v>
          </cell>
          <cell r="O123">
            <v>37804</v>
          </cell>
        </row>
        <row r="124">
          <cell r="A124">
            <v>1121</v>
          </cell>
          <cell r="B124">
            <v>67</v>
          </cell>
          <cell r="C124">
            <v>65</v>
          </cell>
          <cell r="D124">
            <v>61</v>
          </cell>
          <cell r="E124">
            <v>71</v>
          </cell>
          <cell r="F124">
            <v>69</v>
          </cell>
          <cell r="G124">
            <v>58</v>
          </cell>
          <cell r="H124">
            <v>56</v>
          </cell>
          <cell r="I124">
            <v>53</v>
          </cell>
          <cell r="J124">
            <v>55</v>
          </cell>
          <cell r="K124">
            <v>54</v>
          </cell>
          <cell r="L124">
            <v>50</v>
          </cell>
          <cell r="M124">
            <v>47</v>
          </cell>
          <cell r="N124">
            <v>48</v>
          </cell>
          <cell r="O124">
            <v>45</v>
          </cell>
        </row>
        <row r="125">
          <cell r="A125">
            <v>1122</v>
          </cell>
          <cell r="B125">
            <v>659</v>
          </cell>
          <cell r="C125">
            <v>645</v>
          </cell>
          <cell r="D125">
            <v>661</v>
          </cell>
          <cell r="E125">
            <v>654</v>
          </cell>
          <cell r="F125">
            <v>662</v>
          </cell>
          <cell r="G125">
            <v>683</v>
          </cell>
          <cell r="H125">
            <v>701</v>
          </cell>
          <cell r="I125">
            <v>720</v>
          </cell>
          <cell r="J125">
            <v>746</v>
          </cell>
          <cell r="K125">
            <v>750</v>
          </cell>
          <cell r="L125">
            <v>735</v>
          </cell>
          <cell r="M125">
            <v>743</v>
          </cell>
          <cell r="N125">
            <v>737</v>
          </cell>
          <cell r="O125">
            <v>756</v>
          </cell>
        </row>
        <row r="126">
          <cell r="A126">
            <v>1123</v>
          </cell>
          <cell r="B126">
            <v>407</v>
          </cell>
          <cell r="C126">
            <v>391</v>
          </cell>
          <cell r="D126">
            <v>397</v>
          </cell>
          <cell r="E126">
            <v>426</v>
          </cell>
          <cell r="F126">
            <v>415</v>
          </cell>
          <cell r="G126">
            <v>417</v>
          </cell>
          <cell r="H126">
            <v>400</v>
          </cell>
          <cell r="I126">
            <v>395</v>
          </cell>
          <cell r="J126">
            <v>396</v>
          </cell>
          <cell r="K126">
            <v>392</v>
          </cell>
          <cell r="L126">
            <v>402</v>
          </cell>
          <cell r="M126">
            <v>393</v>
          </cell>
          <cell r="N126">
            <v>392</v>
          </cell>
          <cell r="O126">
            <v>395</v>
          </cell>
        </row>
        <row r="127">
          <cell r="A127">
            <v>1124</v>
          </cell>
          <cell r="B127">
            <v>419</v>
          </cell>
          <cell r="C127">
            <v>401</v>
          </cell>
          <cell r="D127">
            <v>403</v>
          </cell>
          <cell r="E127">
            <v>386</v>
          </cell>
          <cell r="F127">
            <v>396</v>
          </cell>
          <cell r="G127">
            <v>420</v>
          </cell>
          <cell r="H127">
            <v>421</v>
          </cell>
          <cell r="I127">
            <v>430</v>
          </cell>
          <cell r="J127">
            <v>441</v>
          </cell>
          <cell r="K127">
            <v>427</v>
          </cell>
          <cell r="L127">
            <v>419</v>
          </cell>
          <cell r="M127">
            <v>424</v>
          </cell>
          <cell r="N127">
            <v>434</v>
          </cell>
          <cell r="O127">
            <v>429</v>
          </cell>
        </row>
        <row r="128">
          <cell r="A128">
            <v>1125</v>
          </cell>
          <cell r="B128">
            <v>23804</v>
          </cell>
          <cell r="C128">
            <v>23646</v>
          </cell>
          <cell r="D128">
            <v>23521</v>
          </cell>
          <cell r="E128">
            <v>23506</v>
          </cell>
          <cell r="F128">
            <v>23669</v>
          </cell>
          <cell r="G128">
            <v>23691</v>
          </cell>
          <cell r="H128">
            <v>23828</v>
          </cell>
          <cell r="I128">
            <v>23719</v>
          </cell>
          <cell r="J128">
            <v>23847</v>
          </cell>
          <cell r="K128">
            <v>24015</v>
          </cell>
          <cell r="L128">
            <v>23816</v>
          </cell>
          <cell r="M128">
            <v>23707</v>
          </cell>
          <cell r="N128">
            <v>23640</v>
          </cell>
          <cell r="O128">
            <v>23632</v>
          </cell>
        </row>
        <row r="129">
          <cell r="A129">
            <v>1126</v>
          </cell>
          <cell r="B129">
            <v>1309</v>
          </cell>
          <cell r="C129">
            <v>1328</v>
          </cell>
          <cell r="D129">
            <v>1328</v>
          </cell>
          <cell r="E129">
            <v>1411</v>
          </cell>
          <cell r="F129">
            <v>1389</v>
          </cell>
          <cell r="G129">
            <v>1453</v>
          </cell>
          <cell r="H129">
            <v>1519</v>
          </cell>
          <cell r="I129">
            <v>1581</v>
          </cell>
          <cell r="J129">
            <v>1660</v>
          </cell>
          <cell r="K129">
            <v>1714</v>
          </cell>
          <cell r="L129">
            <v>1781</v>
          </cell>
          <cell r="M129">
            <v>1794</v>
          </cell>
          <cell r="N129">
            <v>1778</v>
          </cell>
          <cell r="O129">
            <v>1782</v>
          </cell>
        </row>
        <row r="130">
          <cell r="A130">
            <v>1127</v>
          </cell>
          <cell r="B130">
            <v>6473</v>
          </cell>
          <cell r="C130">
            <v>6500</v>
          </cell>
          <cell r="D130">
            <v>6459</v>
          </cell>
          <cell r="E130">
            <v>6496</v>
          </cell>
          <cell r="F130">
            <v>6561</v>
          </cell>
          <cell r="G130">
            <v>6815</v>
          </cell>
          <cell r="H130">
            <v>7006</v>
          </cell>
          <cell r="I130">
            <v>7216</v>
          </cell>
          <cell r="J130">
            <v>7441</v>
          </cell>
          <cell r="K130">
            <v>7635</v>
          </cell>
          <cell r="L130">
            <v>8114</v>
          </cell>
          <cell r="M130">
            <v>8431</v>
          </cell>
          <cell r="N130">
            <v>8640</v>
          </cell>
          <cell r="O130">
            <v>8812</v>
          </cell>
        </row>
        <row r="131">
          <cell r="A131">
            <v>1128</v>
          </cell>
          <cell r="B131">
            <v>5097</v>
          </cell>
          <cell r="C131">
            <v>5110</v>
          </cell>
          <cell r="D131">
            <v>5140</v>
          </cell>
          <cell r="E131">
            <v>5161</v>
          </cell>
          <cell r="F131">
            <v>5265</v>
          </cell>
          <cell r="G131">
            <v>5261</v>
          </cell>
          <cell r="H131">
            <v>5218</v>
          </cell>
          <cell r="I131">
            <v>5142</v>
          </cell>
          <cell r="J131">
            <v>5268</v>
          </cell>
          <cell r="K131">
            <v>5284</v>
          </cell>
          <cell r="L131">
            <v>5206</v>
          </cell>
          <cell r="M131">
            <v>5182</v>
          </cell>
          <cell r="N131">
            <v>5158</v>
          </cell>
          <cell r="O131">
            <v>5157</v>
          </cell>
        </row>
        <row r="132">
          <cell r="A132">
            <v>1129</v>
          </cell>
          <cell r="B132">
            <v>1370</v>
          </cell>
          <cell r="C132">
            <v>1379</v>
          </cell>
          <cell r="D132">
            <v>1383</v>
          </cell>
          <cell r="E132">
            <v>1426</v>
          </cell>
          <cell r="F132">
            <v>1402</v>
          </cell>
          <cell r="G132">
            <v>1411</v>
          </cell>
          <cell r="H132">
            <v>1416</v>
          </cell>
          <cell r="I132">
            <v>1468</v>
          </cell>
          <cell r="J132">
            <v>1512</v>
          </cell>
          <cell r="K132">
            <v>1541</v>
          </cell>
          <cell r="L132">
            <v>1520</v>
          </cell>
          <cell r="M132">
            <v>1494</v>
          </cell>
          <cell r="N132">
            <v>1484</v>
          </cell>
          <cell r="O132">
            <v>1464</v>
          </cell>
        </row>
        <row r="133">
          <cell r="A133">
            <v>1130</v>
          </cell>
          <cell r="B133">
            <v>12078</v>
          </cell>
          <cell r="C133">
            <v>12007</v>
          </cell>
          <cell r="D133">
            <v>11928</v>
          </cell>
          <cell r="E133">
            <v>11965</v>
          </cell>
          <cell r="F133">
            <v>12106</v>
          </cell>
          <cell r="G133">
            <v>12252</v>
          </cell>
          <cell r="H133">
            <v>12570</v>
          </cell>
          <cell r="I133">
            <v>13034</v>
          </cell>
          <cell r="J133">
            <v>13934</v>
          </cell>
          <cell r="K133">
            <v>14470</v>
          </cell>
          <cell r="L133">
            <v>14859</v>
          </cell>
          <cell r="M133">
            <v>15249</v>
          </cell>
          <cell r="N133">
            <v>15550</v>
          </cell>
          <cell r="O133">
            <v>15885</v>
          </cell>
        </row>
        <row r="134">
          <cell r="A134">
            <v>1131</v>
          </cell>
          <cell r="B134">
            <v>225</v>
          </cell>
          <cell r="C134">
            <v>223</v>
          </cell>
          <cell r="D134">
            <v>215</v>
          </cell>
          <cell r="E134">
            <v>219</v>
          </cell>
          <cell r="F134">
            <v>210</v>
          </cell>
          <cell r="G134">
            <v>209</v>
          </cell>
          <cell r="H134">
            <v>216</v>
          </cell>
          <cell r="I134">
            <v>207</v>
          </cell>
          <cell r="J134">
            <v>195</v>
          </cell>
          <cell r="K134">
            <v>191</v>
          </cell>
          <cell r="L134">
            <v>188</v>
          </cell>
          <cell r="M134">
            <v>187</v>
          </cell>
          <cell r="N134">
            <v>189</v>
          </cell>
          <cell r="O134">
            <v>183</v>
          </cell>
        </row>
        <row r="135">
          <cell r="A135">
            <v>1132</v>
          </cell>
          <cell r="B135">
            <v>1944</v>
          </cell>
          <cell r="C135">
            <v>1948</v>
          </cell>
          <cell r="D135">
            <v>1951</v>
          </cell>
          <cell r="E135">
            <v>1935</v>
          </cell>
          <cell r="F135">
            <v>1970</v>
          </cell>
          <cell r="G135">
            <v>1995</v>
          </cell>
          <cell r="H135">
            <v>1991</v>
          </cell>
          <cell r="I135">
            <v>2020</v>
          </cell>
          <cell r="J135">
            <v>2047</v>
          </cell>
          <cell r="K135">
            <v>2035</v>
          </cell>
          <cell r="L135">
            <v>2020</v>
          </cell>
          <cell r="M135">
            <v>1977</v>
          </cell>
          <cell r="N135">
            <v>1980</v>
          </cell>
          <cell r="O135">
            <v>1975</v>
          </cell>
        </row>
        <row r="136">
          <cell r="A136">
            <v>1133</v>
          </cell>
          <cell r="B136">
            <v>511</v>
          </cell>
          <cell r="C136">
            <v>484</v>
          </cell>
          <cell r="D136">
            <v>484</v>
          </cell>
          <cell r="E136">
            <v>485</v>
          </cell>
          <cell r="F136">
            <v>465</v>
          </cell>
          <cell r="G136">
            <v>488</v>
          </cell>
          <cell r="H136">
            <v>487</v>
          </cell>
          <cell r="I136">
            <v>470</v>
          </cell>
          <cell r="J136">
            <v>470</v>
          </cell>
          <cell r="K136">
            <v>465</v>
          </cell>
          <cell r="L136">
            <v>459</v>
          </cell>
          <cell r="M136">
            <v>447</v>
          </cell>
          <cell r="N136">
            <v>443</v>
          </cell>
          <cell r="O136">
            <v>460</v>
          </cell>
        </row>
        <row r="137">
          <cell r="A137">
            <v>1134</v>
          </cell>
          <cell r="B137">
            <v>1823</v>
          </cell>
          <cell r="C137">
            <v>1810</v>
          </cell>
          <cell r="D137">
            <v>1801</v>
          </cell>
          <cell r="E137">
            <v>1771</v>
          </cell>
          <cell r="F137">
            <v>1751</v>
          </cell>
          <cell r="G137">
            <v>1719</v>
          </cell>
          <cell r="H137">
            <v>1697</v>
          </cell>
          <cell r="I137">
            <v>1690</v>
          </cell>
          <cell r="J137">
            <v>1703</v>
          </cell>
          <cell r="K137">
            <v>1686</v>
          </cell>
          <cell r="L137">
            <v>1658</v>
          </cell>
          <cell r="M137">
            <v>1623</v>
          </cell>
          <cell r="N137">
            <v>1592</v>
          </cell>
          <cell r="O137">
            <v>1587</v>
          </cell>
        </row>
        <row r="138">
          <cell r="A138">
            <v>1135</v>
          </cell>
          <cell r="B138">
            <v>1509</v>
          </cell>
          <cell r="C138">
            <v>1514</v>
          </cell>
          <cell r="D138">
            <v>1499</v>
          </cell>
          <cell r="E138">
            <v>1509</v>
          </cell>
          <cell r="F138">
            <v>1554</v>
          </cell>
          <cell r="G138">
            <v>1562</v>
          </cell>
          <cell r="H138">
            <v>1593</v>
          </cell>
          <cell r="I138">
            <v>1615</v>
          </cell>
          <cell r="J138">
            <v>1609</v>
          </cell>
          <cell r="K138">
            <v>1643</v>
          </cell>
          <cell r="L138">
            <v>1651</v>
          </cell>
          <cell r="M138">
            <v>1698</v>
          </cell>
          <cell r="N138">
            <v>1694</v>
          </cell>
          <cell r="O138">
            <v>1726</v>
          </cell>
        </row>
        <row r="139">
          <cell r="A139">
            <v>1136</v>
          </cell>
          <cell r="B139">
            <v>996</v>
          </cell>
          <cell r="C139">
            <v>986</v>
          </cell>
          <cell r="D139">
            <v>1005</v>
          </cell>
          <cell r="E139">
            <v>992</v>
          </cell>
          <cell r="F139">
            <v>1035</v>
          </cell>
          <cell r="G139">
            <v>1058</v>
          </cell>
          <cell r="H139">
            <v>1035</v>
          </cell>
          <cell r="I139">
            <v>1044</v>
          </cell>
          <cell r="J139">
            <v>1044</v>
          </cell>
          <cell r="K139">
            <v>1060</v>
          </cell>
          <cell r="L139">
            <v>1052</v>
          </cell>
          <cell r="M139">
            <v>1039</v>
          </cell>
          <cell r="N139">
            <v>1059</v>
          </cell>
          <cell r="O139">
            <v>1055</v>
          </cell>
        </row>
        <row r="140">
          <cell r="A140">
            <v>1137</v>
          </cell>
          <cell r="B140">
            <v>1019</v>
          </cell>
          <cell r="C140">
            <v>1005</v>
          </cell>
          <cell r="D140">
            <v>998</v>
          </cell>
          <cell r="E140">
            <v>1010</v>
          </cell>
          <cell r="F140">
            <v>1045</v>
          </cell>
          <cell r="G140">
            <v>1070</v>
          </cell>
          <cell r="H140">
            <v>1054</v>
          </cell>
          <cell r="I140">
            <v>1070</v>
          </cell>
          <cell r="J140">
            <v>1085</v>
          </cell>
          <cell r="K140">
            <v>1085</v>
          </cell>
          <cell r="L140">
            <v>1102</v>
          </cell>
          <cell r="M140">
            <v>1118</v>
          </cell>
          <cell r="N140">
            <v>1134</v>
          </cell>
          <cell r="O140">
            <v>1165</v>
          </cell>
        </row>
        <row r="141">
          <cell r="A141">
            <v>1138</v>
          </cell>
          <cell r="B141">
            <v>361</v>
          </cell>
          <cell r="C141">
            <v>349</v>
          </cell>
          <cell r="D141">
            <v>334</v>
          </cell>
          <cell r="E141">
            <v>333</v>
          </cell>
          <cell r="F141">
            <v>336</v>
          </cell>
          <cell r="G141">
            <v>389</v>
          </cell>
          <cell r="H141">
            <v>402</v>
          </cell>
          <cell r="I141">
            <v>400</v>
          </cell>
          <cell r="J141">
            <v>394</v>
          </cell>
          <cell r="K141">
            <v>399</v>
          </cell>
          <cell r="L141">
            <v>392</v>
          </cell>
          <cell r="M141">
            <v>375</v>
          </cell>
          <cell r="N141">
            <v>381</v>
          </cell>
          <cell r="O141">
            <v>385</v>
          </cell>
        </row>
        <row r="142">
          <cell r="A142">
            <v>1139</v>
          </cell>
          <cell r="B142">
            <v>7948</v>
          </cell>
          <cell r="C142">
            <v>7861</v>
          </cell>
          <cell r="D142">
            <v>7857</v>
          </cell>
          <cell r="E142">
            <v>7796</v>
          </cell>
          <cell r="F142">
            <v>7946</v>
          </cell>
          <cell r="G142">
            <v>7904</v>
          </cell>
          <cell r="H142">
            <v>7867</v>
          </cell>
          <cell r="I142">
            <v>7869</v>
          </cell>
          <cell r="J142">
            <v>7795</v>
          </cell>
          <cell r="K142">
            <v>7755</v>
          </cell>
          <cell r="L142">
            <v>7698</v>
          </cell>
          <cell r="M142">
            <v>7588</v>
          </cell>
          <cell r="N142">
            <v>7560</v>
          </cell>
          <cell r="O142">
            <v>7537</v>
          </cell>
        </row>
        <row r="143">
          <cell r="A143">
            <v>1140</v>
          </cell>
          <cell r="B143">
            <v>509</v>
          </cell>
          <cell r="C143">
            <v>506</v>
          </cell>
          <cell r="D143">
            <v>488</v>
          </cell>
          <cell r="E143">
            <v>505</v>
          </cell>
          <cell r="F143">
            <v>502</v>
          </cell>
          <cell r="G143">
            <v>502</v>
          </cell>
          <cell r="H143">
            <v>494</v>
          </cell>
          <cell r="I143">
            <v>514</v>
          </cell>
          <cell r="J143">
            <v>510</v>
          </cell>
          <cell r="K143">
            <v>528</v>
          </cell>
          <cell r="L143">
            <v>524</v>
          </cell>
          <cell r="M143">
            <v>530</v>
          </cell>
          <cell r="N143">
            <v>515</v>
          </cell>
          <cell r="O143">
            <v>491</v>
          </cell>
        </row>
        <row r="144">
          <cell r="A144">
            <v>1141</v>
          </cell>
          <cell r="B144">
            <v>535</v>
          </cell>
          <cell r="C144">
            <v>535</v>
          </cell>
          <cell r="D144">
            <v>537</v>
          </cell>
          <cell r="E144">
            <v>531</v>
          </cell>
          <cell r="F144">
            <v>532</v>
          </cell>
          <cell r="G144">
            <v>542</v>
          </cell>
          <cell r="H144">
            <v>546</v>
          </cell>
          <cell r="I144">
            <v>562</v>
          </cell>
          <cell r="J144">
            <v>573</v>
          </cell>
          <cell r="K144">
            <v>569</v>
          </cell>
          <cell r="L144">
            <v>563</v>
          </cell>
          <cell r="M144">
            <v>558</v>
          </cell>
          <cell r="N144">
            <v>558</v>
          </cell>
          <cell r="O144">
            <v>572</v>
          </cell>
        </row>
        <row r="145">
          <cell r="A145">
            <v>1142</v>
          </cell>
          <cell r="B145">
            <v>1132</v>
          </cell>
          <cell r="C145">
            <v>1142</v>
          </cell>
          <cell r="D145">
            <v>1145</v>
          </cell>
          <cell r="E145">
            <v>1146</v>
          </cell>
          <cell r="F145">
            <v>1183</v>
          </cell>
          <cell r="G145">
            <v>1157</v>
          </cell>
          <cell r="H145">
            <v>1147</v>
          </cell>
          <cell r="I145">
            <v>1154</v>
          </cell>
          <cell r="J145">
            <v>1214</v>
          </cell>
          <cell r="K145">
            <v>1237</v>
          </cell>
          <cell r="L145">
            <v>1247</v>
          </cell>
          <cell r="M145">
            <v>1232</v>
          </cell>
          <cell r="N145">
            <v>1236</v>
          </cell>
          <cell r="O145">
            <v>1244</v>
          </cell>
        </row>
        <row r="146">
          <cell r="A146">
            <v>1143</v>
          </cell>
          <cell r="B146">
            <v>490</v>
          </cell>
          <cell r="C146">
            <v>475</v>
          </cell>
          <cell r="D146">
            <v>489</v>
          </cell>
          <cell r="E146">
            <v>503</v>
          </cell>
          <cell r="F146">
            <v>498</v>
          </cell>
          <cell r="G146">
            <v>504</v>
          </cell>
          <cell r="H146">
            <v>503</v>
          </cell>
          <cell r="I146">
            <v>507</v>
          </cell>
          <cell r="J146">
            <v>506</v>
          </cell>
          <cell r="K146">
            <v>493</v>
          </cell>
          <cell r="L146">
            <v>490</v>
          </cell>
          <cell r="M146">
            <v>469</v>
          </cell>
          <cell r="N146">
            <v>467</v>
          </cell>
          <cell r="O146">
            <v>463</v>
          </cell>
        </row>
        <row r="147">
          <cell r="A147">
            <v>1144</v>
          </cell>
          <cell r="B147">
            <v>1153</v>
          </cell>
          <cell r="C147">
            <v>1173</v>
          </cell>
          <cell r="D147">
            <v>1188</v>
          </cell>
          <cell r="E147">
            <v>1250</v>
          </cell>
          <cell r="F147">
            <v>1298</v>
          </cell>
          <cell r="G147">
            <v>1341</v>
          </cell>
          <cell r="H147">
            <v>1327</v>
          </cell>
          <cell r="I147">
            <v>1344</v>
          </cell>
          <cell r="J147">
            <v>1410</v>
          </cell>
          <cell r="K147">
            <v>1434</v>
          </cell>
          <cell r="L147">
            <v>1444</v>
          </cell>
          <cell r="M147">
            <v>1409</v>
          </cell>
          <cell r="N147">
            <v>1380</v>
          </cell>
          <cell r="O147">
            <v>1371</v>
          </cell>
        </row>
        <row r="148">
          <cell r="A148">
            <v>1145</v>
          </cell>
          <cell r="B148">
            <v>80</v>
          </cell>
          <cell r="C148">
            <v>79</v>
          </cell>
          <cell r="D148">
            <v>69</v>
          </cell>
          <cell r="E148">
            <v>71</v>
          </cell>
          <cell r="F148">
            <v>67</v>
          </cell>
          <cell r="G148">
            <v>69</v>
          </cell>
          <cell r="H148">
            <v>66</v>
          </cell>
          <cell r="I148">
            <v>69</v>
          </cell>
          <cell r="J148">
            <v>63</v>
          </cell>
          <cell r="K148">
            <v>62</v>
          </cell>
          <cell r="L148">
            <v>59</v>
          </cell>
          <cell r="M148">
            <v>60</v>
          </cell>
          <cell r="N148">
            <v>58</v>
          </cell>
          <cell r="O148">
            <v>55</v>
          </cell>
        </row>
        <row r="149">
          <cell r="A149">
            <v>1146</v>
          </cell>
          <cell r="B149">
            <v>4061</v>
          </cell>
          <cell r="C149">
            <v>4011</v>
          </cell>
          <cell r="D149">
            <v>3963</v>
          </cell>
          <cell r="E149">
            <v>3971</v>
          </cell>
          <cell r="F149">
            <v>3980</v>
          </cell>
          <cell r="G149">
            <v>3991</v>
          </cell>
          <cell r="H149">
            <v>3933</v>
          </cell>
          <cell r="I149">
            <v>3984</v>
          </cell>
          <cell r="J149">
            <v>4011</v>
          </cell>
          <cell r="K149">
            <v>3989</v>
          </cell>
          <cell r="L149">
            <v>3955</v>
          </cell>
          <cell r="M149">
            <v>3978</v>
          </cell>
          <cell r="N149">
            <v>3959</v>
          </cell>
          <cell r="O149">
            <v>3906</v>
          </cell>
        </row>
        <row r="150">
          <cell r="A150">
            <v>1147</v>
          </cell>
          <cell r="B150">
            <v>693</v>
          </cell>
          <cell r="C150">
            <v>705</v>
          </cell>
          <cell r="D150">
            <v>693</v>
          </cell>
          <cell r="E150">
            <v>716</v>
          </cell>
          <cell r="F150">
            <v>709</v>
          </cell>
          <cell r="G150">
            <v>717</v>
          </cell>
          <cell r="H150">
            <v>724</v>
          </cell>
          <cell r="I150">
            <v>729</v>
          </cell>
          <cell r="J150">
            <v>727</v>
          </cell>
          <cell r="K150">
            <v>748</v>
          </cell>
          <cell r="L150">
            <v>731</v>
          </cell>
          <cell r="M150">
            <v>711</v>
          </cell>
          <cell r="N150">
            <v>707</v>
          </cell>
          <cell r="O150">
            <v>700</v>
          </cell>
        </row>
        <row r="151">
          <cell r="A151">
            <v>1148</v>
          </cell>
          <cell r="B151">
            <v>3962</v>
          </cell>
          <cell r="C151">
            <v>3975</v>
          </cell>
          <cell r="D151">
            <v>3958</v>
          </cell>
          <cell r="E151">
            <v>3982</v>
          </cell>
          <cell r="F151">
            <v>4043</v>
          </cell>
          <cell r="G151">
            <v>4039</v>
          </cell>
          <cell r="H151">
            <v>4048</v>
          </cell>
          <cell r="I151">
            <v>4073</v>
          </cell>
          <cell r="J151">
            <v>4109</v>
          </cell>
          <cell r="K151">
            <v>4143</v>
          </cell>
          <cell r="L151">
            <v>4163</v>
          </cell>
          <cell r="M151">
            <v>4108</v>
          </cell>
          <cell r="N151">
            <v>4147</v>
          </cell>
          <cell r="O151">
            <v>4165</v>
          </cell>
        </row>
        <row r="152">
          <cell r="A152">
            <v>1149</v>
          </cell>
          <cell r="B152">
            <v>898</v>
          </cell>
          <cell r="C152">
            <v>907</v>
          </cell>
          <cell r="D152">
            <v>911</v>
          </cell>
          <cell r="E152">
            <v>927</v>
          </cell>
          <cell r="F152">
            <v>939</v>
          </cell>
          <cell r="G152">
            <v>952</v>
          </cell>
          <cell r="H152">
            <v>916</v>
          </cell>
          <cell r="I152">
            <v>909</v>
          </cell>
          <cell r="J152">
            <v>930</v>
          </cell>
          <cell r="K152">
            <v>927</v>
          </cell>
          <cell r="L152">
            <v>909</v>
          </cell>
          <cell r="M152">
            <v>885</v>
          </cell>
          <cell r="N152">
            <v>881</v>
          </cell>
          <cell r="O152">
            <v>849</v>
          </cell>
        </row>
        <row r="153">
          <cell r="A153">
            <v>1150</v>
          </cell>
          <cell r="B153">
            <v>1187</v>
          </cell>
          <cell r="C153">
            <v>1159</v>
          </cell>
          <cell r="D153">
            <v>1182</v>
          </cell>
          <cell r="E153">
            <v>1233</v>
          </cell>
          <cell r="F153">
            <v>1198</v>
          </cell>
          <cell r="G153">
            <v>1178</v>
          </cell>
          <cell r="H153">
            <v>1151</v>
          </cell>
          <cell r="I153">
            <v>1177</v>
          </cell>
          <cell r="J153">
            <v>1223</v>
          </cell>
          <cell r="K153">
            <v>1218</v>
          </cell>
          <cell r="L153">
            <v>1216</v>
          </cell>
          <cell r="M153">
            <v>1237</v>
          </cell>
          <cell r="N153">
            <v>1260</v>
          </cell>
          <cell r="O153">
            <v>1261</v>
          </cell>
        </row>
        <row r="154">
          <cell r="A154">
            <v>1151</v>
          </cell>
          <cell r="B154">
            <v>147</v>
          </cell>
          <cell r="C154">
            <v>120</v>
          </cell>
          <cell r="D154">
            <v>104</v>
          </cell>
          <cell r="E154">
            <v>112</v>
          </cell>
          <cell r="F154">
            <v>109</v>
          </cell>
          <cell r="G154">
            <v>103</v>
          </cell>
          <cell r="H154">
            <v>107</v>
          </cell>
          <cell r="I154">
            <v>110</v>
          </cell>
          <cell r="J154">
            <v>107</v>
          </cell>
          <cell r="K154">
            <v>103</v>
          </cell>
          <cell r="L154">
            <v>107</v>
          </cell>
          <cell r="M154">
            <v>96</v>
          </cell>
          <cell r="N154">
            <v>90</v>
          </cell>
          <cell r="O154">
            <v>82</v>
          </cell>
        </row>
        <row r="155">
          <cell r="A155">
            <v>1152</v>
          </cell>
          <cell r="B155">
            <v>917</v>
          </cell>
          <cell r="C155">
            <v>905</v>
          </cell>
          <cell r="D155">
            <v>884</v>
          </cell>
          <cell r="E155">
            <v>899</v>
          </cell>
          <cell r="F155">
            <v>901</v>
          </cell>
          <cell r="G155">
            <v>894</v>
          </cell>
          <cell r="H155">
            <v>896</v>
          </cell>
          <cell r="I155">
            <v>886</v>
          </cell>
          <cell r="J155">
            <v>872</v>
          </cell>
          <cell r="K155">
            <v>856</v>
          </cell>
          <cell r="L155">
            <v>847</v>
          </cell>
          <cell r="M155">
            <v>837</v>
          </cell>
          <cell r="N155">
            <v>834</v>
          </cell>
          <cell r="O155">
            <v>826</v>
          </cell>
        </row>
        <row r="156">
          <cell r="A156">
            <v>1153</v>
          </cell>
          <cell r="B156">
            <v>370</v>
          </cell>
          <cell r="C156">
            <v>384</v>
          </cell>
          <cell r="D156">
            <v>399</v>
          </cell>
          <cell r="E156">
            <v>414</v>
          </cell>
          <cell r="F156">
            <v>419</v>
          </cell>
          <cell r="G156">
            <v>412</v>
          </cell>
          <cell r="H156">
            <v>413</v>
          </cell>
          <cell r="I156">
            <v>404</v>
          </cell>
          <cell r="J156">
            <v>391</v>
          </cell>
          <cell r="K156">
            <v>398</v>
          </cell>
          <cell r="L156">
            <v>396</v>
          </cell>
          <cell r="M156">
            <v>410</v>
          </cell>
          <cell r="N156">
            <v>409</v>
          </cell>
          <cell r="O156">
            <v>410</v>
          </cell>
        </row>
        <row r="157">
          <cell r="A157">
            <v>1154</v>
          </cell>
          <cell r="B157">
            <v>664</v>
          </cell>
          <cell r="C157">
            <v>667</v>
          </cell>
          <cell r="D157">
            <v>660</v>
          </cell>
          <cell r="E157">
            <v>685</v>
          </cell>
          <cell r="F157">
            <v>677</v>
          </cell>
          <cell r="G157">
            <v>687</v>
          </cell>
          <cell r="H157">
            <v>677</v>
          </cell>
          <cell r="I157">
            <v>673</v>
          </cell>
          <cell r="J157">
            <v>683</v>
          </cell>
          <cell r="K157">
            <v>682</v>
          </cell>
          <cell r="L157">
            <v>678</v>
          </cell>
          <cell r="M157">
            <v>663</v>
          </cell>
          <cell r="N157">
            <v>653</v>
          </cell>
          <cell r="O157">
            <v>663</v>
          </cell>
        </row>
        <row r="158">
          <cell r="A158">
            <v>1155</v>
          </cell>
          <cell r="B158">
            <v>426</v>
          </cell>
          <cell r="C158">
            <v>425</v>
          </cell>
          <cell r="D158">
            <v>424</v>
          </cell>
          <cell r="E158">
            <v>417</v>
          </cell>
          <cell r="F158">
            <v>421</v>
          </cell>
          <cell r="G158">
            <v>403</v>
          </cell>
          <cell r="H158">
            <v>390</v>
          </cell>
          <cell r="I158">
            <v>393</v>
          </cell>
          <cell r="J158">
            <v>412</v>
          </cell>
          <cell r="K158">
            <v>399</v>
          </cell>
          <cell r="L158">
            <v>393</v>
          </cell>
          <cell r="M158">
            <v>389</v>
          </cell>
          <cell r="N158">
            <v>374</v>
          </cell>
          <cell r="O158">
            <v>371</v>
          </cell>
        </row>
        <row r="159">
          <cell r="A159">
            <v>1156</v>
          </cell>
          <cell r="B159">
            <v>54369</v>
          </cell>
          <cell r="C159">
            <v>53815</v>
          </cell>
          <cell r="D159">
            <v>53345</v>
          </cell>
          <cell r="E159">
            <v>53240</v>
          </cell>
          <cell r="F159">
            <v>53528</v>
          </cell>
          <cell r="G159">
            <v>53476</v>
          </cell>
          <cell r="H159">
            <v>53748</v>
          </cell>
          <cell r="I159">
            <v>53857</v>
          </cell>
          <cell r="J159">
            <v>54573</v>
          </cell>
          <cell r="K159">
            <v>55391</v>
          </cell>
          <cell r="L159">
            <v>55625</v>
          </cell>
          <cell r="M159">
            <v>55684</v>
          </cell>
          <cell r="N159">
            <v>55657</v>
          </cell>
          <cell r="O159">
            <v>55720</v>
          </cell>
        </row>
        <row r="160">
          <cell r="A160">
            <v>1157</v>
          </cell>
          <cell r="B160">
            <v>49</v>
          </cell>
          <cell r="C160">
            <v>49</v>
          </cell>
          <cell r="D160">
            <v>45</v>
          </cell>
          <cell r="E160">
            <v>53</v>
          </cell>
          <cell r="F160">
            <v>58</v>
          </cell>
          <cell r="G160">
            <v>58</v>
          </cell>
          <cell r="H160">
            <v>53</v>
          </cell>
          <cell r="I160">
            <v>49</v>
          </cell>
          <cell r="J160">
            <v>46</v>
          </cell>
          <cell r="K160">
            <v>44</v>
          </cell>
          <cell r="L160">
            <v>42</v>
          </cell>
          <cell r="M160">
            <v>42</v>
          </cell>
          <cell r="N160">
            <v>42</v>
          </cell>
          <cell r="O160">
            <v>34</v>
          </cell>
        </row>
        <row r="161">
          <cell r="A161">
            <v>1158</v>
          </cell>
          <cell r="B161">
            <v>482</v>
          </cell>
          <cell r="C161">
            <v>545</v>
          </cell>
          <cell r="D161">
            <v>595</v>
          </cell>
          <cell r="E161">
            <v>643</v>
          </cell>
          <cell r="F161">
            <v>615</v>
          </cell>
          <cell r="G161">
            <v>601</v>
          </cell>
          <cell r="H161">
            <v>563</v>
          </cell>
          <cell r="I161">
            <v>548</v>
          </cell>
          <cell r="J161">
            <v>589</v>
          </cell>
          <cell r="K161">
            <v>607</v>
          </cell>
          <cell r="L161">
            <v>659</v>
          </cell>
          <cell r="M161">
            <v>690</v>
          </cell>
          <cell r="N161">
            <v>750</v>
          </cell>
          <cell r="O161">
            <v>758</v>
          </cell>
        </row>
        <row r="162">
          <cell r="A162">
            <v>1159</v>
          </cell>
          <cell r="B162">
            <v>876</v>
          </cell>
          <cell r="C162">
            <v>872</v>
          </cell>
          <cell r="D162">
            <v>887</v>
          </cell>
          <cell r="E162">
            <v>895</v>
          </cell>
          <cell r="F162">
            <v>918</v>
          </cell>
          <cell r="G162">
            <v>902</v>
          </cell>
          <cell r="H162">
            <v>900</v>
          </cell>
          <cell r="I162">
            <v>914</v>
          </cell>
          <cell r="J162">
            <v>945</v>
          </cell>
          <cell r="K162">
            <v>970</v>
          </cell>
          <cell r="L162">
            <v>994</v>
          </cell>
          <cell r="M162">
            <v>1012</v>
          </cell>
          <cell r="N162">
            <v>1031</v>
          </cell>
          <cell r="O162">
            <v>1038</v>
          </cell>
        </row>
        <row r="163">
          <cell r="A163">
            <v>1160</v>
          </cell>
          <cell r="B163">
            <v>3478</v>
          </cell>
          <cell r="C163">
            <v>3464</v>
          </cell>
          <cell r="D163">
            <v>3455</v>
          </cell>
          <cell r="E163">
            <v>3458</v>
          </cell>
          <cell r="F163">
            <v>3476</v>
          </cell>
          <cell r="G163">
            <v>3449</v>
          </cell>
          <cell r="H163">
            <v>3390</v>
          </cell>
          <cell r="I163">
            <v>3413</v>
          </cell>
          <cell r="J163">
            <v>3509</v>
          </cell>
          <cell r="K163">
            <v>3511</v>
          </cell>
          <cell r="L163">
            <v>3504</v>
          </cell>
          <cell r="M163">
            <v>3472</v>
          </cell>
          <cell r="N163">
            <v>3462</v>
          </cell>
          <cell r="O163">
            <v>3439</v>
          </cell>
        </row>
        <row r="164">
          <cell r="A164">
            <v>1161</v>
          </cell>
          <cell r="B164">
            <v>5297</v>
          </cell>
          <cell r="C164">
            <v>5301</v>
          </cell>
          <cell r="D164">
            <v>5272</v>
          </cell>
          <cell r="E164">
            <v>5309</v>
          </cell>
          <cell r="F164">
            <v>5310</v>
          </cell>
          <cell r="G164">
            <v>5307</v>
          </cell>
          <cell r="H164">
            <v>5348</v>
          </cell>
          <cell r="I164">
            <v>5401</v>
          </cell>
          <cell r="J164">
            <v>5487</v>
          </cell>
          <cell r="K164">
            <v>5453</v>
          </cell>
          <cell r="L164">
            <v>5422</v>
          </cell>
          <cell r="M164">
            <v>5383</v>
          </cell>
          <cell r="N164">
            <v>5400</v>
          </cell>
          <cell r="O164">
            <v>5406</v>
          </cell>
        </row>
        <row r="165">
          <cell r="A165">
            <v>1162</v>
          </cell>
          <cell r="B165">
            <v>838</v>
          </cell>
          <cell r="C165">
            <v>828</v>
          </cell>
          <cell r="D165">
            <v>829</v>
          </cell>
          <cell r="E165">
            <v>859</v>
          </cell>
          <cell r="F165">
            <v>884</v>
          </cell>
          <cell r="G165">
            <v>903</v>
          </cell>
          <cell r="H165">
            <v>878</v>
          </cell>
          <cell r="I165">
            <v>867</v>
          </cell>
          <cell r="J165">
            <v>872</v>
          </cell>
          <cell r="K165">
            <v>873</v>
          </cell>
          <cell r="L165">
            <v>864</v>
          </cell>
          <cell r="M165">
            <v>875</v>
          </cell>
          <cell r="N165">
            <v>899</v>
          </cell>
          <cell r="O165">
            <v>881</v>
          </cell>
        </row>
        <row r="166">
          <cell r="A166">
            <v>1163</v>
          </cell>
          <cell r="B166">
            <v>775</v>
          </cell>
          <cell r="C166">
            <v>750</v>
          </cell>
          <cell r="D166">
            <v>760</v>
          </cell>
          <cell r="E166">
            <v>781</v>
          </cell>
          <cell r="F166">
            <v>809</v>
          </cell>
          <cell r="G166">
            <v>818</v>
          </cell>
          <cell r="H166">
            <v>795</v>
          </cell>
          <cell r="I166">
            <v>801</v>
          </cell>
          <cell r="J166">
            <v>797</v>
          </cell>
          <cell r="K166">
            <v>796</v>
          </cell>
          <cell r="L166">
            <v>813</v>
          </cell>
          <cell r="M166">
            <v>806</v>
          </cell>
          <cell r="N166">
            <v>818</v>
          </cell>
          <cell r="O166">
            <v>816</v>
          </cell>
        </row>
        <row r="167">
          <cell r="A167">
            <v>1164</v>
          </cell>
          <cell r="B167">
            <v>46976</v>
          </cell>
          <cell r="C167">
            <v>47509</v>
          </cell>
          <cell r="D167">
            <v>47781</v>
          </cell>
          <cell r="E167">
            <v>47738</v>
          </cell>
          <cell r="F167">
            <v>48084</v>
          </cell>
          <cell r="G167">
            <v>48028</v>
          </cell>
          <cell r="H167">
            <v>48034</v>
          </cell>
          <cell r="I167">
            <v>47700</v>
          </cell>
          <cell r="J167">
            <v>48264</v>
          </cell>
          <cell r="K167">
            <v>48360</v>
          </cell>
          <cell r="L167">
            <v>48155</v>
          </cell>
          <cell r="M167">
            <v>48011</v>
          </cell>
          <cell r="N167">
            <v>47784</v>
          </cell>
          <cell r="O167">
            <v>47657</v>
          </cell>
        </row>
        <row r="168">
          <cell r="A168">
            <v>1165</v>
          </cell>
          <cell r="B168">
            <v>225</v>
          </cell>
          <cell r="C168">
            <v>215</v>
          </cell>
          <cell r="D168">
            <v>205</v>
          </cell>
          <cell r="E168">
            <v>207</v>
          </cell>
          <cell r="F168">
            <v>212</v>
          </cell>
          <cell r="G168">
            <v>199</v>
          </cell>
          <cell r="H168">
            <v>197</v>
          </cell>
          <cell r="I168">
            <v>186</v>
          </cell>
          <cell r="J168">
            <v>180</v>
          </cell>
          <cell r="K168">
            <v>179</v>
          </cell>
          <cell r="L168">
            <v>178</v>
          </cell>
          <cell r="M168">
            <v>180</v>
          </cell>
          <cell r="N168">
            <v>167</v>
          </cell>
          <cell r="O168">
            <v>166</v>
          </cell>
        </row>
        <row r="169">
          <cell r="A169">
            <v>1166</v>
          </cell>
          <cell r="B169">
            <v>6238</v>
          </cell>
          <cell r="C169">
            <v>6230</v>
          </cell>
          <cell r="D169">
            <v>6237</v>
          </cell>
          <cell r="E169">
            <v>6336</v>
          </cell>
          <cell r="F169">
            <v>6416</v>
          </cell>
          <cell r="G169">
            <v>6431</v>
          </cell>
          <cell r="H169">
            <v>6552</v>
          </cell>
          <cell r="I169">
            <v>6598</v>
          </cell>
          <cell r="J169">
            <v>6746</v>
          </cell>
          <cell r="K169">
            <v>6833</v>
          </cell>
          <cell r="L169">
            <v>6848</v>
          </cell>
          <cell r="M169">
            <v>6883</v>
          </cell>
          <cell r="N169">
            <v>6896</v>
          </cell>
          <cell r="O169">
            <v>6894</v>
          </cell>
        </row>
        <row r="170">
          <cell r="A170">
            <v>1167</v>
          </cell>
          <cell r="B170">
            <v>331</v>
          </cell>
          <cell r="C170">
            <v>327</v>
          </cell>
          <cell r="D170">
            <v>333</v>
          </cell>
          <cell r="E170">
            <v>344</v>
          </cell>
          <cell r="F170">
            <v>354</v>
          </cell>
          <cell r="G170">
            <v>341</v>
          </cell>
          <cell r="H170">
            <v>335</v>
          </cell>
          <cell r="I170">
            <v>330</v>
          </cell>
          <cell r="J170">
            <v>331</v>
          </cell>
          <cell r="K170">
            <v>324</v>
          </cell>
          <cell r="L170">
            <v>320</v>
          </cell>
          <cell r="M170">
            <v>318</v>
          </cell>
          <cell r="N170">
            <v>308</v>
          </cell>
          <cell r="O170">
            <v>298</v>
          </cell>
        </row>
        <row r="171">
          <cell r="A171">
            <v>1168</v>
          </cell>
          <cell r="B171">
            <v>7645</v>
          </cell>
          <cell r="C171">
            <v>7661</v>
          </cell>
          <cell r="D171">
            <v>7749</v>
          </cell>
          <cell r="E171">
            <v>7780</v>
          </cell>
          <cell r="F171">
            <v>7813</v>
          </cell>
          <cell r="G171">
            <v>7819</v>
          </cell>
          <cell r="H171">
            <v>7793</v>
          </cell>
          <cell r="I171">
            <v>7779</v>
          </cell>
          <cell r="J171">
            <v>7833</v>
          </cell>
          <cell r="K171">
            <v>7834</v>
          </cell>
          <cell r="L171">
            <v>7813</v>
          </cell>
          <cell r="M171">
            <v>7923</v>
          </cell>
          <cell r="N171">
            <v>7980</v>
          </cell>
          <cell r="O171">
            <v>8026</v>
          </cell>
        </row>
        <row r="172">
          <cell r="A172">
            <v>1169</v>
          </cell>
          <cell r="B172">
            <v>543</v>
          </cell>
          <cell r="C172">
            <v>540</v>
          </cell>
          <cell r="D172">
            <v>545</v>
          </cell>
          <cell r="E172">
            <v>560</v>
          </cell>
          <cell r="F172">
            <v>567</v>
          </cell>
          <cell r="G172">
            <v>571</v>
          </cell>
          <cell r="H172">
            <v>565</v>
          </cell>
          <cell r="I172">
            <v>553</v>
          </cell>
          <cell r="J172">
            <v>577</v>
          </cell>
          <cell r="K172">
            <v>578</v>
          </cell>
          <cell r="L172">
            <v>578</v>
          </cell>
          <cell r="M172">
            <v>573</v>
          </cell>
          <cell r="N172">
            <v>552</v>
          </cell>
          <cell r="O172">
            <v>544</v>
          </cell>
        </row>
        <row r="173">
          <cell r="A173">
            <v>1170</v>
          </cell>
          <cell r="B173">
            <v>1242</v>
          </cell>
          <cell r="C173">
            <v>1250</v>
          </cell>
          <cell r="D173">
            <v>1290</v>
          </cell>
          <cell r="E173">
            <v>1332</v>
          </cell>
          <cell r="F173">
            <v>1416</v>
          </cell>
          <cell r="G173">
            <v>1386</v>
          </cell>
          <cell r="H173">
            <v>1418</v>
          </cell>
          <cell r="I173">
            <v>1422</v>
          </cell>
          <cell r="J173">
            <v>1427</v>
          </cell>
          <cell r="K173">
            <v>1433</v>
          </cell>
          <cell r="L173">
            <v>1448</v>
          </cell>
          <cell r="M173">
            <v>1448</v>
          </cell>
          <cell r="N173">
            <v>1425</v>
          </cell>
          <cell r="O173">
            <v>1469</v>
          </cell>
        </row>
        <row r="174">
          <cell r="A174">
            <v>1171</v>
          </cell>
          <cell r="B174">
            <v>21494</v>
          </cell>
          <cell r="C174">
            <v>21585</v>
          </cell>
          <cell r="D174">
            <v>21552</v>
          </cell>
          <cell r="E174">
            <v>21691</v>
          </cell>
          <cell r="F174">
            <v>21689</v>
          </cell>
          <cell r="G174">
            <v>21555</v>
          </cell>
          <cell r="H174">
            <v>21488</v>
          </cell>
          <cell r="I174">
            <v>21748</v>
          </cell>
          <cell r="J174">
            <v>21976</v>
          </cell>
          <cell r="K174">
            <v>22144</v>
          </cell>
          <cell r="L174">
            <v>22034</v>
          </cell>
          <cell r="M174">
            <v>22168</v>
          </cell>
          <cell r="N174">
            <v>22454</v>
          </cell>
          <cell r="O174">
            <v>22794</v>
          </cell>
        </row>
        <row r="175">
          <cell r="A175">
            <v>1172</v>
          </cell>
          <cell r="B175">
            <v>801</v>
          </cell>
          <cell r="C175">
            <v>794</v>
          </cell>
          <cell r="D175">
            <v>774</v>
          </cell>
          <cell r="E175">
            <v>803</v>
          </cell>
          <cell r="F175">
            <v>813</v>
          </cell>
          <cell r="G175">
            <v>803</v>
          </cell>
          <cell r="H175">
            <v>825</v>
          </cell>
          <cell r="I175">
            <v>829</v>
          </cell>
          <cell r="J175">
            <v>820</v>
          </cell>
          <cell r="K175">
            <v>828</v>
          </cell>
          <cell r="L175">
            <v>841</v>
          </cell>
          <cell r="M175">
            <v>816</v>
          </cell>
          <cell r="N175">
            <v>827</v>
          </cell>
          <cell r="O175">
            <v>822</v>
          </cell>
        </row>
        <row r="176">
          <cell r="A176">
            <v>1173</v>
          </cell>
          <cell r="B176">
            <v>885</v>
          </cell>
          <cell r="C176">
            <v>919</v>
          </cell>
          <cell r="D176">
            <v>948</v>
          </cell>
          <cell r="E176">
            <v>1004</v>
          </cell>
          <cell r="F176">
            <v>1028</v>
          </cell>
          <cell r="G176">
            <v>1043</v>
          </cell>
          <cell r="H176">
            <v>1083</v>
          </cell>
          <cell r="I176">
            <v>1123</v>
          </cell>
          <cell r="J176">
            <v>1154</v>
          </cell>
          <cell r="K176">
            <v>1141</v>
          </cell>
          <cell r="L176">
            <v>1129</v>
          </cell>
          <cell r="M176">
            <v>1133</v>
          </cell>
          <cell r="N176">
            <v>1136</v>
          </cell>
          <cell r="O176">
            <v>1123</v>
          </cell>
        </row>
        <row r="177">
          <cell r="A177">
            <v>1174</v>
          </cell>
          <cell r="B177">
            <v>721</v>
          </cell>
          <cell r="C177">
            <v>729</v>
          </cell>
          <cell r="D177">
            <v>738</v>
          </cell>
          <cell r="E177">
            <v>746</v>
          </cell>
          <cell r="F177">
            <v>751</v>
          </cell>
          <cell r="G177">
            <v>778</v>
          </cell>
          <cell r="H177">
            <v>812</v>
          </cell>
          <cell r="I177">
            <v>827</v>
          </cell>
          <cell r="J177">
            <v>846</v>
          </cell>
          <cell r="K177">
            <v>854</v>
          </cell>
          <cell r="L177">
            <v>900</v>
          </cell>
          <cell r="M177">
            <v>891</v>
          </cell>
          <cell r="N177">
            <v>910</v>
          </cell>
          <cell r="O177">
            <v>936</v>
          </cell>
        </row>
        <row r="178">
          <cell r="A178">
            <v>1175</v>
          </cell>
          <cell r="B178">
            <v>2566</v>
          </cell>
          <cell r="C178">
            <v>2637</v>
          </cell>
          <cell r="D178">
            <v>2672</v>
          </cell>
          <cell r="E178">
            <v>2694</v>
          </cell>
          <cell r="F178">
            <v>2734</v>
          </cell>
          <cell r="G178">
            <v>2775</v>
          </cell>
          <cell r="H178">
            <v>2891</v>
          </cell>
          <cell r="I178">
            <v>2923</v>
          </cell>
          <cell r="J178">
            <v>3079</v>
          </cell>
          <cell r="K178">
            <v>3123</v>
          </cell>
          <cell r="L178">
            <v>3135</v>
          </cell>
          <cell r="M178">
            <v>3131</v>
          </cell>
          <cell r="N178">
            <v>3152</v>
          </cell>
          <cell r="O178">
            <v>3220</v>
          </cell>
        </row>
        <row r="179">
          <cell r="A179">
            <v>1176</v>
          </cell>
          <cell r="B179">
            <v>1140</v>
          </cell>
          <cell r="C179">
            <v>1161</v>
          </cell>
          <cell r="D179">
            <v>1164</v>
          </cell>
          <cell r="E179">
            <v>1156</v>
          </cell>
          <cell r="F179">
            <v>1171</v>
          </cell>
          <cell r="G179">
            <v>1180</v>
          </cell>
          <cell r="H179">
            <v>1221</v>
          </cell>
          <cell r="I179">
            <v>1210</v>
          </cell>
          <cell r="J179">
            <v>1229</v>
          </cell>
          <cell r="K179">
            <v>1204</v>
          </cell>
          <cell r="L179">
            <v>1223</v>
          </cell>
          <cell r="M179">
            <v>1231</v>
          </cell>
          <cell r="N179">
            <v>1238</v>
          </cell>
          <cell r="O179">
            <v>1214</v>
          </cell>
        </row>
        <row r="180">
          <cell r="A180">
            <v>1177</v>
          </cell>
          <cell r="B180">
            <v>790</v>
          </cell>
          <cell r="C180">
            <v>783</v>
          </cell>
          <cell r="D180">
            <v>781</v>
          </cell>
          <cell r="E180">
            <v>777</v>
          </cell>
          <cell r="F180">
            <v>798</v>
          </cell>
          <cell r="G180">
            <v>824</v>
          </cell>
          <cell r="H180">
            <v>834</v>
          </cell>
          <cell r="I180">
            <v>822</v>
          </cell>
          <cell r="J180">
            <v>835</v>
          </cell>
          <cell r="K180">
            <v>849</v>
          </cell>
          <cell r="L180">
            <v>847</v>
          </cell>
          <cell r="M180">
            <v>839</v>
          </cell>
          <cell r="N180">
            <v>837</v>
          </cell>
          <cell r="O180">
            <v>852</v>
          </cell>
        </row>
        <row r="181">
          <cell r="A181">
            <v>1178</v>
          </cell>
          <cell r="B181">
            <v>1897</v>
          </cell>
          <cell r="C181">
            <v>1904</v>
          </cell>
          <cell r="D181">
            <v>1876</v>
          </cell>
          <cell r="E181">
            <v>1923</v>
          </cell>
          <cell r="F181">
            <v>1935</v>
          </cell>
          <cell r="G181">
            <v>1952</v>
          </cell>
          <cell r="H181">
            <v>1940</v>
          </cell>
          <cell r="I181">
            <v>1938</v>
          </cell>
          <cell r="J181">
            <v>1935</v>
          </cell>
          <cell r="K181">
            <v>1924</v>
          </cell>
          <cell r="L181">
            <v>1940</v>
          </cell>
          <cell r="M181">
            <v>1960</v>
          </cell>
          <cell r="N181">
            <v>1982</v>
          </cell>
          <cell r="O181">
            <v>2011</v>
          </cell>
        </row>
        <row r="182">
          <cell r="A182">
            <v>1179</v>
          </cell>
          <cell r="B182">
            <v>490</v>
          </cell>
          <cell r="C182">
            <v>476</v>
          </cell>
          <cell r="D182">
            <v>461</v>
          </cell>
          <cell r="E182">
            <v>476</v>
          </cell>
          <cell r="F182">
            <v>474</v>
          </cell>
          <cell r="G182">
            <v>467</v>
          </cell>
          <cell r="H182">
            <v>472</v>
          </cell>
          <cell r="I182">
            <v>472</v>
          </cell>
          <cell r="J182">
            <v>479</v>
          </cell>
          <cell r="K182">
            <v>477</v>
          </cell>
          <cell r="L182">
            <v>493</v>
          </cell>
          <cell r="M182">
            <v>482</v>
          </cell>
          <cell r="N182">
            <v>459</v>
          </cell>
          <cell r="O182">
            <v>452</v>
          </cell>
        </row>
        <row r="183">
          <cell r="A183">
            <v>1180</v>
          </cell>
          <cell r="B183">
            <v>944</v>
          </cell>
          <cell r="C183">
            <v>940</v>
          </cell>
          <cell r="D183">
            <v>913</v>
          </cell>
          <cell r="E183">
            <v>906</v>
          </cell>
          <cell r="F183">
            <v>944</v>
          </cell>
          <cell r="G183">
            <v>926</v>
          </cell>
          <cell r="H183">
            <v>914</v>
          </cell>
          <cell r="I183">
            <v>972</v>
          </cell>
          <cell r="J183">
            <v>1054</v>
          </cell>
          <cell r="K183">
            <v>1095</v>
          </cell>
          <cell r="L183">
            <v>1106</v>
          </cell>
          <cell r="M183">
            <v>1086</v>
          </cell>
          <cell r="N183">
            <v>1118</v>
          </cell>
          <cell r="O183">
            <v>1106</v>
          </cell>
        </row>
        <row r="184">
          <cell r="A184">
            <v>1181</v>
          </cell>
          <cell r="B184">
            <v>3788</v>
          </cell>
          <cell r="C184">
            <v>3785</v>
          </cell>
          <cell r="D184">
            <v>3756</v>
          </cell>
          <cell r="E184">
            <v>3794</v>
          </cell>
          <cell r="F184">
            <v>3809</v>
          </cell>
          <cell r="G184">
            <v>3809</v>
          </cell>
          <cell r="H184">
            <v>3805</v>
          </cell>
          <cell r="I184">
            <v>3809</v>
          </cell>
          <cell r="J184">
            <v>3839</v>
          </cell>
          <cell r="K184">
            <v>3839</v>
          </cell>
          <cell r="L184">
            <v>3832</v>
          </cell>
          <cell r="M184">
            <v>3881</v>
          </cell>
          <cell r="N184">
            <v>3886</v>
          </cell>
          <cell r="O184">
            <v>3947</v>
          </cell>
        </row>
        <row r="185">
          <cell r="A185">
            <v>1182</v>
          </cell>
          <cell r="B185">
            <v>251</v>
          </cell>
          <cell r="C185">
            <v>230</v>
          </cell>
          <cell r="D185">
            <v>223</v>
          </cell>
          <cell r="E185">
            <v>244</v>
          </cell>
          <cell r="F185">
            <v>251</v>
          </cell>
          <cell r="G185">
            <v>238</v>
          </cell>
          <cell r="H185">
            <v>240</v>
          </cell>
          <cell r="I185">
            <v>250</v>
          </cell>
          <cell r="J185">
            <v>247</v>
          </cell>
          <cell r="K185">
            <v>233</v>
          </cell>
          <cell r="L185">
            <v>228</v>
          </cell>
          <cell r="M185">
            <v>218</v>
          </cell>
          <cell r="N185">
            <v>208</v>
          </cell>
          <cell r="O185">
            <v>205</v>
          </cell>
        </row>
        <row r="186">
          <cell r="A186">
            <v>1183</v>
          </cell>
          <cell r="B186">
            <v>3597</v>
          </cell>
          <cell r="C186">
            <v>3645</v>
          </cell>
          <cell r="D186">
            <v>3684</v>
          </cell>
          <cell r="E186">
            <v>3727</v>
          </cell>
          <cell r="F186">
            <v>3740</v>
          </cell>
          <cell r="G186">
            <v>3725</v>
          </cell>
          <cell r="H186">
            <v>3716</v>
          </cell>
          <cell r="I186">
            <v>3741</v>
          </cell>
          <cell r="J186">
            <v>3739</v>
          </cell>
          <cell r="K186">
            <v>3788</v>
          </cell>
          <cell r="L186">
            <v>3814</v>
          </cell>
          <cell r="M186">
            <v>3867</v>
          </cell>
          <cell r="N186">
            <v>3878</v>
          </cell>
          <cell r="O186">
            <v>3930</v>
          </cell>
        </row>
        <row r="187">
          <cell r="A187">
            <v>1184</v>
          </cell>
          <cell r="B187">
            <v>3792</v>
          </cell>
          <cell r="C187">
            <v>3749</v>
          </cell>
          <cell r="D187">
            <v>3723</v>
          </cell>
          <cell r="E187">
            <v>3668</v>
          </cell>
          <cell r="F187">
            <v>3600</v>
          </cell>
          <cell r="G187">
            <v>3510</v>
          </cell>
          <cell r="H187">
            <v>3473</v>
          </cell>
          <cell r="I187">
            <v>3439</v>
          </cell>
          <cell r="J187">
            <v>3478</v>
          </cell>
          <cell r="K187">
            <v>3464</v>
          </cell>
          <cell r="L187">
            <v>3408</v>
          </cell>
          <cell r="M187">
            <v>3407</v>
          </cell>
          <cell r="N187">
            <v>3396</v>
          </cell>
          <cell r="O187">
            <v>3410</v>
          </cell>
        </row>
        <row r="188">
          <cell r="A188">
            <v>1185</v>
          </cell>
          <cell r="B188">
            <v>531</v>
          </cell>
          <cell r="C188">
            <v>544</v>
          </cell>
          <cell r="D188">
            <v>557</v>
          </cell>
          <cell r="E188">
            <v>561</v>
          </cell>
          <cell r="F188">
            <v>576</v>
          </cell>
          <cell r="G188">
            <v>595</v>
          </cell>
          <cell r="H188">
            <v>587</v>
          </cell>
          <cell r="I188">
            <v>580</v>
          </cell>
          <cell r="J188">
            <v>574</v>
          </cell>
          <cell r="K188">
            <v>566</v>
          </cell>
          <cell r="L188">
            <v>559</v>
          </cell>
          <cell r="M188">
            <v>564</v>
          </cell>
          <cell r="N188">
            <v>563</v>
          </cell>
          <cell r="O188">
            <v>559</v>
          </cell>
        </row>
        <row r="189">
          <cell r="A189">
            <v>1186</v>
          </cell>
          <cell r="B189">
            <v>780</v>
          </cell>
          <cell r="C189">
            <v>771</v>
          </cell>
          <cell r="D189">
            <v>764</v>
          </cell>
          <cell r="E189">
            <v>762</v>
          </cell>
          <cell r="F189">
            <v>786</v>
          </cell>
          <cell r="G189">
            <v>793</v>
          </cell>
          <cell r="H189">
            <v>771</v>
          </cell>
          <cell r="I189">
            <v>775</v>
          </cell>
          <cell r="J189">
            <v>764</v>
          </cell>
          <cell r="K189">
            <v>768</v>
          </cell>
          <cell r="L189">
            <v>746</v>
          </cell>
          <cell r="M189">
            <v>740</v>
          </cell>
          <cell r="N189">
            <v>720</v>
          </cell>
          <cell r="O189">
            <v>707</v>
          </cell>
        </row>
        <row r="190">
          <cell r="A190">
            <v>1187</v>
          </cell>
          <cell r="B190">
            <v>687</v>
          </cell>
          <cell r="C190">
            <v>694</v>
          </cell>
          <cell r="D190">
            <v>702</v>
          </cell>
          <cell r="E190">
            <v>705</v>
          </cell>
          <cell r="F190">
            <v>714</v>
          </cell>
          <cell r="G190">
            <v>746</v>
          </cell>
          <cell r="H190">
            <v>751</v>
          </cell>
          <cell r="I190">
            <v>752</v>
          </cell>
          <cell r="J190">
            <v>767</v>
          </cell>
          <cell r="K190">
            <v>778</v>
          </cell>
          <cell r="L190">
            <v>778</v>
          </cell>
          <cell r="M190">
            <v>766</v>
          </cell>
          <cell r="N190">
            <v>778</v>
          </cell>
          <cell r="O190">
            <v>795</v>
          </cell>
        </row>
        <row r="191">
          <cell r="A191">
            <v>1188</v>
          </cell>
          <cell r="B191">
            <v>675</v>
          </cell>
          <cell r="C191">
            <v>633</v>
          </cell>
          <cell r="D191">
            <v>603</v>
          </cell>
          <cell r="E191">
            <v>590</v>
          </cell>
          <cell r="F191">
            <v>617</v>
          </cell>
          <cell r="G191">
            <v>624</v>
          </cell>
          <cell r="H191">
            <v>641</v>
          </cell>
          <cell r="I191">
            <v>622</v>
          </cell>
          <cell r="J191">
            <v>634</v>
          </cell>
          <cell r="K191">
            <v>610</v>
          </cell>
          <cell r="L191">
            <v>622</v>
          </cell>
          <cell r="M191">
            <v>613</v>
          </cell>
          <cell r="N191">
            <v>602</v>
          </cell>
          <cell r="O191">
            <v>603</v>
          </cell>
        </row>
        <row r="192">
          <cell r="A192">
            <v>1189</v>
          </cell>
          <cell r="B192">
            <v>11310</v>
          </cell>
          <cell r="C192">
            <v>11254</v>
          </cell>
          <cell r="D192">
            <v>11226</v>
          </cell>
          <cell r="E192">
            <v>11242</v>
          </cell>
          <cell r="F192">
            <v>11360</v>
          </cell>
          <cell r="G192">
            <v>11595</v>
          </cell>
          <cell r="H192">
            <v>11948</v>
          </cell>
          <cell r="I192">
            <v>12309</v>
          </cell>
          <cell r="J192">
            <v>12879</v>
          </cell>
          <cell r="K192">
            <v>13507</v>
          </cell>
          <cell r="L192">
            <v>13788</v>
          </cell>
          <cell r="M192">
            <v>14006</v>
          </cell>
          <cell r="N192">
            <v>14132</v>
          </cell>
          <cell r="O192">
            <v>14478</v>
          </cell>
        </row>
        <row r="193">
          <cell r="A193">
            <v>1190</v>
          </cell>
          <cell r="B193">
            <v>2948</v>
          </cell>
          <cell r="C193">
            <v>2923</v>
          </cell>
          <cell r="D193">
            <v>2937</v>
          </cell>
          <cell r="E193">
            <v>2938</v>
          </cell>
          <cell r="F193">
            <v>2982</v>
          </cell>
          <cell r="G193">
            <v>2970</v>
          </cell>
          <cell r="H193">
            <v>2967</v>
          </cell>
          <cell r="I193">
            <v>2974</v>
          </cell>
          <cell r="J193">
            <v>3045</v>
          </cell>
          <cell r="K193">
            <v>3051</v>
          </cell>
          <cell r="L193">
            <v>3065</v>
          </cell>
          <cell r="M193">
            <v>3047</v>
          </cell>
          <cell r="N193">
            <v>3031</v>
          </cell>
          <cell r="O193">
            <v>3015</v>
          </cell>
        </row>
        <row r="194">
          <cell r="A194">
            <v>1191</v>
          </cell>
          <cell r="B194">
            <v>33574</v>
          </cell>
          <cell r="C194">
            <v>33565</v>
          </cell>
          <cell r="D194">
            <v>33451</v>
          </cell>
          <cell r="E194">
            <v>33455</v>
          </cell>
          <cell r="F194">
            <v>33293</v>
          </cell>
          <cell r="G194">
            <v>33611</v>
          </cell>
          <cell r="H194">
            <v>33727</v>
          </cell>
          <cell r="I194">
            <v>33779</v>
          </cell>
          <cell r="J194">
            <v>34200</v>
          </cell>
          <cell r="K194">
            <v>34460</v>
          </cell>
          <cell r="L194">
            <v>34830</v>
          </cell>
          <cell r="M194">
            <v>34917</v>
          </cell>
          <cell r="N194">
            <v>34832</v>
          </cell>
          <cell r="O194">
            <v>34806</v>
          </cell>
        </row>
        <row r="195">
          <cell r="A195">
            <v>1192</v>
          </cell>
          <cell r="B195">
            <v>8260</v>
          </cell>
          <cell r="C195">
            <v>8254</v>
          </cell>
          <cell r="D195">
            <v>8238</v>
          </cell>
          <cell r="E195">
            <v>8286</v>
          </cell>
          <cell r="F195">
            <v>8330</v>
          </cell>
          <cell r="G195">
            <v>8328</v>
          </cell>
          <cell r="H195">
            <v>8381</v>
          </cell>
          <cell r="I195">
            <v>8333</v>
          </cell>
          <cell r="J195">
            <v>8383</v>
          </cell>
          <cell r="K195">
            <v>8443</v>
          </cell>
          <cell r="L195">
            <v>8452</v>
          </cell>
          <cell r="M195">
            <v>8451</v>
          </cell>
          <cell r="N195">
            <v>8447</v>
          </cell>
          <cell r="O195">
            <v>8529</v>
          </cell>
        </row>
        <row r="196">
          <cell r="A196">
            <v>1193</v>
          </cell>
          <cell r="B196">
            <v>3167</v>
          </cell>
          <cell r="C196">
            <v>3230</v>
          </cell>
          <cell r="D196">
            <v>3241</v>
          </cell>
          <cell r="E196">
            <v>3289</v>
          </cell>
          <cell r="F196">
            <v>3373</v>
          </cell>
          <cell r="G196">
            <v>3416</v>
          </cell>
          <cell r="H196">
            <v>3548</v>
          </cell>
          <cell r="I196">
            <v>3525</v>
          </cell>
          <cell r="J196">
            <v>3605</v>
          </cell>
          <cell r="K196">
            <v>3608</v>
          </cell>
          <cell r="L196">
            <v>3635</v>
          </cell>
          <cell r="M196">
            <v>3702</v>
          </cell>
          <cell r="N196">
            <v>3713</v>
          </cell>
          <cell r="O196">
            <v>3711</v>
          </cell>
        </row>
        <row r="197">
          <cell r="A197">
            <v>1194</v>
          </cell>
          <cell r="B197">
            <v>15696</v>
          </cell>
          <cell r="C197">
            <v>15959</v>
          </cell>
          <cell r="D197">
            <v>16128</v>
          </cell>
          <cell r="E197">
            <v>16370</v>
          </cell>
          <cell r="F197">
            <v>16615</v>
          </cell>
          <cell r="G197">
            <v>16807</v>
          </cell>
          <cell r="H197">
            <v>17178</v>
          </cell>
          <cell r="I197">
            <v>17242</v>
          </cell>
          <cell r="J197">
            <v>17472</v>
          </cell>
          <cell r="K197">
            <v>17907</v>
          </cell>
          <cell r="L197">
            <v>18040</v>
          </cell>
          <cell r="M197">
            <v>18110</v>
          </cell>
          <cell r="N197">
            <v>18174</v>
          </cell>
          <cell r="O197">
            <v>18246</v>
          </cell>
        </row>
        <row r="198">
          <cell r="A198">
            <v>1195</v>
          </cell>
          <cell r="B198">
            <v>3074</v>
          </cell>
          <cell r="C198">
            <v>3094</v>
          </cell>
          <cell r="D198">
            <v>3139</v>
          </cell>
          <cell r="E198">
            <v>3123</v>
          </cell>
          <cell r="F198">
            <v>3146</v>
          </cell>
          <cell r="G198">
            <v>3180</v>
          </cell>
          <cell r="H198">
            <v>3226</v>
          </cell>
          <cell r="I198">
            <v>3234</v>
          </cell>
          <cell r="J198">
            <v>3308</v>
          </cell>
          <cell r="K198">
            <v>3348</v>
          </cell>
          <cell r="L198">
            <v>3399</v>
          </cell>
          <cell r="M198">
            <v>3421</v>
          </cell>
          <cell r="N198">
            <v>3467</v>
          </cell>
          <cell r="O198">
            <v>3455</v>
          </cell>
        </row>
        <row r="199">
          <cell r="A199">
            <v>1196</v>
          </cell>
          <cell r="B199">
            <v>1240</v>
          </cell>
          <cell r="C199">
            <v>1257</v>
          </cell>
          <cell r="D199">
            <v>1253</v>
          </cell>
          <cell r="E199">
            <v>1267</v>
          </cell>
          <cell r="F199">
            <v>1293</v>
          </cell>
          <cell r="G199">
            <v>1284</v>
          </cell>
          <cell r="H199">
            <v>1294</v>
          </cell>
          <cell r="I199">
            <v>1318</v>
          </cell>
          <cell r="J199">
            <v>1338</v>
          </cell>
          <cell r="K199">
            <v>1365</v>
          </cell>
          <cell r="L199">
            <v>1347</v>
          </cell>
          <cell r="M199">
            <v>1369</v>
          </cell>
          <cell r="N199">
            <v>1379</v>
          </cell>
          <cell r="O199">
            <v>1373</v>
          </cell>
        </row>
        <row r="200">
          <cell r="A200">
            <v>1197</v>
          </cell>
          <cell r="B200">
            <v>8972</v>
          </cell>
          <cell r="C200">
            <v>8966</v>
          </cell>
          <cell r="D200">
            <v>8983</v>
          </cell>
          <cell r="E200">
            <v>9020</v>
          </cell>
          <cell r="F200">
            <v>9132</v>
          </cell>
          <cell r="G200">
            <v>9230</v>
          </cell>
          <cell r="H200">
            <v>9303</v>
          </cell>
          <cell r="I200">
            <v>9417</v>
          </cell>
          <cell r="J200">
            <v>9800</v>
          </cell>
          <cell r="K200">
            <v>10036</v>
          </cell>
          <cell r="L200">
            <v>10120</v>
          </cell>
          <cell r="M200">
            <v>10086</v>
          </cell>
          <cell r="N200">
            <v>10229</v>
          </cell>
          <cell r="O200">
            <v>10520</v>
          </cell>
        </row>
        <row r="201">
          <cell r="A201">
            <v>1198</v>
          </cell>
          <cell r="B201">
            <v>1091</v>
          </cell>
          <cell r="C201">
            <v>1094</v>
          </cell>
          <cell r="D201">
            <v>1080</v>
          </cell>
          <cell r="E201">
            <v>1125</v>
          </cell>
          <cell r="F201">
            <v>1132</v>
          </cell>
          <cell r="G201">
            <v>1118</v>
          </cell>
          <cell r="H201">
            <v>1094</v>
          </cell>
          <cell r="I201">
            <v>1106</v>
          </cell>
          <cell r="J201">
            <v>1137</v>
          </cell>
          <cell r="K201">
            <v>1140</v>
          </cell>
          <cell r="L201">
            <v>1105</v>
          </cell>
          <cell r="M201">
            <v>1077</v>
          </cell>
          <cell r="N201">
            <v>1071</v>
          </cell>
          <cell r="O201">
            <v>1067</v>
          </cell>
        </row>
        <row r="202">
          <cell r="A202">
            <v>1199</v>
          </cell>
          <cell r="B202">
            <v>3753</v>
          </cell>
          <cell r="C202">
            <v>3760</v>
          </cell>
          <cell r="D202">
            <v>3752</v>
          </cell>
          <cell r="E202">
            <v>3779</v>
          </cell>
          <cell r="F202">
            <v>3759</v>
          </cell>
          <cell r="G202">
            <v>3823</v>
          </cell>
          <cell r="H202">
            <v>3823</v>
          </cell>
          <cell r="I202">
            <v>3730</v>
          </cell>
          <cell r="J202">
            <v>3774</v>
          </cell>
          <cell r="K202">
            <v>3801</v>
          </cell>
          <cell r="L202">
            <v>3730</v>
          </cell>
          <cell r="M202">
            <v>3708</v>
          </cell>
          <cell r="N202">
            <v>3647</v>
          </cell>
          <cell r="O202">
            <v>3620</v>
          </cell>
        </row>
        <row r="203">
          <cell r="A203">
            <v>1200</v>
          </cell>
          <cell r="B203">
            <v>954</v>
          </cell>
          <cell r="C203">
            <v>948</v>
          </cell>
          <cell r="D203">
            <v>936</v>
          </cell>
          <cell r="E203">
            <v>943</v>
          </cell>
          <cell r="F203">
            <v>974</v>
          </cell>
          <cell r="G203">
            <v>981</v>
          </cell>
          <cell r="H203">
            <v>986</v>
          </cell>
          <cell r="I203">
            <v>1018</v>
          </cell>
          <cell r="J203">
            <v>1046</v>
          </cell>
          <cell r="K203">
            <v>1068</v>
          </cell>
          <cell r="L203">
            <v>1098</v>
          </cell>
          <cell r="M203">
            <v>1113</v>
          </cell>
          <cell r="N203">
            <v>1114</v>
          </cell>
          <cell r="O203">
            <v>1147</v>
          </cell>
        </row>
        <row r="204">
          <cell r="A204">
            <v>1201</v>
          </cell>
          <cell r="B204">
            <v>444</v>
          </cell>
          <cell r="C204">
            <v>442</v>
          </cell>
          <cell r="D204">
            <v>448</v>
          </cell>
          <cell r="E204">
            <v>465</v>
          </cell>
          <cell r="F204">
            <v>516</v>
          </cell>
          <cell r="G204">
            <v>541</v>
          </cell>
          <cell r="H204">
            <v>574</v>
          </cell>
          <cell r="I204">
            <v>608</v>
          </cell>
          <cell r="J204">
            <v>661</v>
          </cell>
          <cell r="K204">
            <v>683</v>
          </cell>
          <cell r="L204">
            <v>718</v>
          </cell>
          <cell r="M204">
            <v>713</v>
          </cell>
          <cell r="N204">
            <v>726</v>
          </cell>
          <cell r="O204">
            <v>713</v>
          </cell>
        </row>
        <row r="205">
          <cell r="A205">
            <v>1202</v>
          </cell>
          <cell r="B205">
            <v>321</v>
          </cell>
          <cell r="C205">
            <v>315</v>
          </cell>
          <cell r="D205">
            <v>316</v>
          </cell>
          <cell r="E205">
            <v>347</v>
          </cell>
          <cell r="F205">
            <v>351</v>
          </cell>
          <cell r="G205">
            <v>350</v>
          </cell>
          <cell r="H205">
            <v>333</v>
          </cell>
          <cell r="I205">
            <v>302</v>
          </cell>
          <cell r="J205">
            <v>293</v>
          </cell>
          <cell r="K205">
            <v>279</v>
          </cell>
          <cell r="L205">
            <v>274</v>
          </cell>
          <cell r="M205">
            <v>265</v>
          </cell>
          <cell r="N205">
            <v>272</v>
          </cell>
          <cell r="O205">
            <v>268</v>
          </cell>
        </row>
        <row r="206">
          <cell r="A206">
            <v>1203</v>
          </cell>
          <cell r="B206">
            <v>1786</v>
          </cell>
          <cell r="C206">
            <v>1793</v>
          </cell>
          <cell r="D206">
            <v>1787</v>
          </cell>
          <cell r="E206">
            <v>1832</v>
          </cell>
          <cell r="F206">
            <v>1839</v>
          </cell>
          <cell r="G206">
            <v>1826</v>
          </cell>
          <cell r="H206">
            <v>1826</v>
          </cell>
          <cell r="I206">
            <v>1831</v>
          </cell>
          <cell r="J206">
            <v>1890</v>
          </cell>
          <cell r="K206">
            <v>1912</v>
          </cell>
          <cell r="L206">
            <v>1890</v>
          </cell>
          <cell r="M206">
            <v>1926</v>
          </cell>
          <cell r="N206">
            <v>1940</v>
          </cell>
          <cell r="O206">
            <v>1928</v>
          </cell>
        </row>
        <row r="207">
          <cell r="A207">
            <v>1204</v>
          </cell>
          <cell r="B207">
            <v>263</v>
          </cell>
          <cell r="C207">
            <v>266</v>
          </cell>
          <cell r="D207">
            <v>260</v>
          </cell>
          <cell r="E207">
            <v>267</v>
          </cell>
          <cell r="F207">
            <v>267</v>
          </cell>
          <cell r="G207">
            <v>257</v>
          </cell>
          <cell r="H207">
            <v>234</v>
          </cell>
          <cell r="I207">
            <v>234</v>
          </cell>
          <cell r="J207">
            <v>253</v>
          </cell>
          <cell r="K207">
            <v>250</v>
          </cell>
          <cell r="L207">
            <v>243</v>
          </cell>
          <cell r="M207">
            <v>247</v>
          </cell>
          <cell r="N207">
            <v>241</v>
          </cell>
          <cell r="O207">
            <v>241</v>
          </cell>
        </row>
        <row r="208">
          <cell r="A208">
            <v>1205</v>
          </cell>
          <cell r="B208">
            <v>1154</v>
          </cell>
          <cell r="C208">
            <v>1167</v>
          </cell>
          <cell r="D208">
            <v>1219</v>
          </cell>
          <cell r="E208">
            <v>1266</v>
          </cell>
          <cell r="F208">
            <v>1278</v>
          </cell>
          <cell r="G208">
            <v>1278</v>
          </cell>
          <cell r="H208">
            <v>1294</v>
          </cell>
          <cell r="I208">
            <v>1271</v>
          </cell>
          <cell r="J208">
            <v>1274</v>
          </cell>
          <cell r="K208">
            <v>1280</v>
          </cell>
          <cell r="L208">
            <v>1283</v>
          </cell>
          <cell r="M208">
            <v>1304</v>
          </cell>
          <cell r="N208">
            <v>1278</v>
          </cell>
          <cell r="O208">
            <v>1298</v>
          </cell>
        </row>
        <row r="209">
          <cell r="A209">
            <v>1206</v>
          </cell>
          <cell r="B209">
            <v>750</v>
          </cell>
          <cell r="C209">
            <v>752</v>
          </cell>
          <cell r="D209">
            <v>752</v>
          </cell>
          <cell r="E209">
            <v>755</v>
          </cell>
          <cell r="F209">
            <v>776</v>
          </cell>
          <cell r="G209">
            <v>807</v>
          </cell>
          <cell r="H209">
            <v>800</v>
          </cell>
          <cell r="I209">
            <v>796</v>
          </cell>
          <cell r="J209">
            <v>804</v>
          </cell>
          <cell r="K209">
            <v>811</v>
          </cell>
          <cell r="L209">
            <v>796</v>
          </cell>
          <cell r="M209">
            <v>792</v>
          </cell>
          <cell r="N209">
            <v>783</v>
          </cell>
          <cell r="O209">
            <v>770</v>
          </cell>
        </row>
        <row r="210">
          <cell r="A210">
            <v>1207</v>
          </cell>
          <cell r="B210">
            <v>599</v>
          </cell>
          <cell r="C210">
            <v>610</v>
          </cell>
          <cell r="D210">
            <v>598</v>
          </cell>
          <cell r="E210">
            <v>607</v>
          </cell>
          <cell r="F210">
            <v>594</v>
          </cell>
          <cell r="G210">
            <v>600</v>
          </cell>
          <cell r="H210">
            <v>596</v>
          </cell>
          <cell r="I210">
            <v>588</v>
          </cell>
          <cell r="J210">
            <v>588</v>
          </cell>
          <cell r="K210">
            <v>589</v>
          </cell>
          <cell r="L210">
            <v>580</v>
          </cell>
          <cell r="M210">
            <v>561</v>
          </cell>
          <cell r="N210">
            <v>546</v>
          </cell>
          <cell r="O210">
            <v>553</v>
          </cell>
        </row>
        <row r="211">
          <cell r="A211">
            <v>1208</v>
          </cell>
          <cell r="B211">
            <v>317</v>
          </cell>
          <cell r="C211">
            <v>322</v>
          </cell>
          <cell r="D211">
            <v>322</v>
          </cell>
          <cell r="E211">
            <v>326</v>
          </cell>
          <cell r="F211">
            <v>333</v>
          </cell>
          <cell r="G211">
            <v>342</v>
          </cell>
          <cell r="H211">
            <v>327</v>
          </cell>
          <cell r="I211">
            <v>333</v>
          </cell>
          <cell r="J211">
            <v>333</v>
          </cell>
          <cell r="K211">
            <v>334</v>
          </cell>
          <cell r="L211">
            <v>338</v>
          </cell>
          <cell r="M211">
            <v>338</v>
          </cell>
          <cell r="N211">
            <v>330</v>
          </cell>
          <cell r="O211">
            <v>339</v>
          </cell>
        </row>
        <row r="212">
          <cell r="A212">
            <v>1209</v>
          </cell>
          <cell r="B212">
            <v>402</v>
          </cell>
          <cell r="C212">
            <v>408</v>
          </cell>
          <cell r="D212">
            <v>397</v>
          </cell>
          <cell r="E212">
            <v>390</v>
          </cell>
          <cell r="F212">
            <v>379</v>
          </cell>
          <cell r="G212">
            <v>370</v>
          </cell>
          <cell r="H212">
            <v>364</v>
          </cell>
          <cell r="I212">
            <v>353</v>
          </cell>
          <cell r="J212">
            <v>359</v>
          </cell>
          <cell r="K212">
            <v>367</v>
          </cell>
          <cell r="L212">
            <v>364</v>
          </cell>
          <cell r="M212">
            <v>366</v>
          </cell>
          <cell r="N212">
            <v>358</v>
          </cell>
          <cell r="O212">
            <v>376</v>
          </cell>
        </row>
        <row r="213">
          <cell r="A213">
            <v>1210</v>
          </cell>
          <cell r="B213">
            <v>1066</v>
          </cell>
          <cell r="C213">
            <v>1087</v>
          </cell>
          <cell r="D213">
            <v>1079</v>
          </cell>
          <cell r="E213">
            <v>1047</v>
          </cell>
          <cell r="F213">
            <v>1062</v>
          </cell>
          <cell r="G213">
            <v>1059</v>
          </cell>
          <cell r="H213">
            <v>1059</v>
          </cell>
          <cell r="I213">
            <v>1069</v>
          </cell>
          <cell r="J213">
            <v>1063</v>
          </cell>
          <cell r="K213">
            <v>1069</v>
          </cell>
          <cell r="L213">
            <v>1081</v>
          </cell>
          <cell r="M213">
            <v>1072</v>
          </cell>
          <cell r="N213">
            <v>1044</v>
          </cell>
          <cell r="O213">
            <v>1034</v>
          </cell>
        </row>
        <row r="214">
          <cell r="A214">
            <v>1211</v>
          </cell>
          <cell r="B214">
            <v>1381</v>
          </cell>
          <cell r="C214">
            <v>1397</v>
          </cell>
          <cell r="D214">
            <v>1434</v>
          </cell>
          <cell r="E214">
            <v>1454</v>
          </cell>
          <cell r="F214">
            <v>1496</v>
          </cell>
          <cell r="G214">
            <v>1511</v>
          </cell>
          <cell r="H214">
            <v>1540</v>
          </cell>
          <cell r="I214">
            <v>1582</v>
          </cell>
          <cell r="J214">
            <v>1602</v>
          </cell>
          <cell r="K214">
            <v>1649</v>
          </cell>
          <cell r="L214">
            <v>1664</v>
          </cell>
          <cell r="M214">
            <v>1685</v>
          </cell>
          <cell r="N214">
            <v>1695</v>
          </cell>
          <cell r="O214">
            <v>1766</v>
          </cell>
        </row>
        <row r="215">
          <cell r="A215">
            <v>1212</v>
          </cell>
          <cell r="B215">
            <v>97</v>
          </cell>
          <cell r="C215">
            <v>88</v>
          </cell>
          <cell r="D215">
            <v>85</v>
          </cell>
          <cell r="E215">
            <v>90</v>
          </cell>
          <cell r="F215">
            <v>86</v>
          </cell>
          <cell r="G215">
            <v>86</v>
          </cell>
          <cell r="H215">
            <v>86</v>
          </cell>
          <cell r="I215">
            <v>83</v>
          </cell>
          <cell r="J215">
            <v>80</v>
          </cell>
          <cell r="K215">
            <v>80</v>
          </cell>
          <cell r="L215">
            <v>74</v>
          </cell>
          <cell r="M215">
            <v>70</v>
          </cell>
          <cell r="N215">
            <v>67</v>
          </cell>
          <cell r="O215">
            <v>67</v>
          </cell>
        </row>
        <row r="216">
          <cell r="A216">
            <v>1213</v>
          </cell>
          <cell r="B216">
            <v>939</v>
          </cell>
          <cell r="C216">
            <v>957</v>
          </cell>
          <cell r="D216">
            <v>968</v>
          </cell>
          <cell r="E216">
            <v>974</v>
          </cell>
          <cell r="F216">
            <v>984</v>
          </cell>
          <cell r="G216">
            <v>1003</v>
          </cell>
          <cell r="H216">
            <v>1023</v>
          </cell>
          <cell r="I216">
            <v>1030</v>
          </cell>
          <cell r="J216">
            <v>1055</v>
          </cell>
          <cell r="K216">
            <v>1076</v>
          </cell>
          <cell r="L216">
            <v>1117</v>
          </cell>
          <cell r="M216">
            <v>1152</v>
          </cell>
          <cell r="N216">
            <v>1153</v>
          </cell>
          <cell r="O216">
            <v>1153</v>
          </cell>
        </row>
        <row r="217">
          <cell r="A217">
            <v>1214</v>
          </cell>
          <cell r="B217">
            <v>17429</v>
          </cell>
          <cell r="C217">
            <v>17515</v>
          </cell>
          <cell r="D217">
            <v>17607</v>
          </cell>
          <cell r="E217">
            <v>17689</v>
          </cell>
          <cell r="F217">
            <v>17862</v>
          </cell>
          <cell r="G217">
            <v>17979</v>
          </cell>
          <cell r="H217">
            <v>18077</v>
          </cell>
          <cell r="I217">
            <v>18103</v>
          </cell>
          <cell r="J217">
            <v>18584</v>
          </cell>
          <cell r="K217">
            <v>18783</v>
          </cell>
          <cell r="L217">
            <v>18939</v>
          </cell>
          <cell r="M217">
            <v>19183</v>
          </cell>
          <cell r="N217">
            <v>19303</v>
          </cell>
          <cell r="O217">
            <v>19454</v>
          </cell>
        </row>
        <row r="218">
          <cell r="A218">
            <v>1215</v>
          </cell>
          <cell r="B218">
            <v>3811</v>
          </cell>
          <cell r="C218">
            <v>3810</v>
          </cell>
          <cell r="D218">
            <v>3818</v>
          </cell>
          <cell r="E218">
            <v>3864</v>
          </cell>
          <cell r="F218">
            <v>3881</v>
          </cell>
          <cell r="G218">
            <v>3854</v>
          </cell>
          <cell r="H218">
            <v>3902</v>
          </cell>
          <cell r="I218">
            <v>3881</v>
          </cell>
          <cell r="J218">
            <v>3921</v>
          </cell>
          <cell r="K218">
            <v>3946</v>
          </cell>
          <cell r="L218">
            <v>4049</v>
          </cell>
          <cell r="M218">
            <v>4146</v>
          </cell>
          <cell r="N218">
            <v>4227</v>
          </cell>
          <cell r="O218">
            <v>4379</v>
          </cell>
        </row>
        <row r="219">
          <cell r="A219">
            <v>1216</v>
          </cell>
          <cell r="B219">
            <v>2682</v>
          </cell>
          <cell r="C219">
            <v>2709</v>
          </cell>
          <cell r="D219">
            <v>2676</v>
          </cell>
          <cell r="E219">
            <v>2651</v>
          </cell>
          <cell r="F219">
            <v>2620</v>
          </cell>
          <cell r="G219">
            <v>2594</v>
          </cell>
          <cell r="H219">
            <v>2611</v>
          </cell>
          <cell r="I219">
            <v>2643</v>
          </cell>
          <cell r="J219">
            <v>2720</v>
          </cell>
          <cell r="K219">
            <v>2727</v>
          </cell>
          <cell r="L219">
            <v>2748</v>
          </cell>
          <cell r="M219">
            <v>2711</v>
          </cell>
          <cell r="N219">
            <v>2667</v>
          </cell>
          <cell r="O219">
            <v>2688</v>
          </cell>
        </row>
        <row r="220">
          <cell r="A220">
            <v>1217</v>
          </cell>
          <cell r="B220">
            <v>12020</v>
          </cell>
          <cell r="C220">
            <v>12029</v>
          </cell>
          <cell r="D220">
            <v>11985</v>
          </cell>
          <cell r="E220">
            <v>11870</v>
          </cell>
          <cell r="F220">
            <v>11925</v>
          </cell>
          <cell r="G220">
            <v>11884</v>
          </cell>
          <cell r="H220">
            <v>11920</v>
          </cell>
          <cell r="I220">
            <v>11946</v>
          </cell>
          <cell r="J220">
            <v>12126</v>
          </cell>
          <cell r="K220">
            <v>12299</v>
          </cell>
          <cell r="L220">
            <v>12304</v>
          </cell>
          <cell r="M220">
            <v>12262</v>
          </cell>
          <cell r="N220">
            <v>12312</v>
          </cell>
          <cell r="O220">
            <v>12503</v>
          </cell>
        </row>
        <row r="221">
          <cell r="A221">
            <v>1218</v>
          </cell>
          <cell r="B221">
            <v>1407</v>
          </cell>
          <cell r="C221">
            <v>1422</v>
          </cell>
          <cell r="D221">
            <v>1425</v>
          </cell>
          <cell r="E221">
            <v>1450</v>
          </cell>
          <cell r="F221">
            <v>1509</v>
          </cell>
          <cell r="G221">
            <v>1527</v>
          </cell>
          <cell r="H221">
            <v>1528</v>
          </cell>
          <cell r="I221">
            <v>1583</v>
          </cell>
          <cell r="J221">
            <v>1624</v>
          </cell>
          <cell r="K221">
            <v>1662</v>
          </cell>
          <cell r="L221">
            <v>1657</v>
          </cell>
          <cell r="M221">
            <v>1663</v>
          </cell>
          <cell r="N221">
            <v>1624</v>
          </cell>
          <cell r="O221">
            <v>1583</v>
          </cell>
        </row>
        <row r="222">
          <cell r="A222">
            <v>1219</v>
          </cell>
          <cell r="B222">
            <v>50488</v>
          </cell>
          <cell r="C222">
            <v>50198</v>
          </cell>
          <cell r="D222">
            <v>49793</v>
          </cell>
          <cell r="E222">
            <v>49635</v>
          </cell>
          <cell r="F222">
            <v>49462</v>
          </cell>
          <cell r="G222">
            <v>49261</v>
          </cell>
          <cell r="H222">
            <v>48815</v>
          </cell>
          <cell r="I222">
            <v>48559</v>
          </cell>
          <cell r="J222">
            <v>48801</v>
          </cell>
          <cell r="K222">
            <v>48783</v>
          </cell>
          <cell r="L222">
            <v>48590</v>
          </cell>
          <cell r="M222">
            <v>48505</v>
          </cell>
          <cell r="N222">
            <v>48469</v>
          </cell>
          <cell r="O222">
            <v>48756</v>
          </cell>
        </row>
        <row r="223">
          <cell r="A223">
            <v>1220</v>
          </cell>
          <cell r="B223">
            <v>2939</v>
          </cell>
          <cell r="C223">
            <v>2946</v>
          </cell>
          <cell r="D223">
            <v>3022</v>
          </cell>
          <cell r="E223">
            <v>3056</v>
          </cell>
          <cell r="F223">
            <v>3059</v>
          </cell>
          <cell r="G223">
            <v>3064</v>
          </cell>
          <cell r="H223">
            <v>3047</v>
          </cell>
          <cell r="I223">
            <v>3027</v>
          </cell>
          <cell r="J223">
            <v>3050</v>
          </cell>
          <cell r="K223">
            <v>3037</v>
          </cell>
          <cell r="L223">
            <v>3011</v>
          </cell>
          <cell r="M223">
            <v>3014</v>
          </cell>
          <cell r="N223">
            <v>2978</v>
          </cell>
          <cell r="O223">
            <v>3070</v>
          </cell>
        </row>
        <row r="224">
          <cell r="A224">
            <v>1221</v>
          </cell>
          <cell r="B224">
            <v>1637</v>
          </cell>
          <cell r="C224">
            <v>1654</v>
          </cell>
          <cell r="D224">
            <v>1627</v>
          </cell>
          <cell r="E224">
            <v>1636</v>
          </cell>
          <cell r="F224">
            <v>1649</v>
          </cell>
          <cell r="G224">
            <v>1671</v>
          </cell>
          <cell r="H224">
            <v>1695</v>
          </cell>
          <cell r="I224">
            <v>1703</v>
          </cell>
          <cell r="J224">
            <v>1752</v>
          </cell>
          <cell r="K224">
            <v>1777</v>
          </cell>
          <cell r="L224">
            <v>1761</v>
          </cell>
          <cell r="M224">
            <v>1744</v>
          </cell>
          <cell r="N224">
            <v>1748</v>
          </cell>
          <cell r="O224">
            <v>1744</v>
          </cell>
        </row>
        <row r="225">
          <cell r="A225">
            <v>1222</v>
          </cell>
          <cell r="B225">
            <v>1962</v>
          </cell>
          <cell r="C225">
            <v>1966</v>
          </cell>
          <cell r="D225">
            <v>1982</v>
          </cell>
          <cell r="E225">
            <v>1980</v>
          </cell>
          <cell r="F225">
            <v>2022</v>
          </cell>
          <cell r="G225">
            <v>2014</v>
          </cell>
          <cell r="H225">
            <v>1982</v>
          </cell>
          <cell r="I225">
            <v>1990</v>
          </cell>
          <cell r="J225">
            <v>2033</v>
          </cell>
          <cell r="K225">
            <v>2049</v>
          </cell>
          <cell r="L225">
            <v>2029</v>
          </cell>
          <cell r="M225">
            <v>1999</v>
          </cell>
          <cell r="N225">
            <v>1992</v>
          </cell>
          <cell r="O225">
            <v>2005</v>
          </cell>
        </row>
        <row r="226">
          <cell r="A226">
            <v>1223</v>
          </cell>
          <cell r="B226">
            <v>2987</v>
          </cell>
          <cell r="C226">
            <v>2989</v>
          </cell>
          <cell r="D226">
            <v>2935</v>
          </cell>
          <cell r="E226">
            <v>2911</v>
          </cell>
          <cell r="F226">
            <v>2964</v>
          </cell>
          <cell r="G226">
            <v>2955</v>
          </cell>
          <cell r="H226">
            <v>2914</v>
          </cell>
          <cell r="I226">
            <v>2937</v>
          </cell>
          <cell r="J226">
            <v>2935</v>
          </cell>
          <cell r="K226">
            <v>2962</v>
          </cell>
          <cell r="L226">
            <v>2959</v>
          </cell>
          <cell r="M226">
            <v>2950</v>
          </cell>
          <cell r="N226">
            <v>2931</v>
          </cell>
          <cell r="O226">
            <v>2880</v>
          </cell>
        </row>
        <row r="227">
          <cell r="A227">
            <v>1224</v>
          </cell>
          <cell r="B227">
            <v>407</v>
          </cell>
          <cell r="C227">
            <v>386</v>
          </cell>
          <cell r="D227">
            <v>372</v>
          </cell>
          <cell r="E227">
            <v>375</v>
          </cell>
          <cell r="F227">
            <v>363</v>
          </cell>
          <cell r="G227">
            <v>348</v>
          </cell>
          <cell r="H227">
            <v>338</v>
          </cell>
          <cell r="I227">
            <v>338</v>
          </cell>
          <cell r="J227">
            <v>325</v>
          </cell>
          <cell r="K227">
            <v>320</v>
          </cell>
          <cell r="L227">
            <v>316</v>
          </cell>
          <cell r="M227">
            <v>309</v>
          </cell>
          <cell r="N227">
            <v>319</v>
          </cell>
          <cell r="O227">
            <v>315</v>
          </cell>
        </row>
        <row r="228">
          <cell r="A228">
            <v>1225</v>
          </cell>
          <cell r="B228">
            <v>1690</v>
          </cell>
          <cell r="C228">
            <v>1668</v>
          </cell>
          <cell r="D228">
            <v>1648</v>
          </cell>
          <cell r="E228">
            <v>1636</v>
          </cell>
          <cell r="F228">
            <v>1670</v>
          </cell>
          <cell r="G228">
            <v>1665</v>
          </cell>
          <cell r="H228">
            <v>1710</v>
          </cell>
          <cell r="I228">
            <v>1719</v>
          </cell>
          <cell r="J228">
            <v>1753</v>
          </cell>
          <cell r="K228">
            <v>1788</v>
          </cell>
          <cell r="L228">
            <v>1820</v>
          </cell>
          <cell r="M228">
            <v>1825</v>
          </cell>
          <cell r="N228">
            <v>1835</v>
          </cell>
          <cell r="O228">
            <v>1855</v>
          </cell>
        </row>
        <row r="229">
          <cell r="A229">
            <v>1226</v>
          </cell>
          <cell r="B229">
            <v>270</v>
          </cell>
          <cell r="C229">
            <v>264</v>
          </cell>
          <cell r="D229">
            <v>259</v>
          </cell>
          <cell r="E229">
            <v>273</v>
          </cell>
          <cell r="F229">
            <v>263</v>
          </cell>
          <cell r="G229">
            <v>270</v>
          </cell>
          <cell r="H229">
            <v>262</v>
          </cell>
          <cell r="I229">
            <v>262</v>
          </cell>
          <cell r="J229">
            <v>255</v>
          </cell>
          <cell r="K229">
            <v>278</v>
          </cell>
          <cell r="L229">
            <v>258</v>
          </cell>
          <cell r="M229">
            <v>249</v>
          </cell>
          <cell r="N229">
            <v>253</v>
          </cell>
          <cell r="O229">
            <v>251</v>
          </cell>
        </row>
        <row r="230">
          <cell r="A230">
            <v>1227</v>
          </cell>
          <cell r="B230">
            <v>986</v>
          </cell>
          <cell r="C230">
            <v>978</v>
          </cell>
          <cell r="D230">
            <v>952</v>
          </cell>
          <cell r="E230">
            <v>941</v>
          </cell>
          <cell r="F230">
            <v>954</v>
          </cell>
          <cell r="G230">
            <v>931</v>
          </cell>
          <cell r="H230">
            <v>921</v>
          </cell>
          <cell r="I230">
            <v>906</v>
          </cell>
          <cell r="J230">
            <v>900</v>
          </cell>
          <cell r="K230">
            <v>919</v>
          </cell>
          <cell r="L230">
            <v>899</v>
          </cell>
          <cell r="M230">
            <v>890</v>
          </cell>
          <cell r="N230">
            <v>891</v>
          </cell>
          <cell r="O230">
            <v>881</v>
          </cell>
        </row>
        <row r="231">
          <cell r="A231">
            <v>1228</v>
          </cell>
          <cell r="B231">
            <v>3635</v>
          </cell>
          <cell r="C231">
            <v>3628</v>
          </cell>
          <cell r="D231">
            <v>3615</v>
          </cell>
          <cell r="E231">
            <v>3634</v>
          </cell>
          <cell r="F231">
            <v>3671</v>
          </cell>
          <cell r="G231">
            <v>3761</v>
          </cell>
          <cell r="H231">
            <v>3820</v>
          </cell>
          <cell r="I231">
            <v>3959</v>
          </cell>
          <cell r="J231">
            <v>4344</v>
          </cell>
          <cell r="K231">
            <v>4494</v>
          </cell>
          <cell r="L231">
            <v>4516</v>
          </cell>
          <cell r="M231">
            <v>4563</v>
          </cell>
          <cell r="N231">
            <v>4642</v>
          </cell>
          <cell r="O231">
            <v>4684</v>
          </cell>
        </row>
        <row r="232">
          <cell r="A232">
            <v>1229</v>
          </cell>
          <cell r="B232">
            <v>1960</v>
          </cell>
          <cell r="C232">
            <v>1998</v>
          </cell>
          <cell r="D232">
            <v>2050</v>
          </cell>
          <cell r="E232">
            <v>2111</v>
          </cell>
          <cell r="F232">
            <v>2192</v>
          </cell>
          <cell r="G232">
            <v>2236</v>
          </cell>
          <cell r="H232">
            <v>2243</v>
          </cell>
          <cell r="I232">
            <v>2320</v>
          </cell>
          <cell r="J232">
            <v>2390</v>
          </cell>
          <cell r="K232">
            <v>2423</v>
          </cell>
          <cell r="L232">
            <v>2440</v>
          </cell>
          <cell r="M232">
            <v>2408</v>
          </cell>
          <cell r="N232">
            <v>2408</v>
          </cell>
          <cell r="O232">
            <v>2404</v>
          </cell>
        </row>
        <row r="233">
          <cell r="A233">
            <v>1230</v>
          </cell>
          <cell r="B233">
            <v>771</v>
          </cell>
          <cell r="C233">
            <v>765</v>
          </cell>
          <cell r="D233">
            <v>770</v>
          </cell>
          <cell r="E233">
            <v>768</v>
          </cell>
          <cell r="F233">
            <v>794</v>
          </cell>
          <cell r="G233">
            <v>795</v>
          </cell>
          <cell r="H233">
            <v>797</v>
          </cell>
          <cell r="I233">
            <v>789</v>
          </cell>
          <cell r="J233">
            <v>787</v>
          </cell>
          <cell r="K233">
            <v>780</v>
          </cell>
          <cell r="L233">
            <v>773</v>
          </cell>
          <cell r="M233">
            <v>762</v>
          </cell>
          <cell r="N233">
            <v>772</v>
          </cell>
          <cell r="O233">
            <v>785</v>
          </cell>
        </row>
        <row r="234">
          <cell r="A234">
            <v>1231</v>
          </cell>
          <cell r="B234">
            <v>1691</v>
          </cell>
          <cell r="C234">
            <v>1662</v>
          </cell>
          <cell r="D234">
            <v>1670</v>
          </cell>
          <cell r="E234">
            <v>1691</v>
          </cell>
          <cell r="F234">
            <v>1702</v>
          </cell>
          <cell r="G234">
            <v>1676</v>
          </cell>
          <cell r="H234">
            <v>1719</v>
          </cell>
          <cell r="I234">
            <v>1732</v>
          </cell>
          <cell r="J234">
            <v>1755</v>
          </cell>
          <cell r="K234">
            <v>1783</v>
          </cell>
          <cell r="L234">
            <v>1774</v>
          </cell>
          <cell r="M234">
            <v>1776</v>
          </cell>
          <cell r="N234">
            <v>1788</v>
          </cell>
          <cell r="O234">
            <v>1799</v>
          </cell>
        </row>
        <row r="235">
          <cell r="A235">
            <v>1232</v>
          </cell>
          <cell r="B235">
            <v>462</v>
          </cell>
          <cell r="C235">
            <v>464</v>
          </cell>
          <cell r="D235">
            <v>470</v>
          </cell>
          <cell r="E235">
            <v>492</v>
          </cell>
          <cell r="F235">
            <v>517</v>
          </cell>
          <cell r="G235">
            <v>544</v>
          </cell>
          <cell r="H235">
            <v>530</v>
          </cell>
          <cell r="I235">
            <v>541</v>
          </cell>
          <cell r="J235">
            <v>577</v>
          </cell>
          <cell r="K235">
            <v>569</v>
          </cell>
          <cell r="L235">
            <v>552</v>
          </cell>
          <cell r="M235">
            <v>569</v>
          </cell>
          <cell r="N235">
            <v>577</v>
          </cell>
          <cell r="O235">
            <v>585</v>
          </cell>
        </row>
        <row r="236">
          <cell r="A236">
            <v>1233</v>
          </cell>
          <cell r="B236">
            <v>554</v>
          </cell>
          <cell r="C236">
            <v>542</v>
          </cell>
          <cell r="D236">
            <v>527</v>
          </cell>
          <cell r="E236">
            <v>508</v>
          </cell>
          <cell r="F236">
            <v>530</v>
          </cell>
          <cell r="G236">
            <v>547</v>
          </cell>
          <cell r="H236">
            <v>565</v>
          </cell>
          <cell r="I236">
            <v>544</v>
          </cell>
          <cell r="J236">
            <v>563</v>
          </cell>
          <cell r="K236">
            <v>535</v>
          </cell>
          <cell r="L236">
            <v>536</v>
          </cell>
          <cell r="M236">
            <v>537</v>
          </cell>
          <cell r="N236">
            <v>520</v>
          </cell>
          <cell r="O236">
            <v>514</v>
          </cell>
        </row>
        <row r="237">
          <cell r="A237">
            <v>1234</v>
          </cell>
          <cell r="B237">
            <v>83</v>
          </cell>
          <cell r="C237">
            <v>79</v>
          </cell>
          <cell r="D237">
            <v>79</v>
          </cell>
          <cell r="E237">
            <v>82</v>
          </cell>
          <cell r="F237">
            <v>81</v>
          </cell>
          <cell r="G237">
            <v>76</v>
          </cell>
          <cell r="H237">
            <v>77</v>
          </cell>
          <cell r="I237">
            <v>78</v>
          </cell>
          <cell r="J237">
            <v>77</v>
          </cell>
          <cell r="K237">
            <v>82</v>
          </cell>
          <cell r="L237">
            <v>82</v>
          </cell>
          <cell r="M237">
            <v>78</v>
          </cell>
          <cell r="N237">
            <v>77</v>
          </cell>
          <cell r="O237">
            <v>75</v>
          </cell>
        </row>
        <row r="238">
          <cell r="A238">
            <v>1235</v>
          </cell>
          <cell r="B238">
            <v>1459</v>
          </cell>
          <cell r="C238">
            <v>1453</v>
          </cell>
          <cell r="D238">
            <v>1472</v>
          </cell>
          <cell r="E238">
            <v>1502</v>
          </cell>
          <cell r="F238">
            <v>1513</v>
          </cell>
          <cell r="G238">
            <v>1496</v>
          </cell>
          <cell r="H238">
            <v>1517</v>
          </cell>
          <cell r="I238">
            <v>1539</v>
          </cell>
          <cell r="J238">
            <v>1593</v>
          </cell>
          <cell r="K238">
            <v>1618</v>
          </cell>
          <cell r="L238">
            <v>1642</v>
          </cell>
          <cell r="M238">
            <v>1645</v>
          </cell>
          <cell r="N238">
            <v>1619</v>
          </cell>
          <cell r="O238">
            <v>1627</v>
          </cell>
        </row>
        <row r="239">
          <cell r="A239">
            <v>1236</v>
          </cell>
          <cell r="B239">
            <v>5189</v>
          </cell>
          <cell r="C239">
            <v>5166</v>
          </cell>
          <cell r="D239">
            <v>5140</v>
          </cell>
          <cell r="E239">
            <v>5166</v>
          </cell>
          <cell r="F239">
            <v>5235</v>
          </cell>
          <cell r="G239">
            <v>5303</v>
          </cell>
          <cell r="H239">
            <v>5309</v>
          </cell>
          <cell r="I239">
            <v>5344</v>
          </cell>
          <cell r="J239">
            <v>5518</v>
          </cell>
          <cell r="K239">
            <v>5548</v>
          </cell>
          <cell r="L239">
            <v>5544</v>
          </cell>
          <cell r="M239">
            <v>5613</v>
          </cell>
          <cell r="N239">
            <v>5608</v>
          </cell>
          <cell r="O239">
            <v>5727</v>
          </cell>
        </row>
        <row r="240">
          <cell r="A240">
            <v>1237</v>
          </cell>
          <cell r="B240">
            <v>3550</v>
          </cell>
          <cell r="C240">
            <v>3533</v>
          </cell>
          <cell r="D240">
            <v>3550</v>
          </cell>
          <cell r="E240">
            <v>3551</v>
          </cell>
          <cell r="F240">
            <v>3530</v>
          </cell>
          <cell r="G240">
            <v>3527</v>
          </cell>
          <cell r="H240">
            <v>3621</v>
          </cell>
          <cell r="I240">
            <v>3653</v>
          </cell>
          <cell r="J240">
            <v>3787</v>
          </cell>
          <cell r="K240">
            <v>3840</v>
          </cell>
          <cell r="L240">
            <v>3891</v>
          </cell>
          <cell r="M240">
            <v>3916</v>
          </cell>
          <cell r="N240">
            <v>3866</v>
          </cell>
          <cell r="O240">
            <v>3980</v>
          </cell>
        </row>
        <row r="241">
          <cell r="A241">
            <v>1238</v>
          </cell>
          <cell r="B241">
            <v>379</v>
          </cell>
          <cell r="C241">
            <v>366</v>
          </cell>
          <cell r="D241">
            <v>358</v>
          </cell>
          <cell r="E241">
            <v>369</v>
          </cell>
          <cell r="F241">
            <v>386</v>
          </cell>
          <cell r="G241">
            <v>375</v>
          </cell>
          <cell r="H241">
            <v>381</v>
          </cell>
          <cell r="I241">
            <v>389</v>
          </cell>
          <cell r="J241">
            <v>374</v>
          </cell>
          <cell r="K241">
            <v>377</v>
          </cell>
          <cell r="L241">
            <v>377</v>
          </cell>
          <cell r="M241">
            <v>373</v>
          </cell>
          <cell r="N241">
            <v>377</v>
          </cell>
          <cell r="O241">
            <v>382</v>
          </cell>
        </row>
        <row r="242">
          <cell r="A242">
            <v>1239</v>
          </cell>
          <cell r="B242">
            <v>405</v>
          </cell>
          <cell r="C242">
            <v>417</v>
          </cell>
          <cell r="D242">
            <v>429</v>
          </cell>
          <cell r="E242">
            <v>461</v>
          </cell>
          <cell r="F242">
            <v>485</v>
          </cell>
          <cell r="G242">
            <v>503</v>
          </cell>
          <cell r="H242">
            <v>512</v>
          </cell>
          <cell r="I242">
            <v>537</v>
          </cell>
          <cell r="J242">
            <v>577</v>
          </cell>
          <cell r="K242">
            <v>586</v>
          </cell>
          <cell r="L242">
            <v>566</v>
          </cell>
          <cell r="M242">
            <v>576</v>
          </cell>
          <cell r="N242">
            <v>564</v>
          </cell>
          <cell r="O242">
            <v>569</v>
          </cell>
        </row>
        <row r="243">
          <cell r="A243">
            <v>1240</v>
          </cell>
          <cell r="B243">
            <v>4229</v>
          </cell>
          <cell r="C243">
            <v>4278</v>
          </cell>
          <cell r="D243">
            <v>4353</v>
          </cell>
          <cell r="E243">
            <v>4370</v>
          </cell>
          <cell r="F243">
            <v>4386</v>
          </cell>
          <cell r="G243">
            <v>4374</v>
          </cell>
          <cell r="H243">
            <v>4396</v>
          </cell>
          <cell r="I243">
            <v>4511</v>
          </cell>
          <cell r="J243">
            <v>4628</v>
          </cell>
          <cell r="K243">
            <v>4705</v>
          </cell>
          <cell r="L243">
            <v>4709</v>
          </cell>
          <cell r="M243">
            <v>4753</v>
          </cell>
          <cell r="N243">
            <v>4834</v>
          </cell>
          <cell r="O243">
            <v>4995</v>
          </cell>
        </row>
        <row r="244">
          <cell r="A244">
            <v>1241</v>
          </cell>
          <cell r="B244">
            <v>3669</v>
          </cell>
          <cell r="C244">
            <v>3711</v>
          </cell>
          <cell r="D244">
            <v>3685</v>
          </cell>
          <cell r="E244">
            <v>3720</v>
          </cell>
          <cell r="F244">
            <v>3728</v>
          </cell>
          <cell r="G244">
            <v>3753</v>
          </cell>
          <cell r="H244">
            <v>3729</v>
          </cell>
          <cell r="I244">
            <v>3703</v>
          </cell>
          <cell r="J244">
            <v>3787</v>
          </cell>
          <cell r="K244">
            <v>3780</v>
          </cell>
          <cell r="L244">
            <v>3781</v>
          </cell>
          <cell r="M244">
            <v>3758</v>
          </cell>
          <cell r="N244">
            <v>3803</v>
          </cell>
          <cell r="O244">
            <v>3795</v>
          </cell>
        </row>
        <row r="245">
          <cell r="A245">
            <v>1242</v>
          </cell>
          <cell r="B245">
            <v>1817</v>
          </cell>
          <cell r="C245">
            <v>1826</v>
          </cell>
          <cell r="D245">
            <v>1831</v>
          </cell>
          <cell r="E245">
            <v>1894</v>
          </cell>
          <cell r="F245">
            <v>1879</v>
          </cell>
          <cell r="G245">
            <v>1870</v>
          </cell>
          <cell r="H245">
            <v>1898</v>
          </cell>
          <cell r="I245">
            <v>1905</v>
          </cell>
          <cell r="J245">
            <v>1881</v>
          </cell>
          <cell r="K245">
            <v>1829</v>
          </cell>
          <cell r="L245">
            <v>1833</v>
          </cell>
          <cell r="M245">
            <v>1872</v>
          </cell>
          <cell r="N245">
            <v>1879</v>
          </cell>
          <cell r="O245">
            <v>1867</v>
          </cell>
        </row>
        <row r="246">
          <cell r="A246">
            <v>1243</v>
          </cell>
          <cell r="B246">
            <v>2588</v>
          </cell>
          <cell r="C246">
            <v>2612</v>
          </cell>
          <cell r="D246">
            <v>2599</v>
          </cell>
          <cell r="E246">
            <v>2611</v>
          </cell>
          <cell r="F246">
            <v>2601</v>
          </cell>
          <cell r="G246">
            <v>2611</v>
          </cell>
          <cell r="H246">
            <v>2638</v>
          </cell>
          <cell r="I246">
            <v>2701</v>
          </cell>
          <cell r="J246">
            <v>2826</v>
          </cell>
          <cell r="K246">
            <v>2934</v>
          </cell>
          <cell r="L246">
            <v>3015</v>
          </cell>
          <cell r="M246">
            <v>3029</v>
          </cell>
          <cell r="N246">
            <v>3020</v>
          </cell>
          <cell r="O246">
            <v>3104</v>
          </cell>
        </row>
        <row r="247">
          <cell r="A247">
            <v>1244</v>
          </cell>
          <cell r="B247">
            <v>2368</v>
          </cell>
          <cell r="C247">
            <v>2389</v>
          </cell>
          <cell r="D247">
            <v>2394</v>
          </cell>
          <cell r="E247">
            <v>2473</v>
          </cell>
          <cell r="F247">
            <v>2492</v>
          </cell>
          <cell r="G247">
            <v>2501</v>
          </cell>
          <cell r="H247">
            <v>2490</v>
          </cell>
          <cell r="I247">
            <v>2522</v>
          </cell>
          <cell r="J247">
            <v>2589</v>
          </cell>
          <cell r="K247">
            <v>2670</v>
          </cell>
          <cell r="L247">
            <v>2690</v>
          </cell>
          <cell r="M247">
            <v>2728</v>
          </cell>
          <cell r="N247">
            <v>2696</v>
          </cell>
          <cell r="O247">
            <v>2704</v>
          </cell>
        </row>
        <row r="248">
          <cell r="A248">
            <v>1245</v>
          </cell>
          <cell r="B248">
            <v>913</v>
          </cell>
          <cell r="C248">
            <v>949</v>
          </cell>
          <cell r="D248">
            <v>945</v>
          </cell>
          <cell r="E248">
            <v>985</v>
          </cell>
          <cell r="F248">
            <v>1003</v>
          </cell>
          <cell r="G248">
            <v>1022</v>
          </cell>
          <cell r="H248">
            <v>1035</v>
          </cell>
          <cell r="I248">
            <v>1022</v>
          </cell>
          <cell r="J248">
            <v>1057</v>
          </cell>
          <cell r="K248">
            <v>1065</v>
          </cell>
          <cell r="L248">
            <v>1067</v>
          </cell>
          <cell r="M248">
            <v>1036</v>
          </cell>
          <cell r="N248">
            <v>1043</v>
          </cell>
          <cell r="O248">
            <v>1045</v>
          </cell>
        </row>
        <row r="249">
          <cell r="A249">
            <v>1246</v>
          </cell>
          <cell r="B249">
            <v>3071</v>
          </cell>
          <cell r="C249">
            <v>3091</v>
          </cell>
          <cell r="D249">
            <v>3081</v>
          </cell>
          <cell r="E249">
            <v>3112</v>
          </cell>
          <cell r="F249">
            <v>3116</v>
          </cell>
          <cell r="G249">
            <v>3118</v>
          </cell>
          <cell r="H249">
            <v>3155</v>
          </cell>
          <cell r="I249">
            <v>3150</v>
          </cell>
          <cell r="J249">
            <v>3290</v>
          </cell>
          <cell r="K249">
            <v>3333</v>
          </cell>
          <cell r="L249">
            <v>3359</v>
          </cell>
          <cell r="M249">
            <v>3354</v>
          </cell>
          <cell r="N249">
            <v>3402</v>
          </cell>
          <cell r="O249">
            <v>3411</v>
          </cell>
        </row>
        <row r="250">
          <cell r="A250">
            <v>1247</v>
          </cell>
          <cell r="B250">
            <v>754</v>
          </cell>
          <cell r="C250">
            <v>753</v>
          </cell>
          <cell r="D250">
            <v>763</v>
          </cell>
          <cell r="E250">
            <v>813</v>
          </cell>
          <cell r="F250">
            <v>829</v>
          </cell>
          <cell r="G250">
            <v>839</v>
          </cell>
          <cell r="H250">
            <v>841</v>
          </cell>
          <cell r="I250">
            <v>868</v>
          </cell>
          <cell r="J250">
            <v>879</v>
          </cell>
          <cell r="K250">
            <v>857</v>
          </cell>
          <cell r="L250">
            <v>865</v>
          </cell>
          <cell r="M250">
            <v>862</v>
          </cell>
          <cell r="N250">
            <v>850</v>
          </cell>
          <cell r="O250">
            <v>859</v>
          </cell>
        </row>
        <row r="251">
          <cell r="A251">
            <v>1248</v>
          </cell>
          <cell r="B251">
            <v>7031</v>
          </cell>
          <cell r="C251">
            <v>7150</v>
          </cell>
          <cell r="D251">
            <v>7238</v>
          </cell>
          <cell r="E251">
            <v>7244</v>
          </cell>
          <cell r="F251">
            <v>7323</v>
          </cell>
          <cell r="G251">
            <v>7480</v>
          </cell>
          <cell r="H251">
            <v>7806</v>
          </cell>
          <cell r="I251">
            <v>8076</v>
          </cell>
          <cell r="J251">
            <v>8680</v>
          </cell>
          <cell r="K251">
            <v>8906</v>
          </cell>
          <cell r="L251">
            <v>9269</v>
          </cell>
          <cell r="M251">
            <v>9513</v>
          </cell>
          <cell r="N251">
            <v>9623</v>
          </cell>
          <cell r="O251">
            <v>9690</v>
          </cell>
        </row>
        <row r="252">
          <cell r="A252">
            <v>1249</v>
          </cell>
          <cell r="B252">
            <v>17696</v>
          </cell>
          <cell r="C252">
            <v>17879</v>
          </cell>
          <cell r="D252">
            <v>17799</v>
          </cell>
          <cell r="E252">
            <v>17928</v>
          </cell>
          <cell r="F252">
            <v>18200</v>
          </cell>
          <cell r="G252">
            <v>18228</v>
          </cell>
          <cell r="H252">
            <v>18498</v>
          </cell>
          <cell r="I252">
            <v>18531</v>
          </cell>
          <cell r="J252">
            <v>18880</v>
          </cell>
          <cell r="K252">
            <v>19140</v>
          </cell>
          <cell r="L252">
            <v>19095</v>
          </cell>
          <cell r="M252">
            <v>19065</v>
          </cell>
          <cell r="N252">
            <v>18899</v>
          </cell>
          <cell r="O252">
            <v>18970</v>
          </cell>
        </row>
        <row r="253">
          <cell r="A253">
            <v>1250</v>
          </cell>
          <cell r="B253">
            <v>1441</v>
          </cell>
          <cell r="C253">
            <v>1471</v>
          </cell>
          <cell r="D253">
            <v>1476</v>
          </cell>
          <cell r="E253">
            <v>1499</v>
          </cell>
          <cell r="F253">
            <v>1482</v>
          </cell>
          <cell r="G253">
            <v>1484</v>
          </cell>
          <cell r="H253">
            <v>1466</v>
          </cell>
          <cell r="I253">
            <v>1453</v>
          </cell>
          <cell r="J253">
            <v>1464</v>
          </cell>
          <cell r="K253">
            <v>1455</v>
          </cell>
          <cell r="L253">
            <v>1434</v>
          </cell>
          <cell r="M253">
            <v>1425</v>
          </cell>
          <cell r="N253">
            <v>1428</v>
          </cell>
          <cell r="O253">
            <v>1423</v>
          </cell>
        </row>
        <row r="254">
          <cell r="A254">
            <v>1251</v>
          </cell>
          <cell r="B254">
            <v>275</v>
          </cell>
          <cell r="C254">
            <v>276</v>
          </cell>
          <cell r="D254">
            <v>271</v>
          </cell>
          <cell r="E254">
            <v>285</v>
          </cell>
          <cell r="F254">
            <v>274</v>
          </cell>
          <cell r="G254">
            <v>282</v>
          </cell>
          <cell r="H254">
            <v>279</v>
          </cell>
          <cell r="I254">
            <v>272</v>
          </cell>
          <cell r="J254">
            <v>274</v>
          </cell>
          <cell r="K254">
            <v>284</v>
          </cell>
          <cell r="L254">
            <v>274</v>
          </cell>
          <cell r="M254">
            <v>282</v>
          </cell>
          <cell r="N254">
            <v>279</v>
          </cell>
          <cell r="O254">
            <v>278</v>
          </cell>
        </row>
        <row r="255">
          <cell r="A255">
            <v>1252</v>
          </cell>
          <cell r="B255">
            <v>2727</v>
          </cell>
          <cell r="C255">
            <v>2769</v>
          </cell>
          <cell r="D255">
            <v>2816</v>
          </cell>
          <cell r="E255">
            <v>2888</v>
          </cell>
          <cell r="F255">
            <v>2947</v>
          </cell>
          <cell r="G255">
            <v>2953</v>
          </cell>
          <cell r="H255">
            <v>2980</v>
          </cell>
          <cell r="I255">
            <v>3006</v>
          </cell>
          <cell r="J255">
            <v>3038</v>
          </cell>
          <cell r="K255">
            <v>3049</v>
          </cell>
          <cell r="L255">
            <v>3090</v>
          </cell>
          <cell r="M255">
            <v>3120</v>
          </cell>
          <cell r="N255">
            <v>3085</v>
          </cell>
          <cell r="O255">
            <v>3090</v>
          </cell>
        </row>
        <row r="256">
          <cell r="A256">
            <v>1253</v>
          </cell>
          <cell r="B256">
            <v>1769</v>
          </cell>
          <cell r="C256">
            <v>1792</v>
          </cell>
          <cell r="D256">
            <v>1795</v>
          </cell>
          <cell r="E256">
            <v>1810</v>
          </cell>
          <cell r="F256">
            <v>1862</v>
          </cell>
          <cell r="G256">
            <v>1866</v>
          </cell>
          <cell r="H256">
            <v>1895</v>
          </cell>
          <cell r="I256">
            <v>1891</v>
          </cell>
          <cell r="J256">
            <v>1915</v>
          </cell>
          <cell r="K256">
            <v>1902</v>
          </cell>
          <cell r="L256">
            <v>1909</v>
          </cell>
          <cell r="M256">
            <v>1903</v>
          </cell>
          <cell r="N256">
            <v>1911</v>
          </cell>
          <cell r="O256">
            <v>1940</v>
          </cell>
        </row>
        <row r="257">
          <cell r="A257">
            <v>1254</v>
          </cell>
          <cell r="B257">
            <v>3364</v>
          </cell>
          <cell r="C257">
            <v>3400</v>
          </cell>
          <cell r="D257">
            <v>3383</v>
          </cell>
          <cell r="E257">
            <v>3390</v>
          </cell>
          <cell r="F257">
            <v>3420</v>
          </cell>
          <cell r="G257">
            <v>3398</v>
          </cell>
          <cell r="H257">
            <v>3414</v>
          </cell>
          <cell r="I257">
            <v>3423</v>
          </cell>
          <cell r="J257">
            <v>3477</v>
          </cell>
          <cell r="K257">
            <v>3532</v>
          </cell>
          <cell r="L257">
            <v>3567</v>
          </cell>
          <cell r="M257">
            <v>3600</v>
          </cell>
          <cell r="N257">
            <v>3609</v>
          </cell>
          <cell r="O257">
            <v>3602</v>
          </cell>
        </row>
        <row r="258">
          <cell r="A258">
            <v>1255</v>
          </cell>
          <cell r="B258">
            <v>4202</v>
          </cell>
          <cell r="C258">
            <v>4241</v>
          </cell>
          <cell r="D258">
            <v>4265</v>
          </cell>
          <cell r="E258">
            <v>4276</v>
          </cell>
          <cell r="F258">
            <v>4290</v>
          </cell>
          <cell r="G258">
            <v>4374</v>
          </cell>
          <cell r="H258">
            <v>4545</v>
          </cell>
          <cell r="I258">
            <v>4649</v>
          </cell>
          <cell r="J258">
            <v>4710</v>
          </cell>
          <cell r="K258">
            <v>4779</v>
          </cell>
          <cell r="L258">
            <v>4786</v>
          </cell>
          <cell r="M258">
            <v>4761</v>
          </cell>
          <cell r="N258">
            <v>4715</v>
          </cell>
          <cell r="O258">
            <v>4747</v>
          </cell>
        </row>
        <row r="259">
          <cell r="A259">
            <v>1256</v>
          </cell>
          <cell r="B259">
            <v>3972</v>
          </cell>
          <cell r="C259">
            <v>4030</v>
          </cell>
          <cell r="D259">
            <v>4015</v>
          </cell>
          <cell r="E259">
            <v>4058</v>
          </cell>
          <cell r="F259">
            <v>4085</v>
          </cell>
          <cell r="G259">
            <v>4091</v>
          </cell>
          <cell r="H259">
            <v>4072</v>
          </cell>
          <cell r="I259">
            <v>4122</v>
          </cell>
          <cell r="J259">
            <v>4230</v>
          </cell>
          <cell r="K259">
            <v>4273</v>
          </cell>
          <cell r="L259">
            <v>4275</v>
          </cell>
          <cell r="M259">
            <v>4352</v>
          </cell>
          <cell r="N259">
            <v>4317</v>
          </cell>
          <cell r="O259">
            <v>4325</v>
          </cell>
        </row>
        <row r="260">
          <cell r="A260">
            <v>1257</v>
          </cell>
          <cell r="B260">
            <v>10188</v>
          </cell>
          <cell r="C260">
            <v>10202</v>
          </cell>
          <cell r="D260">
            <v>10208</v>
          </cell>
          <cell r="E260">
            <v>10266</v>
          </cell>
          <cell r="F260">
            <v>10350</v>
          </cell>
          <cell r="G260">
            <v>10296</v>
          </cell>
          <cell r="H260">
            <v>10247</v>
          </cell>
          <cell r="I260">
            <v>10235</v>
          </cell>
          <cell r="J260">
            <v>10382</v>
          </cell>
          <cell r="K260">
            <v>10489</v>
          </cell>
          <cell r="L260">
            <v>10497</v>
          </cell>
          <cell r="M260">
            <v>10642</v>
          </cell>
          <cell r="N260">
            <v>10750</v>
          </cell>
          <cell r="O260">
            <v>10808</v>
          </cell>
        </row>
        <row r="261">
          <cell r="A261">
            <v>1258</v>
          </cell>
          <cell r="B261">
            <v>183</v>
          </cell>
          <cell r="C261">
            <v>185</v>
          </cell>
          <cell r="D261">
            <v>182</v>
          </cell>
          <cell r="E261">
            <v>200</v>
          </cell>
          <cell r="F261">
            <v>206</v>
          </cell>
          <cell r="G261">
            <v>223</v>
          </cell>
          <cell r="H261">
            <v>215</v>
          </cell>
          <cell r="I261">
            <v>223</v>
          </cell>
          <cell r="J261">
            <v>234</v>
          </cell>
          <cell r="K261">
            <v>219</v>
          </cell>
          <cell r="L261">
            <v>227</v>
          </cell>
          <cell r="M261">
            <v>222</v>
          </cell>
          <cell r="N261">
            <v>218</v>
          </cell>
          <cell r="O261">
            <v>221</v>
          </cell>
        </row>
        <row r="262">
          <cell r="A262">
            <v>1259</v>
          </cell>
          <cell r="B262">
            <v>966</v>
          </cell>
          <cell r="C262">
            <v>978</v>
          </cell>
          <cell r="D262">
            <v>980</v>
          </cell>
          <cell r="E262">
            <v>995</v>
          </cell>
          <cell r="F262">
            <v>1020</v>
          </cell>
          <cell r="G262">
            <v>1078</v>
          </cell>
          <cell r="H262">
            <v>1119</v>
          </cell>
          <cell r="I262">
            <v>1129</v>
          </cell>
          <cell r="J262">
            <v>1126</v>
          </cell>
          <cell r="K262">
            <v>1129</v>
          </cell>
          <cell r="L262">
            <v>1129</v>
          </cell>
          <cell r="M262">
            <v>1111</v>
          </cell>
          <cell r="N262">
            <v>1104</v>
          </cell>
          <cell r="O262">
            <v>1083</v>
          </cell>
        </row>
        <row r="263">
          <cell r="A263">
            <v>1260</v>
          </cell>
          <cell r="B263">
            <v>3081</v>
          </cell>
          <cell r="C263">
            <v>3076</v>
          </cell>
          <cell r="D263">
            <v>3070</v>
          </cell>
          <cell r="E263">
            <v>3075</v>
          </cell>
          <cell r="F263">
            <v>3119</v>
          </cell>
          <cell r="G263">
            <v>3152</v>
          </cell>
          <cell r="H263">
            <v>3181</v>
          </cell>
          <cell r="I263">
            <v>3221</v>
          </cell>
          <cell r="J263">
            <v>3285</v>
          </cell>
          <cell r="K263">
            <v>3347</v>
          </cell>
          <cell r="L263">
            <v>3321</v>
          </cell>
          <cell r="M263">
            <v>3295</v>
          </cell>
          <cell r="N263">
            <v>3287</v>
          </cell>
          <cell r="O263">
            <v>3319</v>
          </cell>
        </row>
        <row r="264">
          <cell r="A264">
            <v>1261</v>
          </cell>
          <cell r="B264">
            <v>707</v>
          </cell>
          <cell r="C264">
            <v>724</v>
          </cell>
          <cell r="D264">
            <v>738</v>
          </cell>
          <cell r="E264">
            <v>759</v>
          </cell>
          <cell r="F264">
            <v>772</v>
          </cell>
          <cell r="G264">
            <v>785</v>
          </cell>
          <cell r="H264">
            <v>770</v>
          </cell>
          <cell r="I264">
            <v>776</v>
          </cell>
          <cell r="J264">
            <v>782</v>
          </cell>
          <cell r="K264">
            <v>791</v>
          </cell>
          <cell r="L264">
            <v>790</v>
          </cell>
          <cell r="M264">
            <v>814</v>
          </cell>
          <cell r="N264">
            <v>814</v>
          </cell>
          <cell r="O264">
            <v>814</v>
          </cell>
        </row>
        <row r="265">
          <cell r="A265">
            <v>1262</v>
          </cell>
          <cell r="B265">
            <v>1446</v>
          </cell>
          <cell r="C265">
            <v>1464</v>
          </cell>
          <cell r="D265">
            <v>1428</v>
          </cell>
          <cell r="E265">
            <v>1464</v>
          </cell>
          <cell r="F265">
            <v>1501</v>
          </cell>
          <cell r="G265">
            <v>1516</v>
          </cell>
          <cell r="H265">
            <v>1522</v>
          </cell>
          <cell r="I265">
            <v>1515</v>
          </cell>
          <cell r="J265">
            <v>1510</v>
          </cell>
          <cell r="K265">
            <v>1498</v>
          </cell>
          <cell r="L265">
            <v>1484</v>
          </cell>
          <cell r="M265">
            <v>1493</v>
          </cell>
          <cell r="N265">
            <v>1512</v>
          </cell>
          <cell r="O265">
            <v>1490</v>
          </cell>
        </row>
        <row r="266">
          <cell r="A266">
            <v>1263</v>
          </cell>
          <cell r="B266">
            <v>877</v>
          </cell>
          <cell r="C266">
            <v>864</v>
          </cell>
          <cell r="D266">
            <v>839</v>
          </cell>
          <cell r="E266">
            <v>817</v>
          </cell>
          <cell r="F266">
            <v>836</v>
          </cell>
          <cell r="G266">
            <v>855</v>
          </cell>
          <cell r="H266">
            <v>889</v>
          </cell>
          <cell r="I266">
            <v>882</v>
          </cell>
          <cell r="J266">
            <v>853</v>
          </cell>
          <cell r="K266">
            <v>867</v>
          </cell>
          <cell r="L266">
            <v>849</v>
          </cell>
          <cell r="M266">
            <v>846</v>
          </cell>
          <cell r="N266">
            <v>843</v>
          </cell>
          <cell r="O266">
            <v>853</v>
          </cell>
        </row>
        <row r="267">
          <cell r="A267">
            <v>1264</v>
          </cell>
          <cell r="B267">
            <v>530</v>
          </cell>
          <cell r="C267">
            <v>514</v>
          </cell>
          <cell r="D267">
            <v>515</v>
          </cell>
          <cell r="E267">
            <v>502</v>
          </cell>
          <cell r="F267">
            <v>503</v>
          </cell>
          <cell r="G267">
            <v>501</v>
          </cell>
          <cell r="H267">
            <v>504</v>
          </cell>
          <cell r="I267">
            <v>511</v>
          </cell>
          <cell r="J267">
            <v>544</v>
          </cell>
          <cell r="K267">
            <v>532</v>
          </cell>
          <cell r="L267">
            <v>524</v>
          </cell>
          <cell r="M267">
            <v>513</v>
          </cell>
          <cell r="N267">
            <v>499</v>
          </cell>
          <cell r="O267">
            <v>494</v>
          </cell>
        </row>
        <row r="268">
          <cell r="A268">
            <v>1265</v>
          </cell>
          <cell r="B268">
            <v>46889</v>
          </cell>
          <cell r="C268">
            <v>46739</v>
          </cell>
          <cell r="D268">
            <v>46931</v>
          </cell>
          <cell r="E268">
            <v>46855</v>
          </cell>
          <cell r="F268">
            <v>46873</v>
          </cell>
          <cell r="G268">
            <v>46914</v>
          </cell>
          <cell r="H268">
            <v>46934</v>
          </cell>
          <cell r="I268">
            <v>46685</v>
          </cell>
          <cell r="J268">
            <v>46637</v>
          </cell>
          <cell r="K268">
            <v>46730</v>
          </cell>
          <cell r="L268">
            <v>46823</v>
          </cell>
          <cell r="M268">
            <v>46812</v>
          </cell>
          <cell r="N268">
            <v>46832</v>
          </cell>
          <cell r="O268">
            <v>46954</v>
          </cell>
        </row>
        <row r="269">
          <cell r="A269">
            <v>1266</v>
          </cell>
          <cell r="B269">
            <v>1602</v>
          </cell>
          <cell r="C269">
            <v>1593</v>
          </cell>
          <cell r="D269">
            <v>1574</v>
          </cell>
          <cell r="E269">
            <v>1575</v>
          </cell>
          <cell r="F269">
            <v>1571</v>
          </cell>
          <cell r="G269">
            <v>1569</v>
          </cell>
          <cell r="H269">
            <v>1561</v>
          </cell>
          <cell r="I269">
            <v>1565</v>
          </cell>
          <cell r="J269">
            <v>1549</v>
          </cell>
          <cell r="K269">
            <v>1525</v>
          </cell>
          <cell r="L269">
            <v>1525</v>
          </cell>
          <cell r="M269">
            <v>1547</v>
          </cell>
          <cell r="N269">
            <v>1531</v>
          </cell>
          <cell r="O269">
            <v>1554</v>
          </cell>
        </row>
        <row r="270">
          <cell r="A270">
            <v>1267</v>
          </cell>
          <cell r="B270">
            <v>1193</v>
          </cell>
          <cell r="C270">
            <v>1191</v>
          </cell>
          <cell r="D270">
            <v>1161</v>
          </cell>
          <cell r="E270">
            <v>1144</v>
          </cell>
          <cell r="F270">
            <v>1152</v>
          </cell>
          <cell r="G270">
            <v>1203</v>
          </cell>
          <cell r="H270">
            <v>1155</v>
          </cell>
          <cell r="I270">
            <v>1143</v>
          </cell>
          <cell r="J270">
            <v>1142</v>
          </cell>
          <cell r="K270">
            <v>1142</v>
          </cell>
          <cell r="L270">
            <v>1132</v>
          </cell>
          <cell r="M270">
            <v>1106</v>
          </cell>
          <cell r="N270">
            <v>1081</v>
          </cell>
          <cell r="O270">
            <v>1074</v>
          </cell>
        </row>
        <row r="271">
          <cell r="A271">
            <v>1268</v>
          </cell>
          <cell r="B271">
            <v>264</v>
          </cell>
          <cell r="C271">
            <v>253</v>
          </cell>
          <cell r="D271">
            <v>259</v>
          </cell>
          <cell r="E271">
            <v>269</v>
          </cell>
          <cell r="F271">
            <v>273</v>
          </cell>
          <cell r="G271">
            <v>272</v>
          </cell>
          <cell r="H271">
            <v>271</v>
          </cell>
          <cell r="I271">
            <v>272</v>
          </cell>
          <cell r="J271">
            <v>266</v>
          </cell>
          <cell r="K271">
            <v>270</v>
          </cell>
          <cell r="L271">
            <v>267</v>
          </cell>
          <cell r="M271">
            <v>273</v>
          </cell>
          <cell r="N271">
            <v>265</v>
          </cell>
          <cell r="O271">
            <v>260</v>
          </cell>
        </row>
        <row r="272">
          <cell r="A272">
            <v>1269</v>
          </cell>
          <cell r="B272">
            <v>6023</v>
          </cell>
          <cell r="C272">
            <v>6027</v>
          </cell>
          <cell r="D272">
            <v>6023</v>
          </cell>
          <cell r="E272">
            <v>6016</v>
          </cell>
          <cell r="F272">
            <v>6023</v>
          </cell>
          <cell r="G272">
            <v>6069</v>
          </cell>
          <cell r="H272">
            <v>6070</v>
          </cell>
          <cell r="I272">
            <v>6115</v>
          </cell>
          <cell r="J272">
            <v>6232</v>
          </cell>
          <cell r="K272">
            <v>6264</v>
          </cell>
          <cell r="L272">
            <v>6277</v>
          </cell>
          <cell r="M272">
            <v>6280</v>
          </cell>
          <cell r="N272">
            <v>6314</v>
          </cell>
          <cell r="O272">
            <v>6352</v>
          </cell>
        </row>
        <row r="273">
          <cell r="A273">
            <v>1270</v>
          </cell>
          <cell r="B273">
            <v>6568</v>
          </cell>
          <cell r="C273">
            <v>6550</v>
          </cell>
          <cell r="D273">
            <v>6559</v>
          </cell>
          <cell r="E273">
            <v>6539</v>
          </cell>
          <cell r="F273">
            <v>6624</v>
          </cell>
          <cell r="G273">
            <v>6619</v>
          </cell>
          <cell r="H273">
            <v>6611</v>
          </cell>
          <cell r="I273">
            <v>6608</v>
          </cell>
          <cell r="J273">
            <v>6663</v>
          </cell>
          <cell r="K273">
            <v>6730</v>
          </cell>
          <cell r="L273">
            <v>6700</v>
          </cell>
          <cell r="M273">
            <v>6665</v>
          </cell>
          <cell r="N273">
            <v>6626</v>
          </cell>
          <cell r="O273">
            <v>6602</v>
          </cell>
        </row>
        <row r="274">
          <cell r="A274">
            <v>1271</v>
          </cell>
          <cell r="B274">
            <v>819</v>
          </cell>
          <cell r="C274">
            <v>845</v>
          </cell>
          <cell r="D274">
            <v>811</v>
          </cell>
          <cell r="E274">
            <v>832</v>
          </cell>
          <cell r="F274">
            <v>835</v>
          </cell>
          <cell r="G274">
            <v>842</v>
          </cell>
          <cell r="H274">
            <v>833</v>
          </cell>
          <cell r="I274">
            <v>809</v>
          </cell>
          <cell r="J274">
            <v>799</v>
          </cell>
          <cell r="K274">
            <v>799</v>
          </cell>
          <cell r="L274">
            <v>780</v>
          </cell>
          <cell r="M274">
            <v>793</v>
          </cell>
          <cell r="N274">
            <v>812</v>
          </cell>
          <cell r="O274">
            <v>787</v>
          </cell>
        </row>
        <row r="275">
          <cell r="A275">
            <v>1272</v>
          </cell>
          <cell r="B275">
            <v>879285</v>
          </cell>
          <cell r="C275">
            <v>870798</v>
          </cell>
          <cell r="D275">
            <v>866134</v>
          </cell>
          <cell r="E275">
            <v>863207</v>
          </cell>
          <cell r="F275">
            <v>869724</v>
          </cell>
          <cell r="G275">
            <v>870633</v>
          </cell>
          <cell r="H275">
            <v>868684</v>
          </cell>
          <cell r="I275">
            <v>868037</v>
          </cell>
          <cell r="J275">
            <v>876282</v>
          </cell>
          <cell r="K275">
            <v>876940</v>
          </cell>
          <cell r="L275">
            <v>877359</v>
          </cell>
          <cell r="M275">
            <v>874320</v>
          </cell>
          <cell r="N275">
            <v>869312</v>
          </cell>
          <cell r="O275">
            <v>872091</v>
          </cell>
        </row>
        <row r="276">
          <cell r="A276">
            <v>1273</v>
          </cell>
          <cell r="B276">
            <v>2328</v>
          </cell>
          <cell r="C276">
            <v>2335</v>
          </cell>
          <cell r="D276">
            <v>2368</v>
          </cell>
          <cell r="E276">
            <v>2409</v>
          </cell>
          <cell r="F276">
            <v>2403</v>
          </cell>
          <cell r="G276">
            <v>2466</v>
          </cell>
          <cell r="H276">
            <v>2458</v>
          </cell>
          <cell r="I276">
            <v>2480</v>
          </cell>
          <cell r="J276">
            <v>2527</v>
          </cell>
          <cell r="K276">
            <v>2594</v>
          </cell>
          <cell r="L276">
            <v>2657</v>
          </cell>
          <cell r="M276">
            <v>2716</v>
          </cell>
          <cell r="N276">
            <v>2833</v>
          </cell>
          <cell r="O276">
            <v>2854</v>
          </cell>
        </row>
        <row r="277">
          <cell r="A277">
            <v>1274</v>
          </cell>
          <cell r="B277">
            <v>620</v>
          </cell>
          <cell r="C277">
            <v>623</v>
          </cell>
          <cell r="D277">
            <v>625</v>
          </cell>
          <cell r="E277">
            <v>623</v>
          </cell>
          <cell r="F277">
            <v>624</v>
          </cell>
          <cell r="G277">
            <v>628</v>
          </cell>
          <cell r="H277">
            <v>602</v>
          </cell>
          <cell r="I277">
            <v>592</v>
          </cell>
          <cell r="J277">
            <v>588</v>
          </cell>
          <cell r="K277">
            <v>597</v>
          </cell>
          <cell r="L277">
            <v>587</v>
          </cell>
          <cell r="M277">
            <v>593</v>
          </cell>
          <cell r="N277">
            <v>592</v>
          </cell>
          <cell r="O277">
            <v>594</v>
          </cell>
        </row>
        <row r="278">
          <cell r="A278">
            <v>1275</v>
          </cell>
          <cell r="B278">
            <v>4545</v>
          </cell>
          <cell r="C278">
            <v>4589</v>
          </cell>
          <cell r="D278">
            <v>4554</v>
          </cell>
          <cell r="E278">
            <v>4537</v>
          </cell>
          <cell r="F278">
            <v>4542</v>
          </cell>
          <cell r="G278">
            <v>4557</v>
          </cell>
          <cell r="H278">
            <v>4552</v>
          </cell>
          <cell r="I278">
            <v>4446</v>
          </cell>
          <cell r="J278">
            <v>4519</v>
          </cell>
          <cell r="K278">
            <v>4524</v>
          </cell>
          <cell r="L278">
            <v>4535</v>
          </cell>
          <cell r="M278">
            <v>4590</v>
          </cell>
          <cell r="N278">
            <v>4514</v>
          </cell>
          <cell r="O278">
            <v>4539</v>
          </cell>
        </row>
        <row r="279">
          <cell r="A279">
            <v>1276</v>
          </cell>
          <cell r="B279">
            <v>3230</v>
          </cell>
          <cell r="C279">
            <v>3275</v>
          </cell>
          <cell r="D279">
            <v>3323</v>
          </cell>
          <cell r="E279">
            <v>3360</v>
          </cell>
          <cell r="F279">
            <v>3500</v>
          </cell>
          <cell r="G279">
            <v>3561</v>
          </cell>
          <cell r="H279">
            <v>3565</v>
          </cell>
          <cell r="I279">
            <v>3608</v>
          </cell>
          <cell r="J279">
            <v>3694</v>
          </cell>
          <cell r="K279">
            <v>3792</v>
          </cell>
          <cell r="L279">
            <v>3794</v>
          </cell>
          <cell r="M279">
            <v>3814</v>
          </cell>
          <cell r="N279">
            <v>3877</v>
          </cell>
          <cell r="O279">
            <v>3877</v>
          </cell>
        </row>
        <row r="280">
          <cell r="A280">
            <v>1277</v>
          </cell>
          <cell r="B280">
            <v>145</v>
          </cell>
          <cell r="C280">
            <v>148</v>
          </cell>
          <cell r="D280">
            <v>139</v>
          </cell>
          <cell r="E280">
            <v>145</v>
          </cell>
          <cell r="F280">
            <v>148</v>
          </cell>
          <cell r="G280">
            <v>147</v>
          </cell>
          <cell r="H280">
            <v>149</v>
          </cell>
          <cell r="I280">
            <v>139</v>
          </cell>
          <cell r="J280">
            <v>142</v>
          </cell>
          <cell r="K280">
            <v>141</v>
          </cell>
          <cell r="L280">
            <v>135</v>
          </cell>
          <cell r="M280">
            <v>130</v>
          </cell>
          <cell r="N280">
            <v>132</v>
          </cell>
          <cell r="O280">
            <v>121</v>
          </cell>
        </row>
        <row r="281">
          <cell r="A281">
            <v>1278</v>
          </cell>
          <cell r="B281">
            <v>406</v>
          </cell>
          <cell r="C281">
            <v>386</v>
          </cell>
          <cell r="D281">
            <v>379</v>
          </cell>
          <cell r="E281">
            <v>377</v>
          </cell>
          <cell r="F281">
            <v>370</v>
          </cell>
          <cell r="G281">
            <v>373</v>
          </cell>
          <cell r="H281">
            <v>365</v>
          </cell>
          <cell r="I281">
            <v>355</v>
          </cell>
          <cell r="J281">
            <v>353</v>
          </cell>
          <cell r="K281">
            <v>348</v>
          </cell>
          <cell r="L281">
            <v>349</v>
          </cell>
          <cell r="M281">
            <v>348</v>
          </cell>
          <cell r="N281">
            <v>351</v>
          </cell>
          <cell r="O281">
            <v>354</v>
          </cell>
        </row>
        <row r="282">
          <cell r="A282">
            <v>1279</v>
          </cell>
          <cell r="B282">
            <v>546</v>
          </cell>
          <cell r="C282">
            <v>549</v>
          </cell>
          <cell r="D282">
            <v>541</v>
          </cell>
          <cell r="E282">
            <v>554</v>
          </cell>
          <cell r="F282">
            <v>556</v>
          </cell>
          <cell r="G282">
            <v>544</v>
          </cell>
          <cell r="H282">
            <v>546</v>
          </cell>
          <cell r="I282">
            <v>565</v>
          </cell>
          <cell r="J282">
            <v>567</v>
          </cell>
          <cell r="K282">
            <v>566</v>
          </cell>
          <cell r="L282">
            <v>564</v>
          </cell>
          <cell r="M282">
            <v>564</v>
          </cell>
          <cell r="N282">
            <v>547</v>
          </cell>
          <cell r="O282">
            <v>540</v>
          </cell>
        </row>
        <row r="283">
          <cell r="A283">
            <v>1280</v>
          </cell>
          <cell r="B283">
            <v>9821</v>
          </cell>
          <cell r="C283">
            <v>10105</v>
          </cell>
          <cell r="D283">
            <v>10368</v>
          </cell>
          <cell r="E283">
            <v>10703</v>
          </cell>
          <cell r="F283">
            <v>11015</v>
          </cell>
          <cell r="G283">
            <v>11104</v>
          </cell>
          <cell r="H283">
            <v>11071</v>
          </cell>
          <cell r="I283">
            <v>11030</v>
          </cell>
          <cell r="J283">
            <v>11060</v>
          </cell>
          <cell r="K283">
            <v>11062</v>
          </cell>
          <cell r="L283">
            <v>10980</v>
          </cell>
          <cell r="M283">
            <v>10894</v>
          </cell>
          <cell r="N283">
            <v>10895</v>
          </cell>
          <cell r="O283">
            <v>11108</v>
          </cell>
        </row>
        <row r="284">
          <cell r="A284">
            <v>1281</v>
          </cell>
          <cell r="B284">
            <v>218</v>
          </cell>
          <cell r="C284">
            <v>209</v>
          </cell>
          <cell r="D284">
            <v>200</v>
          </cell>
          <cell r="E284">
            <v>198</v>
          </cell>
          <cell r="F284">
            <v>199</v>
          </cell>
          <cell r="G284">
            <v>190</v>
          </cell>
          <cell r="H284">
            <v>182</v>
          </cell>
          <cell r="I284">
            <v>175</v>
          </cell>
          <cell r="J284">
            <v>184</v>
          </cell>
          <cell r="K284">
            <v>181</v>
          </cell>
          <cell r="L284">
            <v>185</v>
          </cell>
          <cell r="M284">
            <v>190</v>
          </cell>
          <cell r="N284">
            <v>185</v>
          </cell>
          <cell r="O284">
            <v>190</v>
          </cell>
        </row>
        <row r="285">
          <cell r="A285">
            <v>1282</v>
          </cell>
          <cell r="B285">
            <v>277</v>
          </cell>
          <cell r="C285">
            <v>262</v>
          </cell>
          <cell r="D285">
            <v>250</v>
          </cell>
          <cell r="E285">
            <v>260</v>
          </cell>
          <cell r="F285">
            <v>254</v>
          </cell>
          <cell r="G285">
            <v>256</v>
          </cell>
          <cell r="H285">
            <v>250</v>
          </cell>
          <cell r="I285">
            <v>245</v>
          </cell>
          <cell r="J285">
            <v>240</v>
          </cell>
          <cell r="K285">
            <v>233</v>
          </cell>
          <cell r="L285">
            <v>225</v>
          </cell>
          <cell r="M285">
            <v>224</v>
          </cell>
          <cell r="N285">
            <v>219</v>
          </cell>
          <cell r="O285">
            <v>215</v>
          </cell>
        </row>
        <row r="286">
          <cell r="A286">
            <v>1283</v>
          </cell>
          <cell r="B286">
            <v>1297</v>
          </cell>
          <cell r="C286">
            <v>1324</v>
          </cell>
          <cell r="D286">
            <v>1352</v>
          </cell>
          <cell r="E286">
            <v>1363</v>
          </cell>
          <cell r="F286">
            <v>1424</v>
          </cell>
          <cell r="G286">
            <v>1421</v>
          </cell>
          <cell r="H286">
            <v>1401</v>
          </cell>
          <cell r="I286">
            <v>1435</v>
          </cell>
          <cell r="J286">
            <v>1485</v>
          </cell>
          <cell r="K286">
            <v>1507</v>
          </cell>
          <cell r="L286">
            <v>1494</v>
          </cell>
          <cell r="M286">
            <v>1471</v>
          </cell>
          <cell r="N286">
            <v>1452</v>
          </cell>
          <cell r="O286">
            <v>1423</v>
          </cell>
        </row>
        <row r="287">
          <cell r="A287">
            <v>1284</v>
          </cell>
          <cell r="B287">
            <v>3452</v>
          </cell>
          <cell r="C287">
            <v>3533</v>
          </cell>
          <cell r="D287">
            <v>3535</v>
          </cell>
          <cell r="E287">
            <v>3584</v>
          </cell>
          <cell r="F287">
            <v>3616</v>
          </cell>
          <cell r="G287">
            <v>3655</v>
          </cell>
          <cell r="H287">
            <v>3703</v>
          </cell>
          <cell r="I287">
            <v>3760</v>
          </cell>
          <cell r="J287">
            <v>3811</v>
          </cell>
          <cell r="K287">
            <v>3828</v>
          </cell>
          <cell r="L287">
            <v>3807</v>
          </cell>
          <cell r="M287">
            <v>3848</v>
          </cell>
          <cell r="N287">
            <v>3811</v>
          </cell>
          <cell r="O287">
            <v>3860</v>
          </cell>
        </row>
        <row r="288">
          <cell r="A288">
            <v>1285</v>
          </cell>
          <cell r="B288">
            <v>668</v>
          </cell>
          <cell r="C288">
            <v>711</v>
          </cell>
          <cell r="D288">
            <v>729</v>
          </cell>
          <cell r="E288">
            <v>778</v>
          </cell>
          <cell r="F288">
            <v>796</v>
          </cell>
          <cell r="G288">
            <v>831</v>
          </cell>
          <cell r="H288">
            <v>868</v>
          </cell>
          <cell r="I288">
            <v>886</v>
          </cell>
          <cell r="J288">
            <v>932</v>
          </cell>
          <cell r="K288">
            <v>928</v>
          </cell>
          <cell r="L288">
            <v>927</v>
          </cell>
          <cell r="M288">
            <v>943</v>
          </cell>
          <cell r="N288">
            <v>957</v>
          </cell>
          <cell r="O288">
            <v>945</v>
          </cell>
        </row>
        <row r="289">
          <cell r="A289">
            <v>1286</v>
          </cell>
          <cell r="B289">
            <v>748</v>
          </cell>
          <cell r="C289">
            <v>746</v>
          </cell>
          <cell r="D289">
            <v>731</v>
          </cell>
          <cell r="E289">
            <v>730</v>
          </cell>
          <cell r="F289">
            <v>733</v>
          </cell>
          <cell r="G289">
            <v>745</v>
          </cell>
          <cell r="H289">
            <v>740</v>
          </cell>
          <cell r="I289">
            <v>762</v>
          </cell>
          <cell r="J289">
            <v>771</v>
          </cell>
          <cell r="K289">
            <v>754</v>
          </cell>
          <cell r="L289">
            <v>768</v>
          </cell>
          <cell r="M289">
            <v>801</v>
          </cell>
          <cell r="N289">
            <v>781</v>
          </cell>
          <cell r="O289">
            <v>781</v>
          </cell>
        </row>
        <row r="290">
          <cell r="A290">
            <v>1287</v>
          </cell>
          <cell r="B290">
            <v>3183</v>
          </cell>
          <cell r="C290">
            <v>3153</v>
          </cell>
          <cell r="D290">
            <v>3134</v>
          </cell>
          <cell r="E290">
            <v>3121</v>
          </cell>
          <cell r="F290">
            <v>3141</v>
          </cell>
          <cell r="G290">
            <v>3145</v>
          </cell>
          <cell r="H290">
            <v>3146</v>
          </cell>
          <cell r="I290">
            <v>3166</v>
          </cell>
          <cell r="J290">
            <v>3141</v>
          </cell>
          <cell r="K290">
            <v>3181</v>
          </cell>
          <cell r="L290">
            <v>3220</v>
          </cell>
          <cell r="M290">
            <v>3174</v>
          </cell>
          <cell r="N290">
            <v>3160</v>
          </cell>
          <cell r="O290">
            <v>3191</v>
          </cell>
        </row>
        <row r="291">
          <cell r="A291">
            <v>1288</v>
          </cell>
          <cell r="B291">
            <v>137</v>
          </cell>
          <cell r="C291">
            <v>133</v>
          </cell>
          <cell r="D291">
            <v>127</v>
          </cell>
          <cell r="E291">
            <v>127</v>
          </cell>
          <cell r="F291">
            <v>128</v>
          </cell>
          <cell r="G291">
            <v>129</v>
          </cell>
          <cell r="H291">
            <v>125</v>
          </cell>
          <cell r="I291">
            <v>128</v>
          </cell>
          <cell r="J291">
            <v>120</v>
          </cell>
          <cell r="K291">
            <v>115</v>
          </cell>
          <cell r="L291">
            <v>119</v>
          </cell>
          <cell r="M291">
            <v>110</v>
          </cell>
          <cell r="N291">
            <v>110</v>
          </cell>
          <cell r="O291">
            <v>110</v>
          </cell>
        </row>
        <row r="292">
          <cell r="A292">
            <v>1289</v>
          </cell>
          <cell r="B292">
            <v>680</v>
          </cell>
          <cell r="C292">
            <v>685</v>
          </cell>
          <cell r="D292">
            <v>695</v>
          </cell>
          <cell r="E292">
            <v>718</v>
          </cell>
          <cell r="F292">
            <v>748</v>
          </cell>
          <cell r="G292">
            <v>765</v>
          </cell>
          <cell r="H292">
            <v>801</v>
          </cell>
          <cell r="I292">
            <v>805</v>
          </cell>
          <cell r="J292">
            <v>826</v>
          </cell>
          <cell r="K292">
            <v>839</v>
          </cell>
          <cell r="L292">
            <v>824</v>
          </cell>
          <cell r="M292">
            <v>830</v>
          </cell>
          <cell r="N292">
            <v>842</v>
          </cell>
          <cell r="O292">
            <v>819</v>
          </cell>
        </row>
        <row r="293">
          <cell r="A293">
            <v>1290</v>
          </cell>
          <cell r="B293">
            <v>1407</v>
          </cell>
          <cell r="C293">
            <v>1402</v>
          </cell>
          <cell r="D293">
            <v>1404</v>
          </cell>
          <cell r="E293">
            <v>1434</v>
          </cell>
          <cell r="F293">
            <v>1478</v>
          </cell>
          <cell r="G293">
            <v>1526</v>
          </cell>
          <cell r="H293">
            <v>1530</v>
          </cell>
          <cell r="I293">
            <v>1533</v>
          </cell>
          <cell r="J293">
            <v>1538</v>
          </cell>
          <cell r="K293">
            <v>1542</v>
          </cell>
          <cell r="L293">
            <v>1497</v>
          </cell>
          <cell r="M293">
            <v>1507</v>
          </cell>
          <cell r="N293">
            <v>1473</v>
          </cell>
          <cell r="O293">
            <v>1446</v>
          </cell>
        </row>
        <row r="294">
          <cell r="A294">
            <v>1291</v>
          </cell>
          <cell r="B294">
            <v>982</v>
          </cell>
          <cell r="C294">
            <v>975</v>
          </cell>
          <cell r="D294">
            <v>972</v>
          </cell>
          <cell r="E294">
            <v>971</v>
          </cell>
          <cell r="F294">
            <v>985</v>
          </cell>
          <cell r="G294">
            <v>970</v>
          </cell>
          <cell r="H294">
            <v>965</v>
          </cell>
          <cell r="I294">
            <v>959</v>
          </cell>
          <cell r="J294">
            <v>968</v>
          </cell>
          <cell r="K294">
            <v>967</v>
          </cell>
          <cell r="L294">
            <v>964</v>
          </cell>
          <cell r="M294">
            <v>955</v>
          </cell>
          <cell r="N294">
            <v>956</v>
          </cell>
          <cell r="O294">
            <v>956</v>
          </cell>
        </row>
        <row r="295">
          <cell r="A295">
            <v>1292</v>
          </cell>
          <cell r="B295">
            <v>35680</v>
          </cell>
          <cell r="C295">
            <v>35731</v>
          </cell>
          <cell r="D295">
            <v>35637</v>
          </cell>
          <cell r="E295">
            <v>35333</v>
          </cell>
          <cell r="F295">
            <v>34964</v>
          </cell>
          <cell r="G295">
            <v>34670</v>
          </cell>
          <cell r="H295">
            <v>34605</v>
          </cell>
          <cell r="I295">
            <v>34173</v>
          </cell>
          <cell r="J295">
            <v>33825</v>
          </cell>
          <cell r="K295">
            <v>33859</v>
          </cell>
          <cell r="L295">
            <v>33928</v>
          </cell>
          <cell r="M295">
            <v>33771</v>
          </cell>
          <cell r="N295">
            <v>33698</v>
          </cell>
          <cell r="O295">
            <v>34244</v>
          </cell>
        </row>
        <row r="296">
          <cell r="A296">
            <v>1293</v>
          </cell>
          <cell r="B296">
            <v>4400</v>
          </cell>
          <cell r="C296">
            <v>4454</v>
          </cell>
          <cell r="D296">
            <v>4476</v>
          </cell>
          <cell r="E296">
            <v>4509</v>
          </cell>
          <cell r="F296">
            <v>4516</v>
          </cell>
          <cell r="G296">
            <v>4614</v>
          </cell>
          <cell r="H296">
            <v>4641</v>
          </cell>
          <cell r="I296">
            <v>4726</v>
          </cell>
          <cell r="J296">
            <v>4814</v>
          </cell>
          <cell r="K296">
            <v>4889</v>
          </cell>
          <cell r="L296">
            <v>4930</v>
          </cell>
          <cell r="M296">
            <v>4989</v>
          </cell>
          <cell r="N296">
            <v>4944</v>
          </cell>
          <cell r="O296">
            <v>4960</v>
          </cell>
        </row>
        <row r="297">
          <cell r="A297">
            <v>1294</v>
          </cell>
          <cell r="B297">
            <v>1435</v>
          </cell>
          <cell r="C297">
            <v>1477</v>
          </cell>
          <cell r="D297">
            <v>1466</v>
          </cell>
          <cell r="E297">
            <v>1472</v>
          </cell>
          <cell r="F297">
            <v>1461</v>
          </cell>
          <cell r="G297">
            <v>1450</v>
          </cell>
          <cell r="H297">
            <v>1446</v>
          </cell>
          <cell r="I297">
            <v>1453</v>
          </cell>
          <cell r="J297">
            <v>1471</v>
          </cell>
          <cell r="K297">
            <v>1449</v>
          </cell>
          <cell r="L297">
            <v>1438</v>
          </cell>
          <cell r="M297">
            <v>1455</v>
          </cell>
          <cell r="N297">
            <v>1453</v>
          </cell>
          <cell r="O297">
            <v>1453</v>
          </cell>
        </row>
        <row r="298">
          <cell r="A298">
            <v>1295</v>
          </cell>
          <cell r="B298">
            <v>894</v>
          </cell>
          <cell r="C298">
            <v>867</v>
          </cell>
          <cell r="D298">
            <v>861</v>
          </cell>
          <cell r="E298">
            <v>868</v>
          </cell>
          <cell r="F298">
            <v>867</v>
          </cell>
          <cell r="G298">
            <v>871</v>
          </cell>
          <cell r="H298">
            <v>877</v>
          </cell>
          <cell r="I298">
            <v>855</v>
          </cell>
          <cell r="J298">
            <v>866</v>
          </cell>
          <cell r="K298">
            <v>857</v>
          </cell>
          <cell r="L298">
            <v>842</v>
          </cell>
          <cell r="M298">
            <v>831</v>
          </cell>
          <cell r="N298">
            <v>827</v>
          </cell>
          <cell r="O298">
            <v>822</v>
          </cell>
        </row>
        <row r="299">
          <cell r="A299">
            <v>1296</v>
          </cell>
          <cell r="B299">
            <v>252</v>
          </cell>
          <cell r="C299">
            <v>237</v>
          </cell>
          <cell r="D299">
            <v>232</v>
          </cell>
          <cell r="E299">
            <v>245</v>
          </cell>
          <cell r="F299">
            <v>239</v>
          </cell>
          <cell r="G299">
            <v>233</v>
          </cell>
          <cell r="H299">
            <v>224</v>
          </cell>
          <cell r="I299">
            <v>225</v>
          </cell>
          <cell r="J299">
            <v>255</v>
          </cell>
          <cell r="K299">
            <v>249</v>
          </cell>
          <cell r="L299">
            <v>252</v>
          </cell>
          <cell r="M299">
            <v>246</v>
          </cell>
          <cell r="N299">
            <v>253</v>
          </cell>
          <cell r="O299">
            <v>260</v>
          </cell>
        </row>
        <row r="300">
          <cell r="A300">
            <v>1297</v>
          </cell>
          <cell r="B300">
            <v>916</v>
          </cell>
          <cell r="C300">
            <v>899</v>
          </cell>
          <cell r="D300">
            <v>901</v>
          </cell>
          <cell r="E300">
            <v>898</v>
          </cell>
          <cell r="F300">
            <v>912</v>
          </cell>
          <cell r="G300">
            <v>895</v>
          </cell>
          <cell r="H300">
            <v>889</v>
          </cell>
          <cell r="I300">
            <v>907</v>
          </cell>
          <cell r="J300">
            <v>910</v>
          </cell>
          <cell r="K300">
            <v>898</v>
          </cell>
          <cell r="L300">
            <v>899</v>
          </cell>
          <cell r="M300">
            <v>880</v>
          </cell>
          <cell r="N300">
            <v>858</v>
          </cell>
          <cell r="O300">
            <v>863</v>
          </cell>
        </row>
        <row r="301">
          <cell r="A301">
            <v>1298</v>
          </cell>
          <cell r="B301">
            <v>526</v>
          </cell>
          <cell r="C301">
            <v>503</v>
          </cell>
          <cell r="D301">
            <v>520</v>
          </cell>
          <cell r="E301">
            <v>535</v>
          </cell>
          <cell r="F301">
            <v>555</v>
          </cell>
          <cell r="G301">
            <v>542</v>
          </cell>
          <cell r="H301">
            <v>530</v>
          </cell>
          <cell r="I301">
            <v>525</v>
          </cell>
          <cell r="J301">
            <v>526</v>
          </cell>
          <cell r="K301">
            <v>524</v>
          </cell>
          <cell r="L301">
            <v>542</v>
          </cell>
          <cell r="M301">
            <v>491</v>
          </cell>
          <cell r="N301">
            <v>501</v>
          </cell>
          <cell r="O301">
            <v>513</v>
          </cell>
        </row>
        <row r="302">
          <cell r="A302">
            <v>1299</v>
          </cell>
          <cell r="B302">
            <v>5118</v>
          </cell>
          <cell r="C302">
            <v>5060</v>
          </cell>
          <cell r="D302">
            <v>5056</v>
          </cell>
          <cell r="E302">
            <v>5053</v>
          </cell>
          <cell r="F302">
            <v>5092</v>
          </cell>
          <cell r="G302">
            <v>5154</v>
          </cell>
          <cell r="H302">
            <v>5173</v>
          </cell>
          <cell r="I302">
            <v>5168</v>
          </cell>
          <cell r="J302">
            <v>5264</v>
          </cell>
          <cell r="K302">
            <v>5304</v>
          </cell>
          <cell r="L302">
            <v>5271</v>
          </cell>
          <cell r="M302">
            <v>5236</v>
          </cell>
          <cell r="N302">
            <v>5220</v>
          </cell>
          <cell r="O302">
            <v>5236</v>
          </cell>
        </row>
        <row r="303">
          <cell r="A303">
            <v>1300</v>
          </cell>
          <cell r="B303">
            <v>4784</v>
          </cell>
          <cell r="C303">
            <v>4788</v>
          </cell>
          <cell r="D303">
            <v>4782</v>
          </cell>
          <cell r="E303">
            <v>4764</v>
          </cell>
          <cell r="F303">
            <v>4794</v>
          </cell>
          <cell r="G303">
            <v>4820</v>
          </cell>
          <cell r="H303">
            <v>4794</v>
          </cell>
          <cell r="I303">
            <v>4754</v>
          </cell>
          <cell r="J303">
            <v>4816</v>
          </cell>
          <cell r="K303">
            <v>4826</v>
          </cell>
          <cell r="L303">
            <v>4857</v>
          </cell>
          <cell r="M303">
            <v>4826</v>
          </cell>
          <cell r="N303">
            <v>4822</v>
          </cell>
          <cell r="O303">
            <v>4838</v>
          </cell>
        </row>
        <row r="304">
          <cell r="A304">
            <v>1301</v>
          </cell>
          <cell r="B304">
            <v>1006</v>
          </cell>
          <cell r="C304">
            <v>1016</v>
          </cell>
          <cell r="D304">
            <v>1005</v>
          </cell>
          <cell r="E304">
            <v>1010</v>
          </cell>
          <cell r="F304">
            <v>1000</v>
          </cell>
          <cell r="G304">
            <v>1031</v>
          </cell>
          <cell r="H304">
            <v>1049</v>
          </cell>
          <cell r="I304">
            <v>1056</v>
          </cell>
          <cell r="J304">
            <v>1034</v>
          </cell>
          <cell r="K304">
            <v>1043</v>
          </cell>
          <cell r="L304">
            <v>1083</v>
          </cell>
          <cell r="M304">
            <v>1127</v>
          </cell>
          <cell r="N304">
            <v>1139</v>
          </cell>
          <cell r="O304">
            <v>1151</v>
          </cell>
        </row>
        <row r="305">
          <cell r="A305">
            <v>1302</v>
          </cell>
          <cell r="B305">
            <v>2824</v>
          </cell>
          <cell r="C305">
            <v>2841</v>
          </cell>
          <cell r="D305">
            <v>2802</v>
          </cell>
          <cell r="E305">
            <v>2832</v>
          </cell>
          <cell r="F305">
            <v>2859</v>
          </cell>
          <cell r="G305">
            <v>2891</v>
          </cell>
          <cell r="H305">
            <v>2992</v>
          </cell>
          <cell r="I305">
            <v>3056</v>
          </cell>
          <cell r="J305">
            <v>3168</v>
          </cell>
          <cell r="K305">
            <v>3169</v>
          </cell>
          <cell r="L305">
            <v>3190</v>
          </cell>
          <cell r="M305">
            <v>3312</v>
          </cell>
          <cell r="N305">
            <v>3327</v>
          </cell>
          <cell r="O305">
            <v>3395</v>
          </cell>
        </row>
        <row r="306">
          <cell r="A306">
            <v>1303</v>
          </cell>
          <cell r="B306">
            <v>2560</v>
          </cell>
          <cell r="C306">
            <v>2641</v>
          </cell>
          <cell r="D306">
            <v>2716</v>
          </cell>
          <cell r="E306">
            <v>2785</v>
          </cell>
          <cell r="F306">
            <v>2826</v>
          </cell>
          <cell r="G306">
            <v>2882</v>
          </cell>
          <cell r="H306">
            <v>2934</v>
          </cell>
          <cell r="I306">
            <v>2952</v>
          </cell>
          <cell r="J306">
            <v>2993</v>
          </cell>
          <cell r="K306">
            <v>3007</v>
          </cell>
          <cell r="L306">
            <v>2992</v>
          </cell>
          <cell r="M306">
            <v>2986</v>
          </cell>
          <cell r="N306">
            <v>2916</v>
          </cell>
          <cell r="O306">
            <v>2921</v>
          </cell>
        </row>
        <row r="307">
          <cell r="A307">
            <v>1304</v>
          </cell>
          <cell r="B307">
            <v>967</v>
          </cell>
          <cell r="C307">
            <v>969</v>
          </cell>
          <cell r="D307">
            <v>961</v>
          </cell>
          <cell r="E307">
            <v>968</v>
          </cell>
          <cell r="F307">
            <v>986</v>
          </cell>
          <cell r="G307">
            <v>985</v>
          </cell>
          <cell r="H307">
            <v>1015</v>
          </cell>
          <cell r="I307">
            <v>1009</v>
          </cell>
          <cell r="J307">
            <v>1008</v>
          </cell>
          <cell r="K307">
            <v>1011</v>
          </cell>
          <cell r="L307">
            <v>1012</v>
          </cell>
          <cell r="M307">
            <v>1012</v>
          </cell>
          <cell r="N307">
            <v>1025</v>
          </cell>
          <cell r="O307">
            <v>1017</v>
          </cell>
        </row>
        <row r="308">
          <cell r="A308">
            <v>1305</v>
          </cell>
          <cell r="B308">
            <v>2045</v>
          </cell>
          <cell r="C308">
            <v>2052</v>
          </cell>
          <cell r="D308">
            <v>2023</v>
          </cell>
          <cell r="E308">
            <v>2060</v>
          </cell>
          <cell r="F308">
            <v>2060</v>
          </cell>
          <cell r="G308">
            <v>2063</v>
          </cell>
          <cell r="H308">
            <v>2058</v>
          </cell>
          <cell r="I308">
            <v>2042</v>
          </cell>
          <cell r="J308">
            <v>2053</v>
          </cell>
          <cell r="K308">
            <v>2055</v>
          </cell>
          <cell r="L308">
            <v>2053</v>
          </cell>
          <cell r="M308">
            <v>2073</v>
          </cell>
          <cell r="N308">
            <v>2056</v>
          </cell>
          <cell r="O308">
            <v>2082</v>
          </cell>
        </row>
        <row r="309">
          <cell r="A309">
            <v>1306</v>
          </cell>
          <cell r="B309">
            <v>1182</v>
          </cell>
          <cell r="C309">
            <v>1191</v>
          </cell>
          <cell r="D309">
            <v>1185</v>
          </cell>
          <cell r="E309">
            <v>1219</v>
          </cell>
          <cell r="F309">
            <v>1226</v>
          </cell>
          <cell r="G309">
            <v>1216</v>
          </cell>
          <cell r="H309">
            <v>1206</v>
          </cell>
          <cell r="I309">
            <v>1194</v>
          </cell>
          <cell r="J309">
            <v>1200</v>
          </cell>
          <cell r="K309">
            <v>1170</v>
          </cell>
          <cell r="L309">
            <v>1140</v>
          </cell>
          <cell r="M309">
            <v>1119</v>
          </cell>
          <cell r="N309">
            <v>1114</v>
          </cell>
          <cell r="O309">
            <v>1124</v>
          </cell>
        </row>
        <row r="310">
          <cell r="A310">
            <v>1307</v>
          </cell>
          <cell r="B310">
            <v>4160</v>
          </cell>
          <cell r="C310">
            <v>4166</v>
          </cell>
          <cell r="D310">
            <v>4159</v>
          </cell>
          <cell r="E310">
            <v>4200</v>
          </cell>
          <cell r="F310">
            <v>4209</v>
          </cell>
          <cell r="G310">
            <v>4272</v>
          </cell>
          <cell r="H310">
            <v>4193</v>
          </cell>
          <cell r="I310">
            <v>4188</v>
          </cell>
          <cell r="J310">
            <v>4183</v>
          </cell>
          <cell r="K310">
            <v>4181</v>
          </cell>
          <cell r="L310">
            <v>4153</v>
          </cell>
          <cell r="M310">
            <v>4130</v>
          </cell>
          <cell r="N310">
            <v>4145</v>
          </cell>
          <cell r="O310">
            <v>4132</v>
          </cell>
        </row>
        <row r="311">
          <cell r="A311">
            <v>1308</v>
          </cell>
          <cell r="B311">
            <v>4640</v>
          </cell>
          <cell r="C311">
            <v>4654</v>
          </cell>
          <cell r="D311">
            <v>4615</v>
          </cell>
          <cell r="E311">
            <v>4654</v>
          </cell>
          <cell r="F311">
            <v>4761</v>
          </cell>
          <cell r="G311">
            <v>4822</v>
          </cell>
          <cell r="H311">
            <v>4748</v>
          </cell>
          <cell r="I311">
            <v>4781</v>
          </cell>
          <cell r="J311">
            <v>4812</v>
          </cell>
          <cell r="K311">
            <v>4822</v>
          </cell>
          <cell r="L311">
            <v>4828</v>
          </cell>
          <cell r="M311">
            <v>4849</v>
          </cell>
          <cell r="N311">
            <v>4849</v>
          </cell>
          <cell r="O311">
            <v>4898</v>
          </cell>
        </row>
        <row r="312">
          <cell r="A312">
            <v>1309</v>
          </cell>
          <cell r="B312">
            <v>13563</v>
          </cell>
          <cell r="C312">
            <v>13487</v>
          </cell>
          <cell r="D312">
            <v>13413</v>
          </cell>
          <cell r="E312">
            <v>13466</v>
          </cell>
          <cell r="F312">
            <v>13472</v>
          </cell>
          <cell r="G312">
            <v>13455</v>
          </cell>
          <cell r="H312">
            <v>13296</v>
          </cell>
          <cell r="I312">
            <v>13321</v>
          </cell>
          <cell r="J312">
            <v>13521</v>
          </cell>
          <cell r="K312">
            <v>13686</v>
          </cell>
          <cell r="L312">
            <v>13822</v>
          </cell>
          <cell r="M312">
            <v>14002</v>
          </cell>
          <cell r="N312">
            <v>14142</v>
          </cell>
          <cell r="O312">
            <v>14423</v>
          </cell>
        </row>
        <row r="313">
          <cell r="A313">
            <v>1310</v>
          </cell>
          <cell r="B313">
            <v>1062</v>
          </cell>
          <cell r="C313">
            <v>1048</v>
          </cell>
          <cell r="D313">
            <v>1067</v>
          </cell>
          <cell r="E313">
            <v>1090</v>
          </cell>
          <cell r="F313">
            <v>1093</v>
          </cell>
          <cell r="G313">
            <v>1114</v>
          </cell>
          <cell r="H313">
            <v>1143</v>
          </cell>
          <cell r="I313">
            <v>1157</v>
          </cell>
          <cell r="J313">
            <v>1182</v>
          </cell>
          <cell r="K313">
            <v>1190</v>
          </cell>
          <cell r="L313">
            <v>1195</v>
          </cell>
          <cell r="M313">
            <v>1205</v>
          </cell>
          <cell r="N313">
            <v>1186</v>
          </cell>
          <cell r="O313">
            <v>1181</v>
          </cell>
        </row>
        <row r="314">
          <cell r="A314">
            <v>1311</v>
          </cell>
          <cell r="B314">
            <v>1389</v>
          </cell>
          <cell r="C314">
            <v>1418</v>
          </cell>
          <cell r="D314">
            <v>1416</v>
          </cell>
          <cell r="E314">
            <v>1393</v>
          </cell>
          <cell r="F314">
            <v>1350</v>
          </cell>
          <cell r="G314">
            <v>1353</v>
          </cell>
          <cell r="H314">
            <v>1369</v>
          </cell>
          <cell r="I314">
            <v>1381</v>
          </cell>
          <cell r="J314">
            <v>1357</v>
          </cell>
          <cell r="K314">
            <v>1338</v>
          </cell>
          <cell r="L314">
            <v>1346</v>
          </cell>
          <cell r="M314">
            <v>1324</v>
          </cell>
          <cell r="N314">
            <v>1304</v>
          </cell>
          <cell r="O314">
            <v>1296</v>
          </cell>
        </row>
        <row r="315">
          <cell r="A315">
            <v>1312</v>
          </cell>
          <cell r="B315">
            <v>493</v>
          </cell>
          <cell r="C315">
            <v>506</v>
          </cell>
          <cell r="D315">
            <v>491</v>
          </cell>
          <cell r="E315">
            <v>524</v>
          </cell>
          <cell r="F315">
            <v>509</v>
          </cell>
          <cell r="G315">
            <v>507</v>
          </cell>
          <cell r="H315">
            <v>512</v>
          </cell>
          <cell r="I315">
            <v>518</v>
          </cell>
          <cell r="J315">
            <v>541</v>
          </cell>
          <cell r="K315">
            <v>538</v>
          </cell>
          <cell r="L315">
            <v>521</v>
          </cell>
          <cell r="M315">
            <v>541</v>
          </cell>
          <cell r="N315">
            <v>521</v>
          </cell>
          <cell r="O315">
            <v>514</v>
          </cell>
        </row>
        <row r="316">
          <cell r="A316">
            <v>1313</v>
          </cell>
          <cell r="B316">
            <v>1236</v>
          </cell>
          <cell r="C316">
            <v>1231</v>
          </cell>
          <cell r="D316">
            <v>1213</v>
          </cell>
          <cell r="E316">
            <v>1206</v>
          </cell>
          <cell r="F316">
            <v>1215</v>
          </cell>
          <cell r="G316">
            <v>1198</v>
          </cell>
          <cell r="H316">
            <v>1177</v>
          </cell>
          <cell r="I316">
            <v>1174</v>
          </cell>
          <cell r="J316">
            <v>1179</v>
          </cell>
          <cell r="K316">
            <v>1161</v>
          </cell>
          <cell r="L316">
            <v>1148</v>
          </cell>
          <cell r="M316">
            <v>1126</v>
          </cell>
          <cell r="N316">
            <v>1115</v>
          </cell>
          <cell r="O316">
            <v>1087</v>
          </cell>
        </row>
        <row r="317">
          <cell r="A317">
            <v>1314</v>
          </cell>
          <cell r="B317">
            <v>12949</v>
          </cell>
          <cell r="C317">
            <v>13005</v>
          </cell>
          <cell r="D317">
            <v>12995</v>
          </cell>
          <cell r="E317">
            <v>13154</v>
          </cell>
          <cell r="F317">
            <v>13334</v>
          </cell>
          <cell r="G317">
            <v>13457</v>
          </cell>
          <cell r="H317">
            <v>13641</v>
          </cell>
          <cell r="I317">
            <v>13836</v>
          </cell>
          <cell r="J317">
            <v>14239</v>
          </cell>
          <cell r="K317">
            <v>14535</v>
          </cell>
          <cell r="L317">
            <v>14704</v>
          </cell>
          <cell r="M317">
            <v>14815</v>
          </cell>
          <cell r="N317">
            <v>15043</v>
          </cell>
          <cell r="O317">
            <v>15178</v>
          </cell>
        </row>
        <row r="318">
          <cell r="A318">
            <v>1315</v>
          </cell>
          <cell r="B318">
            <v>6907</v>
          </cell>
          <cell r="C318">
            <v>6922</v>
          </cell>
          <cell r="D318">
            <v>6987</v>
          </cell>
          <cell r="E318">
            <v>7182</v>
          </cell>
          <cell r="F318">
            <v>7393</v>
          </cell>
          <cell r="G318">
            <v>7818</v>
          </cell>
          <cell r="H318">
            <v>8108</v>
          </cell>
          <cell r="I318">
            <v>8352</v>
          </cell>
          <cell r="J318">
            <v>8509</v>
          </cell>
          <cell r="K318">
            <v>8651</v>
          </cell>
          <cell r="L318">
            <v>8595</v>
          </cell>
          <cell r="M318">
            <v>8660</v>
          </cell>
          <cell r="N318">
            <v>8685</v>
          </cell>
          <cell r="O318">
            <v>8729</v>
          </cell>
        </row>
      </sheetData>
      <sheetData sheetId="22"/>
      <sheetData sheetId="2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"/>
      <sheetName val="NEW"/>
      <sheetName val="fattori_emissione"/>
      <sheetName val="Sheet1"/>
      <sheetName val="fattore_elettrico"/>
      <sheetName val="Foglio3"/>
    </sheetNames>
    <sheetDataSet>
      <sheetData sheetId="0"/>
      <sheetData sheetId="1"/>
      <sheetData sheetId="2">
        <row r="2">
          <cell r="T2" t="str">
            <v>ISTAT</v>
          </cell>
          <cell r="U2">
            <v>2000</v>
          </cell>
          <cell r="V2">
            <v>2001</v>
          </cell>
          <cell r="W2">
            <v>2002</v>
          </cell>
          <cell r="X2">
            <v>2003</v>
          </cell>
          <cell r="Y2">
            <v>2004</v>
          </cell>
          <cell r="Z2">
            <v>2005</v>
          </cell>
          <cell r="AA2">
            <v>2006</v>
          </cell>
          <cell r="AB2">
            <v>2007</v>
          </cell>
          <cell r="AC2">
            <v>2008</v>
          </cell>
          <cell r="AD2">
            <v>2009</v>
          </cell>
          <cell r="AE2">
            <v>2010</v>
          </cell>
          <cell r="AF2">
            <v>2011</v>
          </cell>
          <cell r="AG2">
            <v>2012</v>
          </cell>
          <cell r="AH2">
            <v>2013</v>
          </cell>
        </row>
        <row r="3">
          <cell r="T3">
            <v>1001</v>
          </cell>
        </row>
        <row r="4">
          <cell r="T4">
            <v>1002</v>
          </cell>
        </row>
        <row r="5">
          <cell r="T5">
            <v>1003</v>
          </cell>
        </row>
        <row r="6">
          <cell r="T6">
            <v>1004</v>
          </cell>
        </row>
        <row r="7">
          <cell r="T7">
            <v>1005</v>
          </cell>
        </row>
        <row r="8">
          <cell r="T8">
            <v>1006</v>
          </cell>
        </row>
        <row r="9">
          <cell r="T9">
            <v>1007</v>
          </cell>
        </row>
        <row r="10">
          <cell r="T10">
            <v>1008</v>
          </cell>
        </row>
        <row r="11">
          <cell r="T11">
            <v>1009</v>
          </cell>
        </row>
        <row r="12">
          <cell r="T12">
            <v>1010</v>
          </cell>
        </row>
        <row r="13">
          <cell r="T13">
            <v>1011</v>
          </cell>
        </row>
        <row r="14">
          <cell r="T14">
            <v>1012</v>
          </cell>
        </row>
        <row r="15">
          <cell r="T15">
            <v>1013</v>
          </cell>
        </row>
        <row r="16">
          <cell r="T16">
            <v>1014</v>
          </cell>
        </row>
        <row r="17">
          <cell r="T17">
            <v>1015</v>
          </cell>
        </row>
        <row r="18">
          <cell r="T18">
            <v>1016</v>
          </cell>
        </row>
        <row r="19">
          <cell r="T19">
            <v>1017</v>
          </cell>
        </row>
        <row r="20">
          <cell r="T20">
            <v>1018</v>
          </cell>
        </row>
        <row r="21">
          <cell r="T21">
            <v>1019</v>
          </cell>
        </row>
        <row r="22">
          <cell r="T22">
            <v>1020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0.15488595061156332</v>
          </cell>
          <cell r="AE22">
            <v>0.15488595061156332</v>
          </cell>
          <cell r="AF22">
            <v>0.15488595061156332</v>
          </cell>
          <cell r="AG22">
            <v>0.15488595061156332</v>
          </cell>
          <cell r="AH22">
            <v>0.15498087737285746</v>
          </cell>
        </row>
        <row r="23">
          <cell r="T23">
            <v>1021</v>
          </cell>
        </row>
        <row r="24">
          <cell r="T24">
            <v>1022</v>
          </cell>
          <cell r="U24">
            <v>0</v>
          </cell>
          <cell r="V24">
            <v>0.17477605580996985</v>
          </cell>
          <cell r="W24">
            <v>0.17068841218539102</v>
          </cell>
          <cell r="X24">
            <v>0.18417700726674324</v>
          </cell>
          <cell r="Y24">
            <v>0.18417700726674327</v>
          </cell>
          <cell r="Z24">
            <v>0.19217407835451528</v>
          </cell>
          <cell r="AA24">
            <v>0.18078455572224969</v>
          </cell>
          <cell r="AB24">
            <v>0.18183525798154593</v>
          </cell>
          <cell r="AC24">
            <v>0.18210586820150382</v>
          </cell>
          <cell r="AD24">
            <v>0.18612418350865687</v>
          </cell>
          <cell r="AE24">
            <v>0.18824883905317946</v>
          </cell>
          <cell r="AF24">
            <v>0.18497128905130703</v>
          </cell>
          <cell r="AG24">
            <v>0.18562435808023975</v>
          </cell>
          <cell r="AH24">
            <v>0.18138066653618123</v>
          </cell>
        </row>
        <row r="25">
          <cell r="T25">
            <v>1023</v>
          </cell>
        </row>
        <row r="26">
          <cell r="T26">
            <v>1024</v>
          </cell>
        </row>
        <row r="27">
          <cell r="T27">
            <v>1025</v>
          </cell>
        </row>
        <row r="28">
          <cell r="T28">
            <v>1026</v>
          </cell>
        </row>
        <row r="29">
          <cell r="T29">
            <v>1027</v>
          </cell>
        </row>
        <row r="30">
          <cell r="T30">
            <v>1028</v>
          </cell>
        </row>
        <row r="31">
          <cell r="T31">
            <v>1029</v>
          </cell>
        </row>
        <row r="32">
          <cell r="T32">
            <v>1030</v>
          </cell>
        </row>
        <row r="33">
          <cell r="T33">
            <v>1031</v>
          </cell>
        </row>
        <row r="34">
          <cell r="T34">
            <v>1032</v>
          </cell>
        </row>
        <row r="35">
          <cell r="T35">
            <v>1033</v>
          </cell>
        </row>
        <row r="36">
          <cell r="T36">
            <v>1034</v>
          </cell>
        </row>
        <row r="37">
          <cell r="T37">
            <v>1035</v>
          </cell>
        </row>
        <row r="38">
          <cell r="T38">
            <v>1036</v>
          </cell>
        </row>
        <row r="39">
          <cell r="T39">
            <v>1037</v>
          </cell>
        </row>
        <row r="40">
          <cell r="T40">
            <v>1038</v>
          </cell>
        </row>
        <row r="41">
          <cell r="T41">
            <v>1039</v>
          </cell>
        </row>
        <row r="42">
          <cell r="T42">
            <v>1040</v>
          </cell>
        </row>
        <row r="43">
          <cell r="T43">
            <v>1041</v>
          </cell>
        </row>
        <row r="44">
          <cell r="T44">
            <v>1042</v>
          </cell>
        </row>
        <row r="45">
          <cell r="T45">
            <v>1043</v>
          </cell>
        </row>
        <row r="46">
          <cell r="T46">
            <v>1044</v>
          </cell>
        </row>
        <row r="47">
          <cell r="T47">
            <v>1045</v>
          </cell>
        </row>
        <row r="48">
          <cell r="T48">
            <v>1046</v>
          </cell>
        </row>
        <row r="49">
          <cell r="T49">
            <v>1047</v>
          </cell>
        </row>
        <row r="50">
          <cell r="T50">
            <v>1048</v>
          </cell>
        </row>
        <row r="51">
          <cell r="T51">
            <v>1049</v>
          </cell>
        </row>
        <row r="52">
          <cell r="T52">
            <v>1050</v>
          </cell>
        </row>
        <row r="53">
          <cell r="T53">
            <v>1051</v>
          </cell>
        </row>
        <row r="54">
          <cell r="T54">
            <v>1052</v>
          </cell>
        </row>
        <row r="55">
          <cell r="T55">
            <v>1053</v>
          </cell>
        </row>
        <row r="56">
          <cell r="T56">
            <v>1054</v>
          </cell>
        </row>
        <row r="57">
          <cell r="T57">
            <v>1055</v>
          </cell>
        </row>
        <row r="58">
          <cell r="T58">
            <v>1056</v>
          </cell>
        </row>
        <row r="59">
          <cell r="T59">
            <v>1057</v>
          </cell>
        </row>
        <row r="60">
          <cell r="T60">
            <v>1058</v>
          </cell>
        </row>
        <row r="61">
          <cell r="T61">
            <v>1059</v>
          </cell>
        </row>
        <row r="62">
          <cell r="T62">
            <v>1060</v>
          </cell>
        </row>
        <row r="63">
          <cell r="T63">
            <v>1061</v>
          </cell>
        </row>
        <row r="64">
          <cell r="T64">
            <v>1062</v>
          </cell>
        </row>
        <row r="65">
          <cell r="T65">
            <v>1063</v>
          </cell>
        </row>
        <row r="66">
          <cell r="T66">
            <v>1064</v>
          </cell>
        </row>
        <row r="67">
          <cell r="T67">
            <v>1065</v>
          </cell>
        </row>
        <row r="68">
          <cell r="T68">
            <v>1066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2.3253488372093026E-2</v>
          </cell>
          <cell r="Z68">
            <v>2.3253488372093026E-2</v>
          </cell>
          <cell r="AA68">
            <v>2.3253488372093026E-2</v>
          </cell>
          <cell r="AB68">
            <v>2.3253488372093026E-2</v>
          </cell>
          <cell r="AC68">
            <v>1.0600341771599416E-2</v>
          </cell>
          <cell r="AD68">
            <v>2.6795981368101896E-2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</row>
        <row r="69">
          <cell r="T69">
            <v>1067</v>
          </cell>
        </row>
        <row r="70">
          <cell r="T70">
            <v>1068</v>
          </cell>
        </row>
        <row r="71">
          <cell r="T71">
            <v>1069</v>
          </cell>
        </row>
        <row r="72">
          <cell r="T72">
            <v>1070</v>
          </cell>
        </row>
        <row r="73">
          <cell r="T73">
            <v>1071</v>
          </cell>
        </row>
        <row r="74">
          <cell r="T74">
            <v>1072</v>
          </cell>
        </row>
        <row r="75">
          <cell r="T75">
            <v>1073</v>
          </cell>
        </row>
        <row r="76">
          <cell r="T76">
            <v>1074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0.14761945524993286</v>
          </cell>
          <cell r="AB76">
            <v>0.15517937433854312</v>
          </cell>
          <cell r="AC76">
            <v>0.15894150327923751</v>
          </cell>
          <cell r="AD76">
            <v>0.15325285087695284</v>
          </cell>
          <cell r="AE76">
            <v>0.159417161504325</v>
          </cell>
          <cell r="AF76">
            <v>0.15709834303824835</v>
          </cell>
          <cell r="AG76">
            <v>0.16059462620882309</v>
          </cell>
          <cell r="AH76">
            <v>0.16314253255968925</v>
          </cell>
        </row>
        <row r="77">
          <cell r="T77">
            <v>1075</v>
          </cell>
        </row>
        <row r="78">
          <cell r="T78">
            <v>1076</v>
          </cell>
        </row>
        <row r="79">
          <cell r="T79">
            <v>1077</v>
          </cell>
        </row>
        <row r="80">
          <cell r="T80">
            <v>1078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0.20884755172561562</v>
          </cell>
          <cell r="AD80">
            <v>0.15233027283309408</v>
          </cell>
          <cell r="AE80">
            <v>0.15335243385526556</v>
          </cell>
          <cell r="AF80">
            <v>0.1489511573042786</v>
          </cell>
          <cell r="AG80">
            <v>0.14618150303418256</v>
          </cell>
          <cell r="AH80">
            <v>0.14759454492284571</v>
          </cell>
        </row>
        <row r="81">
          <cell r="T81">
            <v>1079</v>
          </cell>
        </row>
        <row r="82">
          <cell r="T82">
            <v>1080</v>
          </cell>
        </row>
        <row r="83">
          <cell r="T83">
            <v>1081</v>
          </cell>
        </row>
        <row r="84">
          <cell r="T84">
            <v>1082</v>
          </cell>
        </row>
        <row r="85">
          <cell r="T85">
            <v>1083</v>
          </cell>
        </row>
        <row r="86">
          <cell r="T86">
            <v>1084</v>
          </cell>
        </row>
        <row r="87">
          <cell r="T87">
            <v>1085</v>
          </cell>
        </row>
        <row r="88">
          <cell r="T88">
            <v>1086</v>
          </cell>
        </row>
        <row r="89">
          <cell r="T89">
            <v>1087</v>
          </cell>
        </row>
        <row r="90">
          <cell r="T90">
            <v>1088</v>
          </cell>
        </row>
        <row r="91">
          <cell r="T91">
            <v>1089</v>
          </cell>
        </row>
        <row r="92">
          <cell r="T92">
            <v>1090</v>
          </cell>
          <cell r="U92">
            <v>0</v>
          </cell>
          <cell r="V92">
            <v>0.23549114991737491</v>
          </cell>
          <cell r="W92">
            <v>0.23802367175551695</v>
          </cell>
          <cell r="X92">
            <v>0.22881811506059632</v>
          </cell>
          <cell r="Y92">
            <v>0.2341013948768724</v>
          </cell>
          <cell r="Z92">
            <v>0.2341013948768724</v>
          </cell>
          <cell r="AA92">
            <v>0.214748672417303</v>
          </cell>
          <cell r="AB92">
            <v>0.11983843154961603</v>
          </cell>
          <cell r="AC92">
            <v>0.18161721816542198</v>
          </cell>
          <cell r="AD92">
            <v>0.17893051250954922</v>
          </cell>
          <cell r="AE92">
            <v>0.18057160217470331</v>
          </cell>
          <cell r="AF92">
            <v>0.17250963079921641</v>
          </cell>
          <cell r="AG92">
            <v>0.16944674016792227</v>
          </cell>
          <cell r="AH92">
            <v>0.17492777671514428</v>
          </cell>
        </row>
        <row r="93">
          <cell r="T93">
            <v>1091</v>
          </cell>
        </row>
        <row r="94">
          <cell r="T94">
            <v>1092</v>
          </cell>
          <cell r="U94">
            <v>0.16286200391081204</v>
          </cell>
          <cell r="V94">
            <v>0.16286200391081204</v>
          </cell>
          <cell r="W94">
            <v>0.16286200391081204</v>
          </cell>
          <cell r="X94">
            <v>0.16286200391081204</v>
          </cell>
          <cell r="Y94">
            <v>0.16286200391081204</v>
          </cell>
          <cell r="Z94">
            <v>0.16286200391081204</v>
          </cell>
          <cell r="AA94">
            <v>0.16286200391081204</v>
          </cell>
          <cell r="AB94">
            <v>0.17798799903399437</v>
          </cell>
          <cell r="AC94">
            <v>0.12713325135587333</v>
          </cell>
          <cell r="AD94">
            <v>0.15115594788816175</v>
          </cell>
          <cell r="AE94">
            <v>0.15115594788816175</v>
          </cell>
          <cell r="AF94">
            <v>0.15115594788816175</v>
          </cell>
          <cell r="AG94">
            <v>0.15115594788816175</v>
          </cell>
          <cell r="AH94">
            <v>0.15115594788816175</v>
          </cell>
        </row>
        <row r="95">
          <cell r="T95">
            <v>1093</v>
          </cell>
        </row>
        <row r="96">
          <cell r="T96">
            <v>1094</v>
          </cell>
        </row>
        <row r="97">
          <cell r="T97">
            <v>1095</v>
          </cell>
        </row>
        <row r="98">
          <cell r="T98">
            <v>1096</v>
          </cell>
        </row>
        <row r="99">
          <cell r="T99">
            <v>1097</v>
          </cell>
        </row>
        <row r="100">
          <cell r="T100">
            <v>1098</v>
          </cell>
        </row>
        <row r="101">
          <cell r="T101">
            <v>1099</v>
          </cell>
        </row>
        <row r="102">
          <cell r="T102">
            <v>1100</v>
          </cell>
        </row>
        <row r="103">
          <cell r="T103">
            <v>1101</v>
          </cell>
        </row>
        <row r="104">
          <cell r="T104">
            <v>1102</v>
          </cell>
        </row>
        <row r="105">
          <cell r="T105">
            <v>1103</v>
          </cell>
        </row>
        <row r="106">
          <cell r="T106">
            <v>1104</v>
          </cell>
        </row>
        <row r="107">
          <cell r="T107">
            <v>1105</v>
          </cell>
        </row>
        <row r="108">
          <cell r="T108">
            <v>1106</v>
          </cell>
        </row>
        <row r="109">
          <cell r="T109">
            <v>1107</v>
          </cell>
        </row>
        <row r="110">
          <cell r="T110">
            <v>1108</v>
          </cell>
        </row>
        <row r="111">
          <cell r="T111">
            <v>1109</v>
          </cell>
        </row>
        <row r="112">
          <cell r="T112">
            <v>1110</v>
          </cell>
        </row>
        <row r="113">
          <cell r="T113">
            <v>1111</v>
          </cell>
        </row>
        <row r="114">
          <cell r="T114">
            <v>1112</v>
          </cell>
        </row>
        <row r="115">
          <cell r="T115">
            <v>1113</v>
          </cell>
        </row>
        <row r="116">
          <cell r="T116">
            <v>1114</v>
          </cell>
        </row>
        <row r="117">
          <cell r="T117">
            <v>1115</v>
          </cell>
        </row>
        <row r="118">
          <cell r="T118">
            <v>1116</v>
          </cell>
        </row>
        <row r="119">
          <cell r="T119">
            <v>1117</v>
          </cell>
        </row>
        <row r="120">
          <cell r="T120">
            <v>1118</v>
          </cell>
        </row>
        <row r="121">
          <cell r="T121">
            <v>1119</v>
          </cell>
        </row>
        <row r="122">
          <cell r="T122">
            <v>1120</v>
          </cell>
          <cell r="U122">
            <v>0</v>
          </cell>
          <cell r="V122">
            <v>0.23549114991737491</v>
          </cell>
          <cell r="W122">
            <v>0.23802367175551695</v>
          </cell>
          <cell r="X122">
            <v>0.22881811506059632</v>
          </cell>
          <cell r="Y122">
            <v>0.2341013948768724</v>
          </cell>
          <cell r="Z122">
            <v>0.2341013948768724</v>
          </cell>
          <cell r="AA122">
            <v>0.214748672417303</v>
          </cell>
          <cell r="AB122">
            <v>0.11983843154961603</v>
          </cell>
          <cell r="AC122">
            <v>0.18161721816542198</v>
          </cell>
          <cell r="AD122">
            <v>0.17893051250954922</v>
          </cell>
          <cell r="AE122">
            <v>0.18057160217470331</v>
          </cell>
          <cell r="AF122">
            <v>0.17250963079921641</v>
          </cell>
          <cell r="AG122">
            <v>0.16944674016792227</v>
          </cell>
          <cell r="AH122">
            <v>0.17492777671514428</v>
          </cell>
        </row>
        <row r="123">
          <cell r="T123">
            <v>1121</v>
          </cell>
        </row>
        <row r="124">
          <cell r="T124">
            <v>1122</v>
          </cell>
        </row>
        <row r="125">
          <cell r="T125">
            <v>1123</v>
          </cell>
        </row>
        <row r="126">
          <cell r="T126">
            <v>1124</v>
          </cell>
        </row>
        <row r="127">
          <cell r="T127">
            <v>1125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0.15488595061156332</v>
          </cell>
          <cell r="AE127">
            <v>0.15488595061156332</v>
          </cell>
          <cell r="AF127">
            <v>0.15488595061156332</v>
          </cell>
          <cell r="AG127">
            <v>0.14989098384678565</v>
          </cell>
          <cell r="AH127">
            <v>0.15221941075042741</v>
          </cell>
        </row>
        <row r="128">
          <cell r="T128">
            <v>1126</v>
          </cell>
        </row>
        <row r="129">
          <cell r="T129">
            <v>1127</v>
          </cell>
        </row>
        <row r="130">
          <cell r="T130">
            <v>1128</v>
          </cell>
        </row>
        <row r="131">
          <cell r="T131">
            <v>1129</v>
          </cell>
        </row>
        <row r="132">
          <cell r="T132">
            <v>1130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</row>
        <row r="133">
          <cell r="T133">
            <v>1131</v>
          </cell>
        </row>
        <row r="134">
          <cell r="T134">
            <v>1132</v>
          </cell>
        </row>
        <row r="135">
          <cell r="T135">
            <v>1133</v>
          </cell>
        </row>
        <row r="136">
          <cell r="T136">
            <v>1134</v>
          </cell>
        </row>
        <row r="137">
          <cell r="T137">
            <v>1135</v>
          </cell>
        </row>
        <row r="138">
          <cell r="T138">
            <v>1136</v>
          </cell>
        </row>
        <row r="139">
          <cell r="T139">
            <v>1137</v>
          </cell>
        </row>
        <row r="140">
          <cell r="T140">
            <v>1138</v>
          </cell>
        </row>
        <row r="141">
          <cell r="T141">
            <v>1139</v>
          </cell>
        </row>
        <row r="142">
          <cell r="T142">
            <v>1140</v>
          </cell>
        </row>
        <row r="143">
          <cell r="T143">
            <v>1141</v>
          </cell>
        </row>
        <row r="144">
          <cell r="T144">
            <v>1142</v>
          </cell>
        </row>
        <row r="145">
          <cell r="T145">
            <v>1143</v>
          </cell>
        </row>
        <row r="146">
          <cell r="T146">
            <v>1144</v>
          </cell>
        </row>
        <row r="147">
          <cell r="T147">
            <v>1145</v>
          </cell>
        </row>
        <row r="148">
          <cell r="T148">
            <v>1146</v>
          </cell>
          <cell r="U148">
            <v>0</v>
          </cell>
          <cell r="V148">
            <v>0.19064813050052751</v>
          </cell>
          <cell r="W148">
            <v>0.19064813050052751</v>
          </cell>
          <cell r="X148">
            <v>0.19064813050052751</v>
          </cell>
          <cell r="Y148">
            <v>0.19064813050052751</v>
          </cell>
          <cell r="Z148">
            <v>0.19064813050052754</v>
          </cell>
          <cell r="AA148">
            <v>0.18307511265349366</v>
          </cell>
          <cell r="AB148">
            <v>0.18682158346920782</v>
          </cell>
          <cell r="AC148">
            <v>0.20053240807099743</v>
          </cell>
          <cell r="AD148">
            <v>0.21422853773696759</v>
          </cell>
          <cell r="AE148">
            <v>0.20137221077462991</v>
          </cell>
          <cell r="AF148">
            <v>0.19913249993759502</v>
          </cell>
          <cell r="AG148">
            <v>0.16517149130842745</v>
          </cell>
          <cell r="AH148">
            <v>0.16745672659036423</v>
          </cell>
        </row>
        <row r="149">
          <cell r="T149">
            <v>1147</v>
          </cell>
        </row>
        <row r="150">
          <cell r="T150">
            <v>1148</v>
          </cell>
        </row>
        <row r="151">
          <cell r="T151">
            <v>1149</v>
          </cell>
        </row>
        <row r="152">
          <cell r="T152">
            <v>1150</v>
          </cell>
        </row>
        <row r="153">
          <cell r="T153">
            <v>1151</v>
          </cell>
        </row>
        <row r="154">
          <cell r="T154">
            <v>1152</v>
          </cell>
        </row>
        <row r="155">
          <cell r="T155">
            <v>1153</v>
          </cell>
        </row>
        <row r="156">
          <cell r="T156">
            <v>1154</v>
          </cell>
        </row>
        <row r="157">
          <cell r="T157">
            <v>1155</v>
          </cell>
        </row>
        <row r="158">
          <cell r="T158">
            <v>1156</v>
          </cell>
          <cell r="U158">
            <v>0.20152605031726697</v>
          </cell>
          <cell r="V158">
            <v>0.19766781304971143</v>
          </cell>
          <cell r="W158">
            <v>0.2066748526530329</v>
          </cell>
          <cell r="X158">
            <v>0.19551267191309424</v>
          </cell>
          <cell r="Y158">
            <v>0.20289194644298833</v>
          </cell>
          <cell r="Z158">
            <v>0.17618237975502135</v>
          </cell>
          <cell r="AA158">
            <v>0.1731465738821199</v>
          </cell>
          <cell r="AB158">
            <v>0.16951911288394619</v>
          </cell>
          <cell r="AC158">
            <v>0.16110176031146436</v>
          </cell>
          <cell r="AD158">
            <v>0.15703587900238586</v>
          </cell>
          <cell r="AE158">
            <v>0.15331179834922576</v>
          </cell>
          <cell r="AF158">
            <v>0.15413610377519155</v>
          </cell>
          <cell r="AG158">
            <v>0.15384044304335912</v>
          </cell>
          <cell r="AH158">
            <v>0.15280983433291331</v>
          </cell>
        </row>
        <row r="159">
          <cell r="T159">
            <v>1157</v>
          </cell>
        </row>
        <row r="160">
          <cell r="T160">
            <v>1158</v>
          </cell>
        </row>
        <row r="161">
          <cell r="T161">
            <v>1159</v>
          </cell>
        </row>
        <row r="162">
          <cell r="T162">
            <v>1160</v>
          </cell>
        </row>
        <row r="163">
          <cell r="T163">
            <v>1161</v>
          </cell>
        </row>
        <row r="164">
          <cell r="T164">
            <v>1162</v>
          </cell>
        </row>
        <row r="165">
          <cell r="T165">
            <v>1163</v>
          </cell>
        </row>
        <row r="166">
          <cell r="T166">
            <v>1164</v>
          </cell>
          <cell r="U166">
            <v>0.20152605031726697</v>
          </cell>
          <cell r="V166">
            <v>0.19766781304971143</v>
          </cell>
          <cell r="W166">
            <v>0.2066748526530329</v>
          </cell>
          <cell r="X166">
            <v>0.19551267191309424</v>
          </cell>
          <cell r="Y166">
            <v>0.20289194644298833</v>
          </cell>
          <cell r="Z166">
            <v>0.17618237975502135</v>
          </cell>
          <cell r="AA166">
            <v>0.1731465738821199</v>
          </cell>
          <cell r="AB166">
            <v>0.16951911288394619</v>
          </cell>
          <cell r="AC166">
            <v>0.16110176031146436</v>
          </cell>
          <cell r="AD166">
            <v>0.15703587900238586</v>
          </cell>
          <cell r="AE166">
            <v>0.15331179834922576</v>
          </cell>
          <cell r="AF166">
            <v>0.15413610377519155</v>
          </cell>
          <cell r="AG166">
            <v>0.15384044304335912</v>
          </cell>
          <cell r="AH166">
            <v>0.15280983433291331</v>
          </cell>
        </row>
        <row r="167">
          <cell r="T167">
            <v>1165</v>
          </cell>
        </row>
        <row r="168">
          <cell r="T168">
            <v>1166</v>
          </cell>
        </row>
        <row r="169">
          <cell r="T169">
            <v>1167</v>
          </cell>
        </row>
        <row r="170">
          <cell r="T170">
            <v>1168</v>
          </cell>
        </row>
        <row r="171">
          <cell r="T171">
            <v>1169</v>
          </cell>
        </row>
        <row r="172">
          <cell r="T172">
            <v>1170</v>
          </cell>
        </row>
        <row r="173">
          <cell r="T173">
            <v>1171</v>
          </cell>
        </row>
        <row r="174">
          <cell r="T174">
            <v>1172</v>
          </cell>
        </row>
        <row r="175">
          <cell r="T175">
            <v>1173</v>
          </cell>
        </row>
        <row r="176">
          <cell r="T176">
            <v>1174</v>
          </cell>
        </row>
        <row r="177">
          <cell r="T177">
            <v>1175</v>
          </cell>
        </row>
        <row r="178">
          <cell r="T178">
            <v>1176</v>
          </cell>
        </row>
        <row r="179">
          <cell r="T179">
            <v>1177</v>
          </cell>
        </row>
        <row r="180">
          <cell r="T180">
            <v>1178</v>
          </cell>
        </row>
        <row r="181">
          <cell r="T181">
            <v>1179</v>
          </cell>
        </row>
        <row r="182">
          <cell r="T182">
            <v>1180</v>
          </cell>
        </row>
        <row r="183">
          <cell r="T183">
            <v>1181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0.15488595061156332</v>
          </cell>
          <cell r="AE183">
            <v>0.15488595061156332</v>
          </cell>
          <cell r="AF183">
            <v>0.15488595061156332</v>
          </cell>
          <cell r="AG183">
            <v>0.15488595061156332</v>
          </cell>
          <cell r="AH183">
            <v>0.15498087737285746</v>
          </cell>
        </row>
        <row r="184">
          <cell r="T184">
            <v>1182</v>
          </cell>
        </row>
        <row r="185">
          <cell r="T185">
            <v>1183</v>
          </cell>
        </row>
        <row r="186">
          <cell r="T186">
            <v>1184</v>
          </cell>
        </row>
        <row r="187">
          <cell r="T187">
            <v>1185</v>
          </cell>
        </row>
        <row r="188">
          <cell r="T188">
            <v>1186</v>
          </cell>
        </row>
        <row r="189">
          <cell r="T189">
            <v>1187</v>
          </cell>
        </row>
        <row r="190">
          <cell r="T190">
            <v>1188</v>
          </cell>
        </row>
        <row r="191">
          <cell r="T191">
            <v>1189</v>
          </cell>
        </row>
        <row r="192">
          <cell r="T192">
            <v>1190</v>
          </cell>
        </row>
        <row r="193">
          <cell r="T193">
            <v>1191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1.5129887075108678E-2</v>
          </cell>
          <cell r="AF193">
            <v>1.0768472775734223E-2</v>
          </cell>
          <cell r="AG193">
            <v>1.6191625110085303E-2</v>
          </cell>
          <cell r="AH193">
            <v>2.1315639199671402E-2</v>
          </cell>
        </row>
        <row r="194">
          <cell r="T194">
            <v>1192</v>
          </cell>
        </row>
        <row r="195">
          <cell r="T195">
            <v>1193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0.26321882184561685</v>
          </cell>
          <cell r="AD195">
            <v>0.20476015409537643</v>
          </cell>
          <cell r="AE195">
            <v>0.2116470534482886</v>
          </cell>
          <cell r="AF195">
            <v>0.12248055680875905</v>
          </cell>
          <cell r="AG195">
            <v>0.24420943783763033</v>
          </cell>
          <cell r="AH195">
            <v>0.23358320002036162</v>
          </cell>
        </row>
        <row r="196">
          <cell r="T196">
            <v>1194</v>
          </cell>
        </row>
        <row r="197">
          <cell r="T197">
            <v>1195</v>
          </cell>
        </row>
        <row r="198">
          <cell r="T198">
            <v>1196</v>
          </cell>
        </row>
        <row r="199">
          <cell r="T199">
            <v>1197</v>
          </cell>
        </row>
        <row r="200">
          <cell r="T200">
            <v>1198</v>
          </cell>
          <cell r="U200">
            <v>0.22444444444444445</v>
          </cell>
          <cell r="V200">
            <v>0.22444444444444445</v>
          </cell>
          <cell r="W200">
            <v>0.22444444444444445</v>
          </cell>
          <cell r="X200">
            <v>0.22444444444444445</v>
          </cell>
          <cell r="Y200">
            <v>0.22444444444444445</v>
          </cell>
          <cell r="Z200">
            <v>0.22444444444444445</v>
          </cell>
          <cell r="AA200">
            <v>0.22444444444444445</v>
          </cell>
          <cell r="AB200">
            <v>0.22444444444444445</v>
          </cell>
          <cell r="AC200">
            <v>0.22444444444444445</v>
          </cell>
          <cell r="AD200">
            <v>0.22444444444444445</v>
          </cell>
          <cell r="AE200">
            <v>0.22444444444444445</v>
          </cell>
          <cell r="AF200">
            <v>0.22444444444444445</v>
          </cell>
          <cell r="AG200">
            <v>0.22444444444444445</v>
          </cell>
          <cell r="AH200">
            <v>0.22444444444444445</v>
          </cell>
        </row>
        <row r="201">
          <cell r="T201">
            <v>1199</v>
          </cell>
        </row>
        <row r="202">
          <cell r="T202">
            <v>1200</v>
          </cell>
        </row>
        <row r="203">
          <cell r="T203">
            <v>1201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0.16218760132875248</v>
          </cell>
          <cell r="AB203">
            <v>0.1576146729850578</v>
          </cell>
          <cell r="AC203">
            <v>0.15934075632229866</v>
          </cell>
          <cell r="AD203">
            <v>0.16387722803902241</v>
          </cell>
          <cell r="AE203">
            <v>0.16695369452237604</v>
          </cell>
          <cell r="AF203">
            <v>0.16391775309874512</v>
          </cell>
          <cell r="AG203">
            <v>0.16584576856291139</v>
          </cell>
          <cell r="AH203">
            <v>0.1672228928329228</v>
          </cell>
        </row>
        <row r="204">
          <cell r="T204">
            <v>1202</v>
          </cell>
        </row>
        <row r="205">
          <cell r="T205">
            <v>1203</v>
          </cell>
        </row>
        <row r="206">
          <cell r="T206">
            <v>1204</v>
          </cell>
        </row>
        <row r="207">
          <cell r="T207">
            <v>1205</v>
          </cell>
        </row>
        <row r="208">
          <cell r="T208">
            <v>1206</v>
          </cell>
        </row>
        <row r="209">
          <cell r="T209">
            <v>1207</v>
          </cell>
        </row>
        <row r="210">
          <cell r="T210">
            <v>1208</v>
          </cell>
        </row>
        <row r="211">
          <cell r="T211">
            <v>1209</v>
          </cell>
        </row>
        <row r="212">
          <cell r="T212">
            <v>1210</v>
          </cell>
        </row>
        <row r="213">
          <cell r="T213">
            <v>1211</v>
          </cell>
        </row>
        <row r="214">
          <cell r="T214">
            <v>1212</v>
          </cell>
        </row>
        <row r="215">
          <cell r="T215">
            <v>1213</v>
          </cell>
        </row>
        <row r="216">
          <cell r="T216">
            <v>1214</v>
          </cell>
        </row>
        <row r="217">
          <cell r="T217">
            <v>1215</v>
          </cell>
        </row>
        <row r="218">
          <cell r="T218">
            <v>1216</v>
          </cell>
        </row>
        <row r="219">
          <cell r="T219">
            <v>1217</v>
          </cell>
        </row>
        <row r="220">
          <cell r="T220">
            <v>1218</v>
          </cell>
        </row>
        <row r="221">
          <cell r="T221">
            <v>1219</v>
          </cell>
          <cell r="U221">
            <v>0</v>
          </cell>
          <cell r="V221">
            <v>0.23549114991737491</v>
          </cell>
          <cell r="W221">
            <v>0.23802367175551695</v>
          </cell>
          <cell r="X221">
            <v>0.22881811506059632</v>
          </cell>
          <cell r="Y221">
            <v>0.2341013948768724</v>
          </cell>
          <cell r="Z221">
            <v>0.2341013948768724</v>
          </cell>
          <cell r="AA221">
            <v>0.214748672417303</v>
          </cell>
          <cell r="AB221">
            <v>0.11983843154961603</v>
          </cell>
          <cell r="AC221">
            <v>0.18161721816542198</v>
          </cell>
          <cell r="AD221">
            <v>0.17893051250954922</v>
          </cell>
          <cell r="AE221">
            <v>0.18057160217470331</v>
          </cell>
          <cell r="AF221">
            <v>0.17250963079921641</v>
          </cell>
          <cell r="AG221">
            <v>0.16944674016792227</v>
          </cell>
          <cell r="AH221">
            <v>0.17492777671514428</v>
          </cell>
        </row>
        <row r="222">
          <cell r="T222">
            <v>1220</v>
          </cell>
        </row>
        <row r="223">
          <cell r="T223">
            <v>1221</v>
          </cell>
        </row>
        <row r="224">
          <cell r="T224">
            <v>1222</v>
          </cell>
        </row>
        <row r="225">
          <cell r="T225">
            <v>1223</v>
          </cell>
        </row>
        <row r="226">
          <cell r="T226">
            <v>1224</v>
          </cell>
        </row>
        <row r="227">
          <cell r="T227">
            <v>1225</v>
          </cell>
        </row>
        <row r="228">
          <cell r="T228">
            <v>1226</v>
          </cell>
        </row>
        <row r="229">
          <cell r="T229">
            <v>1227</v>
          </cell>
        </row>
        <row r="230">
          <cell r="T230">
            <v>1228</v>
          </cell>
        </row>
        <row r="231">
          <cell r="T231">
            <v>1229</v>
          </cell>
        </row>
        <row r="232">
          <cell r="T232">
            <v>1230</v>
          </cell>
        </row>
        <row r="233">
          <cell r="T233">
            <v>1231</v>
          </cell>
        </row>
        <row r="234">
          <cell r="T234">
            <v>1232</v>
          </cell>
        </row>
        <row r="235">
          <cell r="T235">
            <v>1233</v>
          </cell>
        </row>
        <row r="236">
          <cell r="T236">
            <v>1234</v>
          </cell>
        </row>
        <row r="237">
          <cell r="T237">
            <v>1235</v>
          </cell>
        </row>
        <row r="238">
          <cell r="T238">
            <v>1236</v>
          </cell>
        </row>
        <row r="239">
          <cell r="T239">
            <v>1237</v>
          </cell>
        </row>
        <row r="240">
          <cell r="T240">
            <v>1238</v>
          </cell>
        </row>
        <row r="241">
          <cell r="T241">
            <v>1239</v>
          </cell>
        </row>
        <row r="242">
          <cell r="T242">
            <v>1240</v>
          </cell>
        </row>
        <row r="243">
          <cell r="T243">
            <v>1241</v>
          </cell>
        </row>
        <row r="244">
          <cell r="T244">
            <v>1242</v>
          </cell>
        </row>
        <row r="245">
          <cell r="T245">
            <v>1243</v>
          </cell>
        </row>
        <row r="246">
          <cell r="T246">
            <v>1244</v>
          </cell>
        </row>
        <row r="247">
          <cell r="T247">
            <v>1245</v>
          </cell>
        </row>
        <row r="248">
          <cell r="T248">
            <v>1246</v>
          </cell>
        </row>
        <row r="249">
          <cell r="T249">
            <v>1247</v>
          </cell>
        </row>
        <row r="250">
          <cell r="T250">
            <v>1248</v>
          </cell>
        </row>
        <row r="251">
          <cell r="T251">
            <v>1249</v>
          </cell>
        </row>
        <row r="252">
          <cell r="T252">
            <v>1250</v>
          </cell>
        </row>
        <row r="253">
          <cell r="T253">
            <v>1251</v>
          </cell>
        </row>
        <row r="254">
          <cell r="T254">
            <v>1252</v>
          </cell>
        </row>
        <row r="255">
          <cell r="T255">
            <v>1253</v>
          </cell>
        </row>
        <row r="256">
          <cell r="T256">
            <v>1254</v>
          </cell>
        </row>
        <row r="257">
          <cell r="T257">
            <v>1255</v>
          </cell>
        </row>
        <row r="258">
          <cell r="T258">
            <v>1256</v>
          </cell>
        </row>
        <row r="259">
          <cell r="T259">
            <v>1257</v>
          </cell>
        </row>
        <row r="260">
          <cell r="T260">
            <v>1258</v>
          </cell>
        </row>
        <row r="261">
          <cell r="T261">
            <v>1259</v>
          </cell>
        </row>
        <row r="262">
          <cell r="T262">
            <v>1260</v>
          </cell>
        </row>
        <row r="263">
          <cell r="T263">
            <v>1261</v>
          </cell>
        </row>
        <row r="264">
          <cell r="T264">
            <v>1262</v>
          </cell>
        </row>
        <row r="265">
          <cell r="T265">
            <v>1263</v>
          </cell>
          <cell r="U265">
            <v>0.15195008097914056</v>
          </cell>
          <cell r="V265">
            <v>0.15239492696645013</v>
          </cell>
          <cell r="W265">
            <v>0.15578455733715019</v>
          </cell>
          <cell r="X265">
            <v>0.15913518642351093</v>
          </cell>
          <cell r="Y265">
            <v>0.16114792133742686</v>
          </cell>
          <cell r="Z265">
            <v>0.1640537703310983</v>
          </cell>
          <cell r="AA265">
            <v>0.18422602932399318</v>
          </cell>
          <cell r="AB265">
            <v>0.17412700338877848</v>
          </cell>
          <cell r="AC265">
            <v>0.18018886637245593</v>
          </cell>
          <cell r="AD265">
            <v>0.1817240449635423</v>
          </cell>
          <cell r="AE265">
            <v>0.16390108834724518</v>
          </cell>
          <cell r="AF265">
            <v>0.16169725151927433</v>
          </cell>
          <cell r="AG265">
            <v>0.16440590813994066</v>
          </cell>
          <cell r="AH265">
            <v>0.16495588643076109</v>
          </cell>
        </row>
        <row r="266">
          <cell r="T266">
            <v>1264</v>
          </cell>
        </row>
        <row r="267">
          <cell r="T267">
            <v>1265</v>
          </cell>
          <cell r="U267">
            <v>0</v>
          </cell>
          <cell r="V267">
            <v>0</v>
          </cell>
          <cell r="W267">
            <v>0</v>
          </cell>
          <cell r="X267">
            <v>0.1984273361831824</v>
          </cell>
          <cell r="Y267">
            <v>0.20411590720326425</v>
          </cell>
          <cell r="Z267">
            <v>0.20411590720326425</v>
          </cell>
          <cell r="AA267">
            <v>0.21377119108096218</v>
          </cell>
          <cell r="AB267">
            <v>0.17870753058939526</v>
          </cell>
          <cell r="AC267">
            <v>0.16738762329808005</v>
          </cell>
          <cell r="AD267">
            <v>0.16701604597804168</v>
          </cell>
          <cell r="AE267">
            <v>0.1659575699527544</v>
          </cell>
          <cell r="AF267">
            <v>0.16832279184562995</v>
          </cell>
          <cell r="AG267">
            <v>0.16649998856453779</v>
          </cell>
          <cell r="AH267">
            <v>0.16887368835690025</v>
          </cell>
        </row>
        <row r="268">
          <cell r="T268">
            <v>1266</v>
          </cell>
        </row>
        <row r="269">
          <cell r="T269">
            <v>1267</v>
          </cell>
        </row>
        <row r="270">
          <cell r="T270">
            <v>1268</v>
          </cell>
        </row>
        <row r="271">
          <cell r="T271">
            <v>1269</v>
          </cell>
        </row>
        <row r="272">
          <cell r="T272">
            <v>1270</v>
          </cell>
        </row>
        <row r="273">
          <cell r="T273">
            <v>1271</v>
          </cell>
        </row>
        <row r="274">
          <cell r="T274">
            <v>1272</v>
          </cell>
          <cell r="U274">
            <v>0.20152605031726697</v>
          </cell>
          <cell r="V274">
            <v>0.19766781304971143</v>
          </cell>
          <cell r="W274">
            <v>0.2066748526530329</v>
          </cell>
          <cell r="X274">
            <v>0.19551267191309424</v>
          </cell>
          <cell r="Y274">
            <v>0.20289194644298833</v>
          </cell>
          <cell r="Z274">
            <v>0.17618237975502135</v>
          </cell>
          <cell r="AA274">
            <v>0.1731465738821199</v>
          </cell>
          <cell r="AB274">
            <v>0.16951911288394619</v>
          </cell>
          <cell r="AC274">
            <v>0.16110176031146436</v>
          </cell>
          <cell r="AD274">
            <v>0.15703587900238586</v>
          </cell>
          <cell r="AE274">
            <v>0.15331179834922576</v>
          </cell>
          <cell r="AF274">
            <v>0.15413610377519155</v>
          </cell>
          <cell r="AG274">
            <v>0.15384044304335912</v>
          </cell>
          <cell r="AH274">
            <v>0.15280983433291331</v>
          </cell>
        </row>
        <row r="275">
          <cell r="T275">
            <v>1273</v>
          </cell>
        </row>
        <row r="276">
          <cell r="T276">
            <v>1274</v>
          </cell>
        </row>
        <row r="277">
          <cell r="T277">
            <v>1275</v>
          </cell>
        </row>
        <row r="278">
          <cell r="T278">
            <v>1276</v>
          </cell>
        </row>
        <row r="279">
          <cell r="T279">
            <v>1277</v>
          </cell>
        </row>
        <row r="280">
          <cell r="T280">
            <v>1278</v>
          </cell>
        </row>
        <row r="281">
          <cell r="T281">
            <v>1279</v>
          </cell>
        </row>
        <row r="282">
          <cell r="T282">
            <v>1280</v>
          </cell>
        </row>
        <row r="283">
          <cell r="T283">
            <v>1281</v>
          </cell>
        </row>
        <row r="284">
          <cell r="T284">
            <v>1282</v>
          </cell>
        </row>
        <row r="285">
          <cell r="T285">
            <v>1283</v>
          </cell>
        </row>
        <row r="286">
          <cell r="T286">
            <v>1284</v>
          </cell>
        </row>
        <row r="287">
          <cell r="T287">
            <v>1285</v>
          </cell>
        </row>
        <row r="288">
          <cell r="T288">
            <v>1286</v>
          </cell>
        </row>
        <row r="289">
          <cell r="T289">
            <v>1287</v>
          </cell>
        </row>
        <row r="290">
          <cell r="T290">
            <v>1288</v>
          </cell>
        </row>
        <row r="291">
          <cell r="T291">
            <v>1289</v>
          </cell>
        </row>
        <row r="292">
          <cell r="T292">
            <v>1290</v>
          </cell>
        </row>
        <row r="293">
          <cell r="T293">
            <v>1291</v>
          </cell>
        </row>
        <row r="294">
          <cell r="T294">
            <v>1292</v>
          </cell>
        </row>
        <row r="295">
          <cell r="T295">
            <v>1293</v>
          </cell>
        </row>
        <row r="296">
          <cell r="T296">
            <v>1294</v>
          </cell>
        </row>
        <row r="297">
          <cell r="T297">
            <v>1295</v>
          </cell>
        </row>
        <row r="298">
          <cell r="T298">
            <v>1296</v>
          </cell>
        </row>
        <row r="299">
          <cell r="T299">
            <v>1297</v>
          </cell>
        </row>
        <row r="300">
          <cell r="T300">
            <v>1298</v>
          </cell>
        </row>
        <row r="301">
          <cell r="T301">
            <v>1299</v>
          </cell>
        </row>
        <row r="302">
          <cell r="T302">
            <v>1300</v>
          </cell>
        </row>
        <row r="303">
          <cell r="T303">
            <v>1301</v>
          </cell>
        </row>
        <row r="304">
          <cell r="T304">
            <v>1302</v>
          </cell>
        </row>
        <row r="305">
          <cell r="T305">
            <v>1303</v>
          </cell>
        </row>
        <row r="306">
          <cell r="T306">
            <v>1304</v>
          </cell>
        </row>
        <row r="307">
          <cell r="T307">
            <v>1305</v>
          </cell>
        </row>
        <row r="308">
          <cell r="T308">
            <v>1306</v>
          </cell>
        </row>
        <row r="309">
          <cell r="T309">
            <v>1307</v>
          </cell>
        </row>
        <row r="310">
          <cell r="T310">
            <v>1308</v>
          </cell>
        </row>
        <row r="311">
          <cell r="T311">
            <v>1309</v>
          </cell>
        </row>
        <row r="312">
          <cell r="T312">
            <v>1310</v>
          </cell>
        </row>
        <row r="313">
          <cell r="T313">
            <v>1311</v>
          </cell>
        </row>
        <row r="314">
          <cell r="T314">
            <v>1312</v>
          </cell>
        </row>
        <row r="315">
          <cell r="T315">
            <v>1313</v>
          </cell>
        </row>
        <row r="316">
          <cell r="T316">
            <v>1314</v>
          </cell>
        </row>
        <row r="317">
          <cell r="T317">
            <v>1315</v>
          </cell>
        </row>
      </sheetData>
      <sheetData sheetId="3">
        <row r="19">
          <cell r="C19">
            <v>7</v>
          </cell>
          <cell r="D19">
            <v>153780.77375065576</v>
          </cell>
          <cell r="E19">
            <v>355268.07824521145</v>
          </cell>
          <cell r="F19">
            <v>0.43285840515204949</v>
          </cell>
        </row>
        <row r="20">
          <cell r="C20">
            <v>8</v>
          </cell>
          <cell r="D20">
            <v>272698.73393527314</v>
          </cell>
          <cell r="E20">
            <v>591607.59720985487</v>
          </cell>
          <cell r="F20">
            <v>0.46094528741919033</v>
          </cell>
        </row>
        <row r="21">
          <cell r="C21">
            <v>9</v>
          </cell>
          <cell r="D21">
            <v>2831639.556072345</v>
          </cell>
          <cell r="E21">
            <v>6026102.9671176979</v>
          </cell>
          <cell r="F21">
            <v>0.4698956475725018</v>
          </cell>
        </row>
        <row r="22">
          <cell r="C22">
            <v>10</v>
          </cell>
          <cell r="D22">
            <v>197765.12312230587</v>
          </cell>
          <cell r="E22">
            <v>425292.68967561598</v>
          </cell>
          <cell r="F22">
            <v>0.46500945801148735</v>
          </cell>
        </row>
        <row r="23">
          <cell r="C23">
            <v>11</v>
          </cell>
          <cell r="D23">
            <v>123042.86198306106</v>
          </cell>
          <cell r="E23">
            <v>297285.03366235853</v>
          </cell>
          <cell r="F23">
            <v>0.4138885179225234</v>
          </cell>
        </row>
        <row r="24">
          <cell r="C24">
            <v>12</v>
          </cell>
          <cell r="D24">
            <v>138963.16765952727</v>
          </cell>
          <cell r="E24">
            <v>303265.6097795408</v>
          </cell>
          <cell r="F24">
            <v>0.4582226377746777</v>
          </cell>
        </row>
        <row r="25">
          <cell r="C25">
            <v>13</v>
          </cell>
          <cell r="D25">
            <v>57994.967984530631</v>
          </cell>
          <cell r="E25">
            <v>122231.73957757829</v>
          </cell>
          <cell r="F25">
            <v>0.47446733708409888</v>
          </cell>
        </row>
        <row r="26">
          <cell r="C26">
            <v>14</v>
          </cell>
          <cell r="D26">
            <v>179830.66994961249</v>
          </cell>
          <cell r="E26">
            <v>418681.30609483627</v>
          </cell>
          <cell r="F26">
            <v>0.42951683615145386</v>
          </cell>
        </row>
        <row r="27">
          <cell r="C27">
            <v>15</v>
          </cell>
          <cell r="D27">
            <v>59962.876631411527</v>
          </cell>
          <cell r="E27">
            <v>142980.19449936136</v>
          </cell>
          <cell r="F27">
            <v>0.41937889958374175</v>
          </cell>
        </row>
        <row r="28">
          <cell r="C28">
            <v>16</v>
          </cell>
          <cell r="D28">
            <v>202578.15944267061</v>
          </cell>
          <cell r="E28">
            <v>471121.69279403234</v>
          </cell>
          <cell r="F28">
            <v>0.42999115205513344</v>
          </cell>
        </row>
        <row r="29">
          <cell r="F29">
            <v>0.46081844505471892</v>
          </cell>
        </row>
      </sheetData>
      <sheetData sheetId="4">
        <row r="4">
          <cell r="A4">
            <v>1001</v>
          </cell>
          <cell r="B4" t="str">
            <v>AGLIE'</v>
          </cell>
          <cell r="C4">
            <v>4.7250000000000005</v>
          </cell>
          <cell r="D4">
            <v>1.26</v>
          </cell>
          <cell r="E4">
            <v>15.88</v>
          </cell>
          <cell r="F4">
            <v>11.66</v>
          </cell>
          <cell r="G4">
            <v>20.65</v>
          </cell>
          <cell r="H4">
            <v>361.19499999999999</v>
          </cell>
          <cell r="I4">
            <v>201.32999999999998</v>
          </cell>
          <cell r="J4">
            <v>26.52</v>
          </cell>
          <cell r="K4">
            <v>5.6700496125000006</v>
          </cell>
          <cell r="L4">
            <v>7.1820628425000006</v>
          </cell>
          <cell r="M4">
            <v>26.238229582500004</v>
          </cell>
          <cell r="N4">
            <v>40.230352012500006</v>
          </cell>
          <cell r="O4">
            <v>65.010568837500003</v>
          </cell>
          <cell r="P4">
            <v>498.448361385</v>
          </cell>
          <cell r="Q4">
            <v>740.04647535000004</v>
          </cell>
          <cell r="R4">
            <v>771.87075381</v>
          </cell>
          <cell r="T4">
            <v>1001</v>
          </cell>
          <cell r="U4">
            <v>0.48300000000000004</v>
          </cell>
          <cell r="V4">
            <v>0.48299999999999998</v>
          </cell>
          <cell r="W4">
            <v>0.48299999999999993</v>
          </cell>
          <cell r="X4">
            <v>0.48299999999999998</v>
          </cell>
          <cell r="Y4">
            <v>0.48299999999999998</v>
          </cell>
          <cell r="Z4">
            <v>0.48299999999999998</v>
          </cell>
          <cell r="AA4">
            <v>0.48281747307632383</v>
          </cell>
          <cell r="AB4">
            <v>0.48276921453310306</v>
          </cell>
          <cell r="AC4">
            <v>0.48214181626059449</v>
          </cell>
          <cell r="AD4">
            <v>0.48144261398480659</v>
          </cell>
          <cell r="AE4">
            <v>0.48059857861194843</v>
          </cell>
          <cell r="AF4">
            <v>0.46753006868640279</v>
          </cell>
          <cell r="AG4">
            <v>0.45995835568502458</v>
          </cell>
          <cell r="AH4">
            <v>0.45791581669120512</v>
          </cell>
        </row>
        <row r="5">
          <cell r="A5">
            <v>1002</v>
          </cell>
          <cell r="B5" t="str">
            <v>AIRASCA</v>
          </cell>
          <cell r="E5">
            <v>21.96</v>
          </cell>
          <cell r="F5">
            <v>22.040000000000003</v>
          </cell>
          <cell r="G5">
            <v>2022.3700000000001</v>
          </cell>
          <cell r="H5">
            <v>2239.9120000000003</v>
          </cell>
          <cell r="I5">
            <v>57.540000000000013</v>
          </cell>
          <cell r="J5">
            <v>23.595000000000002</v>
          </cell>
          <cell r="K5">
            <v>0</v>
          </cell>
          <cell r="L5">
            <v>0</v>
          </cell>
          <cell r="M5">
            <v>26.352230580000004</v>
          </cell>
          <cell r="N5">
            <v>52.80046200000001</v>
          </cell>
          <cell r="O5">
            <v>2479.6656968850002</v>
          </cell>
          <cell r="P5">
            <v>5167.5836159610008</v>
          </cell>
          <cell r="Q5">
            <v>5236.6322201310004</v>
          </cell>
          <cell r="R5">
            <v>5264.9464678785007</v>
          </cell>
          <cell r="T5">
            <v>1002</v>
          </cell>
          <cell r="U5">
            <v>0.48299999999999998</v>
          </cell>
          <cell r="V5">
            <v>0.48299999999999998</v>
          </cell>
          <cell r="W5">
            <v>0.48299999999999998</v>
          </cell>
          <cell r="X5">
            <v>0.48299999999999998</v>
          </cell>
          <cell r="Y5">
            <v>0.48299999999999998</v>
          </cell>
          <cell r="Z5">
            <v>0.48299999999999998</v>
          </cell>
          <cell r="AA5">
            <v>0.48299999999999998</v>
          </cell>
          <cell r="AB5">
            <v>0.48299999999999998</v>
          </cell>
          <cell r="AC5">
            <v>0.48287320145343726</v>
          </cell>
          <cell r="AD5">
            <v>0.4826707136256746</v>
          </cell>
          <cell r="AE5">
            <v>0.46867783515879985</v>
          </cell>
          <cell r="AF5">
            <v>0.45343509407026628</v>
          </cell>
          <cell r="AG5">
            <v>0.45250720506955383</v>
          </cell>
          <cell r="AH5">
            <v>0.44901905417485949</v>
          </cell>
        </row>
        <row r="6">
          <cell r="A6">
            <v>1003</v>
          </cell>
          <cell r="B6" t="str">
            <v>ALA DI STURA</v>
          </cell>
          <cell r="I6">
            <v>9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10.800094500000002</v>
          </cell>
          <cell r="R6">
            <v>10.800094500000002</v>
          </cell>
          <cell r="T6">
            <v>1003</v>
          </cell>
          <cell r="U6">
            <v>0.48299999999999998</v>
          </cell>
          <cell r="V6">
            <v>0.48300000000000004</v>
          </cell>
          <cell r="W6">
            <v>0.48299999999999998</v>
          </cell>
          <cell r="X6">
            <v>0.48299999999999998</v>
          </cell>
          <cell r="Y6">
            <v>0.48300000000000004</v>
          </cell>
          <cell r="Z6">
            <v>0.48299999999999998</v>
          </cell>
          <cell r="AA6">
            <v>0.48299999999999998</v>
          </cell>
          <cell r="AB6">
            <v>0.48299999999999998</v>
          </cell>
          <cell r="AC6">
            <v>0.48299999999999998</v>
          </cell>
          <cell r="AD6">
            <v>0.48299999999999998</v>
          </cell>
          <cell r="AE6">
            <v>0.48299999999999998</v>
          </cell>
          <cell r="AF6">
            <v>0.48299999999999998</v>
          </cell>
          <cell r="AG6">
            <v>0.48073544295809406</v>
          </cell>
          <cell r="AH6">
            <v>0.48036453703302329</v>
          </cell>
        </row>
        <row r="7">
          <cell r="A7">
            <v>1004</v>
          </cell>
          <cell r="B7" t="str">
            <v>ALBIANO D'IVREA</v>
          </cell>
          <cell r="E7">
            <v>5.7549999999999999</v>
          </cell>
          <cell r="F7">
            <v>11.31</v>
          </cell>
          <cell r="G7">
            <v>70.2</v>
          </cell>
          <cell r="H7">
            <v>29.860000000000007</v>
          </cell>
          <cell r="I7">
            <v>137.63</v>
          </cell>
          <cell r="J7">
            <v>17.97</v>
          </cell>
          <cell r="K7">
            <v>0</v>
          </cell>
          <cell r="L7">
            <v>0</v>
          </cell>
          <cell r="M7">
            <v>6.9060604274999999</v>
          </cell>
          <cell r="N7">
            <v>20.4781791825</v>
          </cell>
          <cell r="O7">
            <v>104.7189162825</v>
          </cell>
          <cell r="P7">
            <v>140.55122981250003</v>
          </cell>
          <cell r="Q7">
            <v>305.7086749275</v>
          </cell>
          <cell r="R7">
            <v>327.27286361249998</v>
          </cell>
          <cell r="T7">
            <v>1004</v>
          </cell>
          <cell r="U7">
            <v>0.48300000000000004</v>
          </cell>
          <cell r="V7">
            <v>0.48299999999999998</v>
          </cell>
          <cell r="W7">
            <v>0.48299999999999998</v>
          </cell>
          <cell r="X7">
            <v>0.48299999999999998</v>
          </cell>
          <cell r="Y7">
            <v>0.48299999999999998</v>
          </cell>
          <cell r="Z7">
            <v>0.48299999999999998</v>
          </cell>
          <cell r="AA7">
            <v>0.48300000000000004</v>
          </cell>
          <cell r="AB7">
            <v>0.48299999999999998</v>
          </cell>
          <cell r="AC7">
            <v>0.4820832481744039</v>
          </cell>
          <cell r="AD7">
            <v>0.48013347450731197</v>
          </cell>
          <cell r="AE7">
            <v>0.46902898144421645</v>
          </cell>
          <cell r="AF7">
            <v>0.46463674282891565</v>
          </cell>
          <cell r="AG7">
            <v>0.44153217901588016</v>
          </cell>
          <cell r="AH7">
            <v>0.43900151276055011</v>
          </cell>
        </row>
        <row r="8">
          <cell r="A8">
            <v>1005</v>
          </cell>
          <cell r="B8" t="str">
            <v>ALICE SUPERIORE</v>
          </cell>
          <cell r="D8">
            <v>3</v>
          </cell>
          <cell r="E8">
            <v>2.8000000000000003</v>
          </cell>
          <cell r="F8">
            <v>2.85</v>
          </cell>
          <cell r="G8">
            <v>5.89</v>
          </cell>
          <cell r="I8">
            <v>49.82</v>
          </cell>
          <cell r="K8">
            <v>0</v>
          </cell>
          <cell r="L8">
            <v>3.6000315000000001</v>
          </cell>
          <cell r="M8">
            <v>6.9600609000000002</v>
          </cell>
          <cell r="N8">
            <v>10.380090825</v>
          </cell>
          <cell r="O8">
            <v>17.448152669999999</v>
          </cell>
          <cell r="P8">
            <v>17.448152669999999</v>
          </cell>
          <cell r="Q8">
            <v>77.232675779999994</v>
          </cell>
          <cell r="R8">
            <v>77.232675779999994</v>
          </cell>
          <cell r="T8">
            <v>1005</v>
          </cell>
          <cell r="U8">
            <v>0.48299999999999998</v>
          </cell>
          <cell r="V8">
            <v>0.48299999999999998</v>
          </cell>
          <cell r="W8">
            <v>0.48299999999999998</v>
          </cell>
          <cell r="X8">
            <v>0.48299999999999998</v>
          </cell>
          <cell r="Y8">
            <v>0.48299999999999998</v>
          </cell>
          <cell r="Z8">
            <v>0.48299999999999998</v>
          </cell>
          <cell r="AA8">
            <v>0.48299999999999998</v>
          </cell>
          <cell r="AB8">
            <v>0.48154614112499994</v>
          </cell>
          <cell r="AC8">
            <v>0.48017668064616104</v>
          </cell>
          <cell r="AD8">
            <v>0.47898212251257999</v>
          </cell>
          <cell r="AE8">
            <v>0.47624580060236305</v>
          </cell>
          <cell r="AF8">
            <v>0.47611375316461713</v>
          </cell>
          <cell r="AG8">
            <v>0.45242491061757728</v>
          </cell>
          <cell r="AH8">
            <v>0.45209643655258513</v>
          </cell>
        </row>
        <row r="9">
          <cell r="A9">
            <v>1006</v>
          </cell>
          <cell r="B9" t="str">
            <v>ALMESE</v>
          </cell>
          <cell r="C9">
            <v>17.578000000000003</v>
          </cell>
          <cell r="D9">
            <v>11.728</v>
          </cell>
          <cell r="E9">
            <v>86.67</v>
          </cell>
          <cell r="F9">
            <v>80.5</v>
          </cell>
          <cell r="G9">
            <v>259.79599999999999</v>
          </cell>
          <cell r="H9">
            <v>230.21099999999993</v>
          </cell>
          <cell r="I9">
            <v>242.35999999999999</v>
          </cell>
          <cell r="J9">
            <v>36.919999999999995</v>
          </cell>
          <cell r="K9">
            <v>21.093784569000004</v>
          </cell>
          <cell r="L9">
            <v>35.167507713000006</v>
          </cell>
          <cell r="M9">
            <v>139.17241774799999</v>
          </cell>
          <cell r="N9">
            <v>235.77326299799998</v>
          </cell>
          <cell r="O9">
            <v>547.53119085599997</v>
          </cell>
          <cell r="P9">
            <v>823.78680807149988</v>
          </cell>
          <cell r="Q9">
            <v>1114.6213528515</v>
          </cell>
          <cell r="R9">
            <v>1158.9257405115</v>
          </cell>
          <cell r="T9">
            <v>1006</v>
          </cell>
          <cell r="U9">
            <v>0.48299999999999998</v>
          </cell>
          <cell r="V9">
            <v>0.48299999999999998</v>
          </cell>
          <cell r="W9">
            <v>0.48300000000000004</v>
          </cell>
          <cell r="X9">
            <v>0.48299999999999993</v>
          </cell>
          <cell r="Y9">
            <v>0.48299999999999993</v>
          </cell>
          <cell r="Z9">
            <v>0.48299999999999998</v>
          </cell>
          <cell r="AA9">
            <v>0.48255068145769231</v>
          </cell>
          <cell r="AB9">
            <v>0.48224844448363441</v>
          </cell>
          <cell r="AC9">
            <v>0.48018508992548248</v>
          </cell>
          <cell r="AD9">
            <v>0.47777130126043099</v>
          </cell>
          <cell r="AE9">
            <v>0.47125561789366088</v>
          </cell>
          <cell r="AF9">
            <v>0.46555059269107385</v>
          </cell>
          <cell r="AG9">
            <v>0.45817771723234318</v>
          </cell>
          <cell r="AH9">
            <v>0.45627721193188719</v>
          </cell>
        </row>
        <row r="10">
          <cell r="A10">
            <v>1007</v>
          </cell>
          <cell r="B10" t="str">
            <v>ALPETTE</v>
          </cell>
          <cell r="H10">
            <v>19.350000000000001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23.220203175000002</v>
          </cell>
          <cell r="Q10">
            <v>23.220203175000002</v>
          </cell>
          <cell r="R10">
            <v>23.220203175000002</v>
          </cell>
          <cell r="T10">
            <v>1007</v>
          </cell>
          <cell r="U10">
            <v>0.48299999999999993</v>
          </cell>
          <cell r="V10">
            <v>0.48299999999999998</v>
          </cell>
          <cell r="W10">
            <v>0.48299999999999998</v>
          </cell>
          <cell r="X10">
            <v>0.48299999999999998</v>
          </cell>
          <cell r="Y10">
            <v>0.48299999999999998</v>
          </cell>
          <cell r="Z10">
            <v>0.48299999999999998</v>
          </cell>
          <cell r="AA10">
            <v>0.48299999999999998</v>
          </cell>
          <cell r="AB10">
            <v>0.48299999999999993</v>
          </cell>
          <cell r="AC10">
            <v>0.48299999999999993</v>
          </cell>
          <cell r="AD10">
            <v>0.48300000000000004</v>
          </cell>
          <cell r="AE10">
            <v>0.48299999999999993</v>
          </cell>
          <cell r="AF10">
            <v>0.46546975776757188</v>
          </cell>
          <cell r="AG10">
            <v>0.46481323750760117</v>
          </cell>
          <cell r="AH10">
            <v>0.46461715044029733</v>
          </cell>
        </row>
        <row r="11">
          <cell r="A11">
            <v>1008</v>
          </cell>
          <cell r="B11" t="str">
            <v>ALPIGNANO</v>
          </cell>
          <cell r="E11">
            <v>13.16</v>
          </cell>
          <cell r="F11">
            <v>115.82999999999998</v>
          </cell>
          <cell r="G11">
            <v>178.42000000000004</v>
          </cell>
          <cell r="H11">
            <v>874.01100000000008</v>
          </cell>
          <cell r="I11">
            <v>827.35899999999992</v>
          </cell>
          <cell r="J11">
            <v>60.341999999999999</v>
          </cell>
          <cell r="K11">
            <v>0</v>
          </cell>
          <cell r="L11">
            <v>0</v>
          </cell>
          <cell r="M11">
            <v>15.79213818</v>
          </cell>
          <cell r="N11">
            <v>154.78935439499998</v>
          </cell>
          <cell r="O11">
            <v>368.89522780500005</v>
          </cell>
          <cell r="P11">
            <v>1417.7176049205002</v>
          </cell>
          <cell r="Q11">
            <v>2410.5570921900003</v>
          </cell>
          <cell r="R11">
            <v>2482.9681257810003</v>
          </cell>
          <cell r="T11">
            <v>1008</v>
          </cell>
          <cell r="U11">
            <v>0.48299999999999998</v>
          </cell>
          <cell r="V11">
            <v>0.48299999999999998</v>
          </cell>
          <cell r="W11">
            <v>0.48299999999999998</v>
          </cell>
          <cell r="X11">
            <v>0.48299999999999993</v>
          </cell>
          <cell r="Y11">
            <v>0.48299999999999998</v>
          </cell>
          <cell r="Z11">
            <v>0.48299999999999993</v>
          </cell>
          <cell r="AA11">
            <v>0.48299999999999998</v>
          </cell>
          <cell r="AB11">
            <v>0.48299999999999998</v>
          </cell>
          <cell r="AC11">
            <v>0.48288031013558819</v>
          </cell>
          <cell r="AD11">
            <v>0.48165180678108416</v>
          </cell>
          <cell r="AE11">
            <v>0.47997510165217466</v>
          </cell>
          <cell r="AF11">
            <v>0.47147740606082889</v>
          </cell>
          <cell r="AG11">
            <v>0.46348011125745603</v>
          </cell>
          <cell r="AH11">
            <v>0.46183617647547465</v>
          </cell>
        </row>
        <row r="12">
          <cell r="A12">
            <v>1009</v>
          </cell>
          <cell r="B12" t="str">
            <v>ANDEZENO</v>
          </cell>
          <cell r="F12">
            <v>30.204999999999998</v>
          </cell>
          <cell r="G12">
            <v>82.58</v>
          </cell>
          <cell r="H12">
            <v>661.22</v>
          </cell>
          <cell r="I12">
            <v>293.51</v>
          </cell>
          <cell r="J12">
            <v>8.58</v>
          </cell>
          <cell r="K12">
            <v>0</v>
          </cell>
          <cell r="L12">
            <v>0</v>
          </cell>
          <cell r="M12">
            <v>0</v>
          </cell>
          <cell r="N12">
            <v>36.246317152499998</v>
          </cell>
          <cell r="O12">
            <v>135.3431842425</v>
          </cell>
          <cell r="P12">
            <v>928.8141270525</v>
          </cell>
          <cell r="Q12">
            <v>1281.0292089075001</v>
          </cell>
          <cell r="R12">
            <v>1291.3252989975001</v>
          </cell>
          <cell r="T12">
            <v>1009</v>
          </cell>
          <cell r="U12">
            <v>0.48299999999999998</v>
          </cell>
          <cell r="V12">
            <v>0.48299999999999998</v>
          </cell>
          <cell r="W12">
            <v>0.48299999999999998</v>
          </cell>
          <cell r="X12">
            <v>0.48299999999999998</v>
          </cell>
          <cell r="Y12">
            <v>0.48299999999999998</v>
          </cell>
          <cell r="Z12">
            <v>0.48299999999999998</v>
          </cell>
          <cell r="AA12">
            <v>0.48300000000000004</v>
          </cell>
          <cell r="AB12">
            <v>0.48299999999999998</v>
          </cell>
          <cell r="AC12">
            <v>0.48299999999999998</v>
          </cell>
          <cell r="AD12">
            <v>0.48247175810625259</v>
          </cell>
          <cell r="AE12">
            <v>0.48112847700393491</v>
          </cell>
          <cell r="AF12">
            <v>0.46983677858379863</v>
          </cell>
          <cell r="AG12">
            <v>0.46536528984457515</v>
          </cell>
          <cell r="AH12">
            <v>0.46355295832827675</v>
          </cell>
        </row>
        <row r="13">
          <cell r="A13">
            <v>1010</v>
          </cell>
          <cell r="B13" t="str">
            <v>ANDRATE</v>
          </cell>
          <cell r="D13">
            <v>10.56</v>
          </cell>
          <cell r="F13">
            <v>2.88</v>
          </cell>
          <cell r="G13">
            <v>16.234999999999999</v>
          </cell>
          <cell r="H13">
            <v>5.52</v>
          </cell>
          <cell r="I13">
            <v>5.82</v>
          </cell>
          <cell r="K13">
            <v>0</v>
          </cell>
          <cell r="L13">
            <v>12.67211088</v>
          </cell>
          <cell r="M13">
            <v>12.67211088</v>
          </cell>
          <cell r="N13">
            <v>16.128141119999999</v>
          </cell>
          <cell r="O13">
            <v>35.6103115875</v>
          </cell>
          <cell r="P13">
            <v>42.234369547500002</v>
          </cell>
          <cell r="Q13">
            <v>49.218430657500001</v>
          </cell>
          <cell r="R13">
            <v>49.218430657500001</v>
          </cell>
          <cell r="T13">
            <v>1010</v>
          </cell>
          <cell r="U13">
            <v>0.48299999999999998</v>
          </cell>
          <cell r="V13">
            <v>0.48300000000000004</v>
          </cell>
          <cell r="W13">
            <v>0.48299999999999998</v>
          </cell>
          <cell r="X13">
            <v>0.48299999999999993</v>
          </cell>
          <cell r="Y13">
            <v>0.48299999999999998</v>
          </cell>
          <cell r="Z13">
            <v>0.48299999999999998</v>
          </cell>
          <cell r="AA13">
            <v>0.48299999999999998</v>
          </cell>
          <cell r="AB13">
            <v>0.47847625310048775</v>
          </cell>
          <cell r="AC13">
            <v>0.4792689098320938</v>
          </cell>
          <cell r="AD13">
            <v>0.47791601707761566</v>
          </cell>
          <cell r="AE13">
            <v>0.47220218137756653</v>
          </cell>
          <cell r="AF13">
            <v>0.46998412991148703</v>
          </cell>
          <cell r="AG13">
            <v>0.46684248591034133</v>
          </cell>
          <cell r="AH13">
            <v>0.4669415349604204</v>
          </cell>
        </row>
        <row r="14">
          <cell r="A14">
            <v>1011</v>
          </cell>
          <cell r="B14" t="str">
            <v>ANGROGNA</v>
          </cell>
          <cell r="E14">
            <v>1.36</v>
          </cell>
          <cell r="F14">
            <v>14.76</v>
          </cell>
          <cell r="G14">
            <v>16.96</v>
          </cell>
          <cell r="H14">
            <v>55.658000000000001</v>
          </cell>
          <cell r="I14">
            <v>51.089999999999996</v>
          </cell>
          <cell r="J14">
            <v>7.38</v>
          </cell>
          <cell r="K14">
            <v>0</v>
          </cell>
          <cell r="L14">
            <v>0</v>
          </cell>
          <cell r="M14">
            <v>1.6320142800000002</v>
          </cell>
          <cell r="N14">
            <v>19.344169260000001</v>
          </cell>
          <cell r="O14">
            <v>39.696347340000003</v>
          </cell>
          <cell r="P14">
            <v>106.48653174900001</v>
          </cell>
          <cell r="Q14">
            <v>167.79506819400001</v>
          </cell>
          <cell r="R14">
            <v>176.651145684</v>
          </cell>
          <cell r="T14">
            <v>1011</v>
          </cell>
          <cell r="U14">
            <v>0.48299999999999993</v>
          </cell>
          <cell r="V14">
            <v>0.48300000000000004</v>
          </cell>
          <cell r="W14">
            <v>0.48299999999999998</v>
          </cell>
          <cell r="X14">
            <v>0.48299999999999998</v>
          </cell>
          <cell r="Y14">
            <v>0.48300000000000004</v>
          </cell>
          <cell r="Z14">
            <v>0.48299999999999998</v>
          </cell>
          <cell r="AA14">
            <v>0.48300000000000004</v>
          </cell>
          <cell r="AB14">
            <v>0.48299999999999998</v>
          </cell>
          <cell r="AC14">
            <v>0.48235615532616843</v>
          </cell>
          <cell r="AD14">
            <v>0.47553387659542745</v>
          </cell>
          <cell r="AE14">
            <v>0.46799231683540915</v>
          </cell>
          <cell r="AF14">
            <v>0.43967975982396057</v>
          </cell>
          <cell r="AG14">
            <v>0.41176847766312669</v>
          </cell>
          <cell r="AH14">
            <v>0.41006724082971657</v>
          </cell>
        </row>
        <row r="15">
          <cell r="A15">
            <v>1012</v>
          </cell>
          <cell r="B15" t="str">
            <v>ARIGNANO</v>
          </cell>
          <cell r="E15">
            <v>15.599999999999998</v>
          </cell>
          <cell r="G15">
            <v>11.61</v>
          </cell>
          <cell r="H15">
            <v>40.43</v>
          </cell>
          <cell r="I15">
            <v>255.45499999999998</v>
          </cell>
          <cell r="J15">
            <v>9.7800000000000011</v>
          </cell>
          <cell r="K15">
            <v>0</v>
          </cell>
          <cell r="L15">
            <v>0</v>
          </cell>
          <cell r="M15">
            <v>18.720163799999998</v>
          </cell>
          <cell r="N15">
            <v>18.720163799999998</v>
          </cell>
          <cell r="O15">
            <v>32.652285704999997</v>
          </cell>
          <cell r="P15">
            <v>81.168710220000008</v>
          </cell>
          <cell r="Q15">
            <v>387.71739249749999</v>
          </cell>
          <cell r="R15">
            <v>399.45349518749998</v>
          </cell>
          <cell r="T15">
            <v>1012</v>
          </cell>
          <cell r="U15">
            <v>0.48299999999999998</v>
          </cell>
          <cell r="V15">
            <v>0.48299999999999998</v>
          </cell>
          <cell r="W15">
            <v>0.48299999999999998</v>
          </cell>
          <cell r="X15">
            <v>0.48299999999999998</v>
          </cell>
          <cell r="Y15">
            <v>0.48299999999999998</v>
          </cell>
          <cell r="Z15">
            <v>0.48299999999999993</v>
          </cell>
          <cell r="AA15">
            <v>0.48299999999999998</v>
          </cell>
          <cell r="AB15">
            <v>0.48299999999999998</v>
          </cell>
          <cell r="AC15">
            <v>0.48138545074253269</v>
          </cell>
          <cell r="AD15">
            <v>0.48129776996453716</v>
          </cell>
          <cell r="AE15">
            <v>0.47997446809821193</v>
          </cell>
          <cell r="AF15">
            <v>0.47497445897027712</v>
          </cell>
          <cell r="AG15">
            <v>0.43184994821932715</v>
          </cell>
          <cell r="AH15">
            <v>0.42636025596277727</v>
          </cell>
        </row>
        <row r="16">
          <cell r="A16">
            <v>1013</v>
          </cell>
          <cell r="B16" t="str">
            <v>AVIGLIANA</v>
          </cell>
          <cell r="D16">
            <v>3.4</v>
          </cell>
          <cell r="E16">
            <v>36.99</v>
          </cell>
          <cell r="F16">
            <v>139.54300000000001</v>
          </cell>
          <cell r="G16">
            <v>46.99</v>
          </cell>
          <cell r="H16">
            <v>901.80399999999986</v>
          </cell>
          <cell r="I16">
            <v>1296.6890000000003</v>
          </cell>
          <cell r="J16">
            <v>46.33</v>
          </cell>
          <cell r="K16">
            <v>0</v>
          </cell>
          <cell r="L16">
            <v>4.0800356999999998</v>
          </cell>
          <cell r="M16">
            <v>48.468424095000003</v>
          </cell>
          <cell r="N16">
            <v>215.9214892965</v>
          </cell>
          <cell r="O16">
            <v>272.30998269150001</v>
          </cell>
          <cell r="P16">
            <v>1354.4842516334998</v>
          </cell>
          <cell r="Q16">
            <v>2910.5246668680002</v>
          </cell>
          <cell r="R16">
            <v>2966.1211533330002</v>
          </cell>
          <cell r="T16">
            <v>1013</v>
          </cell>
          <cell r="U16">
            <v>0.48299999999999998</v>
          </cell>
          <cell r="V16">
            <v>0.48300000000000004</v>
          </cell>
          <cell r="W16">
            <v>0.48299999999999993</v>
          </cell>
          <cell r="X16">
            <v>0.48299999999999998</v>
          </cell>
          <cell r="Y16">
            <v>0.48299999999999998</v>
          </cell>
          <cell r="Z16">
            <v>0.48299999999999998</v>
          </cell>
          <cell r="AA16">
            <v>0.48299999999999998</v>
          </cell>
          <cell r="AB16">
            <v>0.48296795991865671</v>
          </cell>
          <cell r="AC16">
            <v>0.4826242510265713</v>
          </cell>
          <cell r="AD16">
            <v>0.48097777996377594</v>
          </cell>
          <cell r="AE16">
            <v>0.48058615260585269</v>
          </cell>
          <cell r="AF16">
            <v>0.4709049250082159</v>
          </cell>
          <cell r="AG16">
            <v>0.45547290505140797</v>
          </cell>
          <cell r="AH16">
            <v>0.4540355624923888</v>
          </cell>
        </row>
        <row r="17">
          <cell r="A17">
            <v>1014</v>
          </cell>
          <cell r="B17" t="str">
            <v>AZEGLIO</v>
          </cell>
          <cell r="D17">
            <v>2.4500000000000002</v>
          </cell>
          <cell r="F17">
            <v>22.18</v>
          </cell>
          <cell r="G17">
            <v>29.89</v>
          </cell>
          <cell r="H17">
            <v>429.57500000000005</v>
          </cell>
          <cell r="I17">
            <v>19.725000000000001</v>
          </cell>
          <cell r="J17">
            <v>2.88</v>
          </cell>
          <cell r="K17">
            <v>0</v>
          </cell>
          <cell r="L17">
            <v>2.9400257250000004</v>
          </cell>
          <cell r="M17">
            <v>2.9400257250000004</v>
          </cell>
          <cell r="N17">
            <v>29.556258615000001</v>
          </cell>
          <cell r="O17">
            <v>65.424572460000007</v>
          </cell>
          <cell r="P17">
            <v>580.91908299750014</v>
          </cell>
          <cell r="Q17">
            <v>604.58929011000009</v>
          </cell>
          <cell r="R17">
            <v>608.04532035000011</v>
          </cell>
          <cell r="T17">
            <v>1014</v>
          </cell>
          <cell r="U17">
            <v>0.48299999999999998</v>
          </cell>
          <cell r="V17">
            <v>0.48300000000000004</v>
          </cell>
          <cell r="W17">
            <v>0.48299999999999998</v>
          </cell>
          <cell r="X17">
            <v>0.48299999999999993</v>
          </cell>
          <cell r="Y17">
            <v>0.48299999999999998</v>
          </cell>
          <cell r="Z17">
            <v>0.48300000000000004</v>
          </cell>
          <cell r="AA17">
            <v>0.48299999999999998</v>
          </cell>
          <cell r="AB17">
            <v>0.4828492534580493</v>
          </cell>
          <cell r="AC17">
            <v>0.48285227655100099</v>
          </cell>
          <cell r="AD17">
            <v>0.48133304749381617</v>
          </cell>
          <cell r="AE17">
            <v>0.47943644032982474</v>
          </cell>
          <cell r="AF17">
            <v>0.45333340909837549</v>
          </cell>
          <cell r="AG17">
            <v>0.45198972502003026</v>
          </cell>
          <cell r="AH17">
            <v>0.43638539705121093</v>
          </cell>
        </row>
        <row r="18">
          <cell r="A18">
            <v>1015</v>
          </cell>
          <cell r="B18" t="str">
            <v>BAIRO</v>
          </cell>
          <cell r="C18">
            <v>3.15</v>
          </cell>
          <cell r="E18">
            <v>5.72</v>
          </cell>
          <cell r="G18">
            <v>10.350000000000001</v>
          </cell>
          <cell r="H18">
            <v>62.510000000000005</v>
          </cell>
          <cell r="I18">
            <v>98.15</v>
          </cell>
          <cell r="J18">
            <v>66.61</v>
          </cell>
          <cell r="K18">
            <v>3.7800330750000004</v>
          </cell>
          <cell r="L18">
            <v>3.7800330750000004</v>
          </cell>
          <cell r="M18">
            <v>10.644093134999999</v>
          </cell>
          <cell r="N18">
            <v>10.644093134999999</v>
          </cell>
          <cell r="O18">
            <v>23.06420181</v>
          </cell>
          <cell r="P18">
            <v>98.076858165000004</v>
          </cell>
          <cell r="Q18">
            <v>215.85788874000002</v>
          </cell>
          <cell r="R18">
            <v>295.79058814500002</v>
          </cell>
          <cell r="T18">
            <v>1015</v>
          </cell>
          <cell r="U18">
            <v>0.48299999999999998</v>
          </cell>
          <cell r="V18">
            <v>0.48299999999999998</v>
          </cell>
          <cell r="W18">
            <v>0.48299999999999993</v>
          </cell>
          <cell r="X18">
            <v>0.48299999999999998</v>
          </cell>
          <cell r="Y18">
            <v>0.48299999999999998</v>
          </cell>
          <cell r="Z18">
            <v>0.48299999999999998</v>
          </cell>
          <cell r="AA18">
            <v>0.4827987704204536</v>
          </cell>
          <cell r="AB18">
            <v>0.48282082865797593</v>
          </cell>
          <cell r="AC18">
            <v>0.4824335368106305</v>
          </cell>
          <cell r="AD18">
            <v>0.48226419380946844</v>
          </cell>
          <cell r="AE18">
            <v>0.4812937650837808</v>
          </cell>
          <cell r="AF18">
            <v>0.47604291570731988</v>
          </cell>
          <cell r="AG18">
            <v>0.46709252534679074</v>
          </cell>
          <cell r="AH18">
            <v>0.46330137830320983</v>
          </cell>
        </row>
        <row r="19">
          <cell r="A19">
            <v>1016</v>
          </cell>
          <cell r="B19" t="str">
            <v>BALANGERO</v>
          </cell>
          <cell r="E19">
            <v>9.86</v>
          </cell>
          <cell r="F19">
            <v>42.451000000000001</v>
          </cell>
          <cell r="G19">
            <v>26.380000000000003</v>
          </cell>
          <cell r="H19">
            <v>3314.2149999999997</v>
          </cell>
          <cell r="I19">
            <v>119.75999999999999</v>
          </cell>
          <cell r="J19">
            <v>28.796000000000003</v>
          </cell>
          <cell r="K19">
            <v>0</v>
          </cell>
          <cell r="L19">
            <v>0</v>
          </cell>
          <cell r="M19">
            <v>11.832103529999998</v>
          </cell>
          <cell r="N19">
            <v>62.773749265500001</v>
          </cell>
          <cell r="O19">
            <v>94.430026255499996</v>
          </cell>
          <cell r="P19">
            <v>4071.5228255129996</v>
          </cell>
          <cell r="Q19">
            <v>4215.2360829929994</v>
          </cell>
          <cell r="R19">
            <v>4249.7915853509994</v>
          </cell>
          <cell r="T19">
            <v>1016</v>
          </cell>
          <cell r="U19">
            <v>0.48299999999999998</v>
          </cell>
          <cell r="V19">
            <v>0.48299999999999998</v>
          </cell>
          <cell r="W19">
            <v>0.48299999999999998</v>
          </cell>
          <cell r="X19">
            <v>0.48299999999999998</v>
          </cell>
          <cell r="Y19">
            <v>0.48299999999999998</v>
          </cell>
          <cell r="Z19">
            <v>0.48299999999999998</v>
          </cell>
          <cell r="AA19">
            <v>0.48299999999999998</v>
          </cell>
          <cell r="AB19">
            <v>0.48299999999999998</v>
          </cell>
          <cell r="AC19">
            <v>0.48254847541738149</v>
          </cell>
          <cell r="AD19">
            <v>0.48035977568203564</v>
          </cell>
          <cell r="AE19">
            <v>0.47951333315281386</v>
          </cell>
          <cell r="AF19">
            <v>0.32587417315314487</v>
          </cell>
          <cell r="AG19">
            <v>0.31558435845252053</v>
          </cell>
          <cell r="AH19">
            <v>0.31268717525930612</v>
          </cell>
        </row>
        <row r="20">
          <cell r="A20">
            <v>1017</v>
          </cell>
          <cell r="B20" t="str">
            <v>BALDISSERO CANAVESE</v>
          </cell>
          <cell r="G20">
            <v>5.04</v>
          </cell>
          <cell r="H20">
            <v>216.87</v>
          </cell>
          <cell r="I20">
            <v>42.96</v>
          </cell>
          <cell r="J20">
            <v>4.41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6.0480529199999999</v>
          </cell>
          <cell r="P20">
            <v>266.29433005499999</v>
          </cell>
          <cell r="Q20">
            <v>317.84678113500001</v>
          </cell>
          <cell r="R20">
            <v>323.13882744</v>
          </cell>
          <cell r="T20">
            <v>1017</v>
          </cell>
          <cell r="U20">
            <v>0.48299999999999998</v>
          </cell>
          <cell r="V20">
            <v>0.48299999999999993</v>
          </cell>
          <cell r="W20">
            <v>0.48299999999999998</v>
          </cell>
          <cell r="X20">
            <v>0.48299999999999993</v>
          </cell>
          <cell r="Y20">
            <v>0.48300000000000004</v>
          </cell>
          <cell r="Z20">
            <v>0.48300000000000004</v>
          </cell>
          <cell r="AA20">
            <v>0.48300000000000004</v>
          </cell>
          <cell r="AB20">
            <v>0.48299999999999998</v>
          </cell>
          <cell r="AC20">
            <v>0.48299999999999993</v>
          </cell>
          <cell r="AD20">
            <v>0.48299999999999993</v>
          </cell>
          <cell r="AE20">
            <v>0.48190779408914097</v>
          </cell>
          <cell r="AF20">
            <v>0.4377820469213668</v>
          </cell>
          <cell r="AG20">
            <v>0.42915786621842467</v>
          </cell>
          <cell r="AH20">
            <v>0.42717085065467303</v>
          </cell>
        </row>
        <row r="21">
          <cell r="A21">
            <v>1018</v>
          </cell>
          <cell r="B21" t="str">
            <v>BALDISSERO TORINESE</v>
          </cell>
          <cell r="D21">
            <v>5.59</v>
          </cell>
          <cell r="E21">
            <v>26.07</v>
          </cell>
          <cell r="F21">
            <v>32.64</v>
          </cell>
          <cell r="G21">
            <v>32.590000000000003</v>
          </cell>
          <cell r="H21">
            <v>24.36</v>
          </cell>
          <cell r="I21">
            <v>92.719999999999985</v>
          </cell>
          <cell r="J21">
            <v>35.499999999999993</v>
          </cell>
          <cell r="K21">
            <v>0</v>
          </cell>
          <cell r="L21">
            <v>6.7080586950000001</v>
          </cell>
          <cell r="M21">
            <v>37.992332429999998</v>
          </cell>
          <cell r="N21">
            <v>77.160675150000003</v>
          </cell>
          <cell r="O21">
            <v>116.26901734500001</v>
          </cell>
          <cell r="P21">
            <v>145.50127312500001</v>
          </cell>
          <cell r="Q21">
            <v>256.766246685</v>
          </cell>
          <cell r="R21">
            <v>299.36661943500002</v>
          </cell>
          <cell r="T21">
            <v>1018</v>
          </cell>
          <cell r="U21">
            <v>0.48299999999999998</v>
          </cell>
          <cell r="V21">
            <v>0.48299999999999998</v>
          </cell>
          <cell r="W21">
            <v>0.48299999999999998</v>
          </cell>
          <cell r="X21">
            <v>0.48300000000000004</v>
          </cell>
          <cell r="Y21">
            <v>0.48299999999999998</v>
          </cell>
          <cell r="Z21">
            <v>0.48299999999999998</v>
          </cell>
          <cell r="AA21">
            <v>0.48300000000000004</v>
          </cell>
          <cell r="AB21">
            <v>0.48253599589983787</v>
          </cell>
          <cell r="AC21">
            <v>0.48048519335393419</v>
          </cell>
          <cell r="AD21">
            <v>0.47771464824754323</v>
          </cell>
          <cell r="AE21">
            <v>0.47526943344982808</v>
          </cell>
          <cell r="AF21">
            <v>0.47304345683617782</v>
          </cell>
          <cell r="AG21">
            <v>0.46512268260905371</v>
          </cell>
          <cell r="AH21">
            <v>0.46198509287529055</v>
          </cell>
        </row>
        <row r="22">
          <cell r="A22">
            <v>1020</v>
          </cell>
          <cell r="B22" t="str">
            <v>BANCHETTE</v>
          </cell>
          <cell r="E22">
            <v>2.97</v>
          </cell>
          <cell r="F22">
            <v>3.44</v>
          </cell>
          <cell r="G22">
            <v>8.7560000000000002</v>
          </cell>
          <cell r="H22">
            <v>280.80500000000001</v>
          </cell>
          <cell r="I22">
            <v>148.10400000000001</v>
          </cell>
          <cell r="K22">
            <v>0</v>
          </cell>
          <cell r="L22">
            <v>0</v>
          </cell>
          <cell r="M22">
            <v>3.5640311850000006</v>
          </cell>
          <cell r="N22">
            <v>7.6920673050000001</v>
          </cell>
          <cell r="O22">
            <v>18.199359243</v>
          </cell>
          <cell r="P22">
            <v>355.1683076955</v>
          </cell>
          <cell r="Q22">
            <v>532.89466278750001</v>
          </cell>
          <cell r="R22">
            <v>532.89466278750001</v>
          </cell>
          <cell r="T22">
            <v>1019</v>
          </cell>
          <cell r="U22">
            <v>0.48299999999999998</v>
          </cell>
          <cell r="V22">
            <v>0.48299999999999998</v>
          </cell>
          <cell r="W22">
            <v>0.48299999999999998</v>
          </cell>
          <cell r="X22">
            <v>0.48299999999999998</v>
          </cell>
          <cell r="Y22">
            <v>0.48299999999999998</v>
          </cell>
          <cell r="Z22">
            <v>0.48299999999999998</v>
          </cell>
          <cell r="AA22">
            <v>0.48299999999999998</v>
          </cell>
          <cell r="AB22">
            <v>0.48299999999999998</v>
          </cell>
          <cell r="AC22">
            <v>0.48299999999999998</v>
          </cell>
          <cell r="AD22">
            <v>0.48299999999999998</v>
          </cell>
          <cell r="AE22">
            <v>0.48299999999999998</v>
          </cell>
          <cell r="AF22">
            <v>0.48299999999999998</v>
          </cell>
          <cell r="AG22">
            <v>0.48299999999999998</v>
          </cell>
          <cell r="AH22">
            <v>0.48299999999999998</v>
          </cell>
        </row>
        <row r="23">
          <cell r="A23">
            <v>1021</v>
          </cell>
          <cell r="B23" t="str">
            <v>BARBANIA</v>
          </cell>
          <cell r="D23">
            <v>1.96</v>
          </cell>
          <cell r="F23">
            <v>10.65</v>
          </cell>
          <cell r="G23">
            <v>19.220000000000002</v>
          </cell>
          <cell r="H23">
            <v>155.66</v>
          </cell>
          <cell r="I23">
            <v>145.96999999999997</v>
          </cell>
          <cell r="K23">
            <v>0</v>
          </cell>
          <cell r="L23">
            <v>2.35202058</v>
          </cell>
          <cell r="M23">
            <v>2.35202058</v>
          </cell>
          <cell r="N23">
            <v>15.132132405</v>
          </cell>
          <cell r="O23">
            <v>38.196334215000007</v>
          </cell>
          <cell r="P23">
            <v>224.989968645</v>
          </cell>
          <cell r="Q23">
            <v>400.15550132999999</v>
          </cell>
          <cell r="R23">
            <v>400.15550132999999</v>
          </cell>
          <cell r="T23">
            <v>1020</v>
          </cell>
          <cell r="U23">
            <v>0.48299999999999998</v>
          </cell>
          <cell r="V23">
            <v>0.48299999999999998</v>
          </cell>
          <cell r="W23">
            <v>0.48300000000000004</v>
          </cell>
          <cell r="X23">
            <v>0.48299999999999998</v>
          </cell>
          <cell r="Y23">
            <v>0.48299999999999993</v>
          </cell>
          <cell r="Z23">
            <v>0.48300000000000004</v>
          </cell>
          <cell r="AA23">
            <v>0.48299999999999993</v>
          </cell>
          <cell r="AB23">
            <v>0.48299999999999998</v>
          </cell>
          <cell r="AC23">
            <v>0.48273059045175309</v>
          </cell>
          <cell r="AD23">
            <v>0.48242988752358507</v>
          </cell>
          <cell r="AE23">
            <v>0.48170825091574948</v>
          </cell>
          <cell r="AF23">
            <v>0.45694100002234145</v>
          </cell>
          <cell r="AG23">
            <v>0.44417194890415623</v>
          </cell>
          <cell r="AH23">
            <v>0.44161915321839151</v>
          </cell>
        </row>
        <row r="24">
          <cell r="A24">
            <v>1022</v>
          </cell>
          <cell r="B24" t="str">
            <v>BARDONECCHIA</v>
          </cell>
          <cell r="F24">
            <v>22.847999999999999</v>
          </cell>
          <cell r="G24">
            <v>10.35</v>
          </cell>
          <cell r="H24">
            <v>12.930000000000001</v>
          </cell>
          <cell r="I24">
            <v>46.86</v>
          </cell>
          <cell r="K24">
            <v>0</v>
          </cell>
          <cell r="L24">
            <v>0</v>
          </cell>
          <cell r="M24">
            <v>0</v>
          </cell>
          <cell r="N24">
            <v>27.417839904000001</v>
          </cell>
          <cell r="O24">
            <v>39.837948578999999</v>
          </cell>
          <cell r="P24">
            <v>55.354084344</v>
          </cell>
          <cell r="Q24">
            <v>111.586576374</v>
          </cell>
          <cell r="R24">
            <v>111.586576374</v>
          </cell>
          <cell r="T24">
            <v>1021</v>
          </cell>
          <cell r="U24">
            <v>0.48299999999999998</v>
          </cell>
          <cell r="V24">
            <v>0.48299999999999998</v>
          </cell>
          <cell r="W24">
            <v>0.48299999999999998</v>
          </cell>
          <cell r="X24">
            <v>0.48299999999999993</v>
          </cell>
          <cell r="Y24">
            <v>0.48299999999999998</v>
          </cell>
          <cell r="Z24">
            <v>0.48299999999999998</v>
          </cell>
          <cell r="AA24">
            <v>0.48299999999999998</v>
          </cell>
          <cell r="AB24">
            <v>0.48290518895508761</v>
          </cell>
          <cell r="AC24">
            <v>0.48287715986466051</v>
          </cell>
          <cell r="AD24">
            <v>0.4822145340939058</v>
          </cell>
          <cell r="AE24">
            <v>0.48100223250596208</v>
          </cell>
          <cell r="AF24">
            <v>0.47250888737448621</v>
          </cell>
          <cell r="AG24">
            <v>0.46150385021466778</v>
          </cell>
          <cell r="AH24">
            <v>0.46227314466544606</v>
          </cell>
        </row>
        <row r="25">
          <cell r="A25">
            <v>1023</v>
          </cell>
          <cell r="B25" t="str">
            <v>BARONE CANAVESE</v>
          </cell>
          <cell r="F25">
            <v>2.97</v>
          </cell>
          <cell r="G25">
            <v>16.260000000000002</v>
          </cell>
          <cell r="H25">
            <v>47.360000000000007</v>
          </cell>
          <cell r="I25">
            <v>24.66</v>
          </cell>
          <cell r="K25">
            <v>0</v>
          </cell>
          <cell r="L25">
            <v>0</v>
          </cell>
          <cell r="M25">
            <v>0</v>
          </cell>
          <cell r="N25">
            <v>3.5640311850000006</v>
          </cell>
          <cell r="O25">
            <v>23.076201915000002</v>
          </cell>
          <cell r="P25">
            <v>79.908699195000011</v>
          </cell>
          <cell r="Q25">
            <v>109.50095812500001</v>
          </cell>
          <cell r="R25">
            <v>109.50095812500001</v>
          </cell>
          <cell r="T25">
            <v>1022</v>
          </cell>
          <cell r="U25">
            <v>0.48299999999999998</v>
          </cell>
          <cell r="V25">
            <v>0.48300000000000004</v>
          </cell>
          <cell r="W25">
            <v>0.48300000000000004</v>
          </cell>
          <cell r="X25">
            <v>0.48299999999999998</v>
          </cell>
          <cell r="Y25">
            <v>0.48299999999999998</v>
          </cell>
          <cell r="Z25">
            <v>0.48300000000000004</v>
          </cell>
          <cell r="AA25">
            <v>0.48299999999999998</v>
          </cell>
          <cell r="AB25">
            <v>0.48299999999999998</v>
          </cell>
          <cell r="AC25">
            <v>0.48300000000000004</v>
          </cell>
          <cell r="AD25">
            <v>0.48267630298837033</v>
          </cell>
          <cell r="AE25">
            <v>0.48253741493277785</v>
          </cell>
          <cell r="AF25">
            <v>0.48241186557685867</v>
          </cell>
          <cell r="AG25">
            <v>0.48160657344681607</v>
          </cell>
          <cell r="AH25">
            <v>0.48164420452939483</v>
          </cell>
        </row>
        <row r="26">
          <cell r="A26">
            <v>1024</v>
          </cell>
          <cell r="B26" t="str">
            <v>BEINASCO</v>
          </cell>
          <cell r="D26">
            <v>2.46</v>
          </cell>
          <cell r="E26">
            <v>38.950000000000003</v>
          </cell>
          <cell r="F26">
            <v>39.108000000000004</v>
          </cell>
          <cell r="G26">
            <v>409.78000000000003</v>
          </cell>
          <cell r="H26">
            <v>1582.345</v>
          </cell>
          <cell r="I26">
            <v>1735.1899999999998</v>
          </cell>
          <cell r="J26">
            <v>191.19700000000003</v>
          </cell>
          <cell r="K26">
            <v>0</v>
          </cell>
          <cell r="L26">
            <v>2.9520258300000002</v>
          </cell>
          <cell r="M26">
            <v>49.692434805000005</v>
          </cell>
          <cell r="N26">
            <v>96.622445439000018</v>
          </cell>
          <cell r="O26">
            <v>588.36274812900001</v>
          </cell>
          <cell r="P26">
            <v>2487.1933627515</v>
          </cell>
          <cell r="Q26">
            <v>4569.4395822464994</v>
          </cell>
          <cell r="R26">
            <v>4798.8779898149996</v>
          </cell>
          <cell r="T26">
            <v>1023</v>
          </cell>
          <cell r="U26">
            <v>0.48299999999999998</v>
          </cell>
          <cell r="V26">
            <v>0.48299999999999993</v>
          </cell>
          <cell r="W26">
            <v>0.48299999999999998</v>
          </cell>
          <cell r="X26">
            <v>0.48300000000000004</v>
          </cell>
          <cell r="Y26">
            <v>0.48299999999999998</v>
          </cell>
          <cell r="Z26">
            <v>0.48299999999999998</v>
          </cell>
          <cell r="AA26">
            <v>0.48299999999999998</v>
          </cell>
          <cell r="AB26">
            <v>0.48299999999999993</v>
          </cell>
          <cell r="AC26">
            <v>0.48299999999999998</v>
          </cell>
          <cell r="AD26">
            <v>0.48181869913304348</v>
          </cell>
          <cell r="AE26">
            <v>0.47515137731792617</v>
          </cell>
          <cell r="AF26">
            <v>0.45793980908652721</v>
          </cell>
          <cell r="AG26">
            <v>0.44807670019229978</v>
          </cell>
          <cell r="AH26">
            <v>0.44194310160374622</v>
          </cell>
        </row>
        <row r="27">
          <cell r="A27">
            <v>1025</v>
          </cell>
          <cell r="B27" t="str">
            <v>BIBIANA</v>
          </cell>
          <cell r="D27">
            <v>1.6</v>
          </cell>
          <cell r="E27">
            <v>58.314999999999998</v>
          </cell>
          <cell r="F27">
            <v>59.735999999999997</v>
          </cell>
          <cell r="G27">
            <v>84.17</v>
          </cell>
          <cell r="H27">
            <v>279.94000000000005</v>
          </cell>
          <cell r="I27">
            <v>182.05500000000001</v>
          </cell>
          <cell r="J27">
            <v>20.009999999999998</v>
          </cell>
          <cell r="K27">
            <v>0</v>
          </cell>
          <cell r="L27">
            <v>1.9200168000000002</v>
          </cell>
          <cell r="M27">
            <v>71.898629107499985</v>
          </cell>
          <cell r="N27">
            <v>143.58245633549998</v>
          </cell>
          <cell r="O27">
            <v>244.58734012049999</v>
          </cell>
          <cell r="P27">
            <v>580.51827949050005</v>
          </cell>
          <cell r="Q27">
            <v>798.98619106800004</v>
          </cell>
          <cell r="R27">
            <v>822.99840117300005</v>
          </cell>
          <cell r="T27">
            <v>1024</v>
          </cell>
          <cell r="U27">
            <v>0.48299999999999998</v>
          </cell>
          <cell r="V27">
            <v>0.48300000000000004</v>
          </cell>
          <cell r="W27">
            <v>0.48299999999999993</v>
          </cell>
          <cell r="X27">
            <v>0.48299999999999998</v>
          </cell>
          <cell r="Y27">
            <v>0.48300000000000004</v>
          </cell>
          <cell r="Z27">
            <v>0.48299999999999998</v>
          </cell>
          <cell r="AA27">
            <v>0.48299999999999998</v>
          </cell>
          <cell r="AB27">
            <v>0.48298825952434771</v>
          </cell>
          <cell r="AC27">
            <v>0.48280621782871186</v>
          </cell>
          <cell r="AD27">
            <v>0.48257894490782516</v>
          </cell>
          <cell r="AE27">
            <v>0.48041004797242581</v>
          </cell>
          <cell r="AF27">
            <v>0.47188037281110384</v>
          </cell>
          <cell r="AG27">
            <v>0.46253389979659582</v>
          </cell>
          <cell r="AH27">
            <v>0.4604795512726883</v>
          </cell>
        </row>
        <row r="28">
          <cell r="A28">
            <v>1026</v>
          </cell>
          <cell r="B28" t="str">
            <v>BOBBIO PELLICE</v>
          </cell>
          <cell r="D28">
            <v>2.88</v>
          </cell>
          <cell r="K28">
            <v>0</v>
          </cell>
          <cell r="L28">
            <v>3.45603024</v>
          </cell>
          <cell r="M28">
            <v>3.45603024</v>
          </cell>
          <cell r="N28">
            <v>3.45603024</v>
          </cell>
          <cell r="O28">
            <v>3.45603024</v>
          </cell>
          <cell r="P28">
            <v>3.45603024</v>
          </cell>
          <cell r="Q28">
            <v>3.45603024</v>
          </cell>
          <cell r="R28">
            <v>3.45603024</v>
          </cell>
          <cell r="T28">
            <v>1025</v>
          </cell>
          <cell r="U28">
            <v>0.48299999999999993</v>
          </cell>
          <cell r="V28">
            <v>0.48299999999999998</v>
          </cell>
          <cell r="W28">
            <v>0.48299999999999998</v>
          </cell>
          <cell r="X28">
            <v>0.48299999999999998</v>
          </cell>
          <cell r="Y28">
            <v>0.48299999999999998</v>
          </cell>
          <cell r="Z28">
            <v>0.48299999999999998</v>
          </cell>
          <cell r="AA28">
            <v>0.48299999999999998</v>
          </cell>
          <cell r="AB28">
            <v>0.48287222814626618</v>
          </cell>
          <cell r="AC28">
            <v>0.47833773770652405</v>
          </cell>
          <cell r="AD28">
            <v>0.47359121406548582</v>
          </cell>
          <cell r="AE28">
            <v>0.46734794290245874</v>
          </cell>
          <cell r="AF28">
            <v>0.44489402872235928</v>
          </cell>
          <cell r="AG28">
            <v>0.43017464025088237</v>
          </cell>
          <cell r="AH28">
            <v>0.42917392142332983</v>
          </cell>
        </row>
        <row r="29">
          <cell r="A29">
            <v>1027</v>
          </cell>
          <cell r="B29" t="str">
            <v>BOLLENGO</v>
          </cell>
          <cell r="E29">
            <v>2.88</v>
          </cell>
          <cell r="F29">
            <v>7.2</v>
          </cell>
          <cell r="G29">
            <v>85.51</v>
          </cell>
          <cell r="H29">
            <v>205.07000000000002</v>
          </cell>
          <cell r="I29">
            <v>186.38</v>
          </cell>
          <cell r="J29">
            <v>76.5</v>
          </cell>
          <cell r="K29">
            <v>0</v>
          </cell>
          <cell r="L29">
            <v>0</v>
          </cell>
          <cell r="M29">
            <v>3.45603024</v>
          </cell>
          <cell r="N29">
            <v>12.09610584</v>
          </cell>
          <cell r="O29">
            <v>114.70900369500001</v>
          </cell>
          <cell r="P29">
            <v>360.79515693000002</v>
          </cell>
          <cell r="Q29">
            <v>584.45311392000008</v>
          </cell>
          <cell r="R29">
            <v>676.25391717000002</v>
          </cell>
          <cell r="T29">
            <v>1026</v>
          </cell>
          <cell r="U29">
            <v>0.48299999999999998</v>
          </cell>
          <cell r="V29">
            <v>0.48300000000000004</v>
          </cell>
          <cell r="W29">
            <v>0.48299999999999998</v>
          </cell>
          <cell r="X29">
            <v>0.48299999999999998</v>
          </cell>
          <cell r="Y29">
            <v>0.48299999999999993</v>
          </cell>
          <cell r="Z29">
            <v>0.48299999999999998</v>
          </cell>
          <cell r="AA29">
            <v>0.48299999999999993</v>
          </cell>
          <cell r="AB29">
            <v>0.48156592559628864</v>
          </cell>
          <cell r="AC29">
            <v>0.4816772030487535</v>
          </cell>
          <cell r="AD29">
            <v>0.48161222875092802</v>
          </cell>
          <cell r="AE29">
            <v>0.48162011797340532</v>
          </cell>
          <cell r="AF29">
            <v>0.48158145404352015</v>
          </cell>
          <cell r="AG29">
            <v>0.4815869788825769</v>
          </cell>
          <cell r="AH29">
            <v>0.48159119096451519</v>
          </cell>
        </row>
        <row r="30">
          <cell r="A30">
            <v>1028</v>
          </cell>
          <cell r="B30" t="str">
            <v>BORGARO TORINESE</v>
          </cell>
          <cell r="E30">
            <v>4.4000000000000004</v>
          </cell>
          <cell r="F30">
            <v>73.960000000000008</v>
          </cell>
          <cell r="G30">
            <v>217.58</v>
          </cell>
          <cell r="H30">
            <v>450.8300000000001</v>
          </cell>
          <cell r="I30">
            <v>86.009999999999991</v>
          </cell>
          <cell r="J30">
            <v>13.05</v>
          </cell>
          <cell r="K30">
            <v>0</v>
          </cell>
          <cell r="L30">
            <v>0</v>
          </cell>
          <cell r="M30">
            <v>5.280046200000001</v>
          </cell>
          <cell r="N30">
            <v>94.032822780000004</v>
          </cell>
          <cell r="O30">
            <v>355.13110737000005</v>
          </cell>
          <cell r="P30">
            <v>896.13184108500013</v>
          </cell>
          <cell r="Q30">
            <v>999.34474419000014</v>
          </cell>
          <cell r="R30">
            <v>1015.0048812150002</v>
          </cell>
          <cell r="T30">
            <v>1027</v>
          </cell>
          <cell r="U30">
            <v>0.48299999999999998</v>
          </cell>
          <cell r="V30">
            <v>0.48300000000000004</v>
          </cell>
          <cell r="W30">
            <v>0.48299999999999993</v>
          </cell>
          <cell r="X30">
            <v>0.48299999999999998</v>
          </cell>
          <cell r="Y30">
            <v>0.48299999999999993</v>
          </cell>
          <cell r="Z30">
            <v>0.48299999999999998</v>
          </cell>
          <cell r="AA30">
            <v>0.48299999999999998</v>
          </cell>
          <cell r="AB30">
            <v>0.48299999999999998</v>
          </cell>
          <cell r="AC30">
            <v>0.48272042168216367</v>
          </cell>
          <cell r="AD30">
            <v>0.48196223032345115</v>
          </cell>
          <cell r="AE30">
            <v>0.47412672726091171</v>
          </cell>
          <cell r="AF30">
            <v>0.4541683732403885</v>
          </cell>
          <cell r="AG30">
            <v>0.43498273601413862</v>
          </cell>
          <cell r="AH30">
            <v>0.42563481669835679</v>
          </cell>
        </row>
        <row r="31">
          <cell r="A31">
            <v>1029</v>
          </cell>
          <cell r="B31" t="str">
            <v>BORGIALLO</v>
          </cell>
          <cell r="E31">
            <v>1.8</v>
          </cell>
          <cell r="F31">
            <v>28.630000000000003</v>
          </cell>
          <cell r="G31">
            <v>5.8900000000000006</v>
          </cell>
          <cell r="H31">
            <v>10.35</v>
          </cell>
          <cell r="I31">
            <v>10.92</v>
          </cell>
          <cell r="J31">
            <v>15.84</v>
          </cell>
          <cell r="K31">
            <v>0</v>
          </cell>
          <cell r="L31">
            <v>0</v>
          </cell>
          <cell r="M31">
            <v>2.1600188999999999</v>
          </cell>
          <cell r="N31">
            <v>36.516319514999999</v>
          </cell>
          <cell r="O31">
            <v>43.584381360000002</v>
          </cell>
          <cell r="P31">
            <v>56.004490035000003</v>
          </cell>
          <cell r="Q31">
            <v>69.108604694999997</v>
          </cell>
          <cell r="R31">
            <v>88.116771014999998</v>
          </cell>
          <cell r="T31">
            <v>1028</v>
          </cell>
          <cell r="U31">
            <v>0.48299999999999998</v>
          </cell>
          <cell r="V31">
            <v>0.48299999999999998</v>
          </cell>
          <cell r="W31">
            <v>0.48299999999999998</v>
          </cell>
          <cell r="X31">
            <v>0.48299999999999998</v>
          </cell>
          <cell r="Y31">
            <v>0.48299999999999998</v>
          </cell>
          <cell r="Z31">
            <v>0.48299999999999998</v>
          </cell>
          <cell r="AA31">
            <v>0.48299999999999998</v>
          </cell>
          <cell r="AB31">
            <v>0.48300000000000004</v>
          </cell>
          <cell r="AC31">
            <v>0.48297717336230839</v>
          </cell>
          <cell r="AD31">
            <v>0.48251165309281158</v>
          </cell>
          <cell r="AE31">
            <v>0.48122998410757539</v>
          </cell>
          <cell r="AF31">
            <v>0.47842653530085916</v>
          </cell>
          <cell r="AG31">
            <v>0.47767662541794087</v>
          </cell>
          <cell r="AH31">
            <v>0.47713879772856416</v>
          </cell>
        </row>
        <row r="32">
          <cell r="A32">
            <v>1030</v>
          </cell>
          <cell r="B32" t="str">
            <v>BORGOFRANCO D'IVREA</v>
          </cell>
          <cell r="E32">
            <v>4.0999999999999996</v>
          </cell>
          <cell r="F32">
            <v>55.577999999999996</v>
          </cell>
          <cell r="G32">
            <v>30.885999999999999</v>
          </cell>
          <cell r="H32">
            <v>119.699</v>
          </cell>
          <cell r="I32">
            <v>20.677</v>
          </cell>
          <cell r="J32">
            <v>29.332000000000001</v>
          </cell>
          <cell r="K32">
            <v>0</v>
          </cell>
          <cell r="L32">
            <v>0</v>
          </cell>
          <cell r="M32">
            <v>4.9200430499999994</v>
          </cell>
          <cell r="N32">
            <v>71.614226618999993</v>
          </cell>
          <cell r="O32">
            <v>108.677750922</v>
          </cell>
          <cell r="P32">
            <v>252.31780776150001</v>
          </cell>
          <cell r="Q32">
            <v>277.13042487000001</v>
          </cell>
          <cell r="R32">
            <v>312.329132856</v>
          </cell>
          <cell r="T32">
            <v>1029</v>
          </cell>
          <cell r="U32">
            <v>0.48299999999999993</v>
          </cell>
          <cell r="V32">
            <v>0.48299999999999993</v>
          </cell>
          <cell r="W32">
            <v>0.48300000000000004</v>
          </cell>
          <cell r="X32">
            <v>0.48299999999999993</v>
          </cell>
          <cell r="Y32">
            <v>0.48299999999999998</v>
          </cell>
          <cell r="Z32">
            <v>0.48299999999999993</v>
          </cell>
          <cell r="AA32">
            <v>0.48299999999999993</v>
          </cell>
          <cell r="AB32">
            <v>0.48299999999999998</v>
          </cell>
          <cell r="AC32">
            <v>0.48220240700165967</v>
          </cell>
          <cell r="AD32">
            <v>0.46937400236887666</v>
          </cell>
          <cell r="AE32">
            <v>0.46752885934384236</v>
          </cell>
          <cell r="AF32">
            <v>0.46117325511238494</v>
          </cell>
          <cell r="AG32">
            <v>0.44898795388665291</v>
          </cell>
          <cell r="AH32">
            <v>0.43295908253042975</v>
          </cell>
        </row>
        <row r="33">
          <cell r="A33">
            <v>1031</v>
          </cell>
          <cell r="B33" t="str">
            <v>BORGOMASINO</v>
          </cell>
          <cell r="F33">
            <v>2.94</v>
          </cell>
          <cell r="G33">
            <v>17.430000000000003</v>
          </cell>
          <cell r="H33">
            <v>89.7</v>
          </cell>
          <cell r="I33">
            <v>30.747</v>
          </cell>
          <cell r="J33">
            <v>4.9000000000000004</v>
          </cell>
          <cell r="K33">
            <v>0</v>
          </cell>
          <cell r="L33">
            <v>0</v>
          </cell>
          <cell r="M33">
            <v>0</v>
          </cell>
          <cell r="N33">
            <v>3.5280308699999994</v>
          </cell>
          <cell r="O33">
            <v>24.444213885000003</v>
          </cell>
          <cell r="P33">
            <v>132.085155735</v>
          </cell>
          <cell r="Q33">
            <v>168.98187857850002</v>
          </cell>
          <cell r="R33">
            <v>174.86193002850001</v>
          </cell>
          <cell r="T33">
            <v>1030</v>
          </cell>
          <cell r="U33">
            <v>0.48299999999999998</v>
          </cell>
          <cell r="V33">
            <v>0.48299999999999998</v>
          </cell>
          <cell r="W33">
            <v>0.48299999999999998</v>
          </cell>
          <cell r="X33">
            <v>0.48299999999999998</v>
          </cell>
          <cell r="Y33">
            <v>0.48300000000000004</v>
          </cell>
          <cell r="Z33">
            <v>0.48299999999999998</v>
          </cell>
          <cell r="AA33">
            <v>0.48299999999999998</v>
          </cell>
          <cell r="AB33">
            <v>0.48299999999999998</v>
          </cell>
          <cell r="AC33">
            <v>0.4828767358773467</v>
          </cell>
          <cell r="AD33">
            <v>0.48101625860657582</v>
          </cell>
          <cell r="AE33">
            <v>0.48009032424474396</v>
          </cell>
          <cell r="AF33">
            <v>0.47508447111659263</v>
          </cell>
          <cell r="AG33">
            <v>0.46837561848993153</v>
          </cell>
          <cell r="AH33">
            <v>0.46380867905479173</v>
          </cell>
        </row>
        <row r="34">
          <cell r="A34">
            <v>1032</v>
          </cell>
          <cell r="B34" t="str">
            <v>BORGONE SUSA</v>
          </cell>
          <cell r="F34">
            <v>21.669999999999998</v>
          </cell>
          <cell r="G34">
            <v>92.280000000000015</v>
          </cell>
          <cell r="H34">
            <v>145.37000000000003</v>
          </cell>
          <cell r="I34">
            <v>48.900000000000013</v>
          </cell>
          <cell r="J34">
            <v>213.01</v>
          </cell>
          <cell r="K34">
            <v>0</v>
          </cell>
          <cell r="L34">
            <v>0</v>
          </cell>
          <cell r="M34">
            <v>0</v>
          </cell>
          <cell r="N34">
            <v>26.004227534999998</v>
          </cell>
          <cell r="O34">
            <v>136.74119647500004</v>
          </cell>
          <cell r="P34">
            <v>311.18672286000003</v>
          </cell>
          <cell r="Q34">
            <v>369.86723631000007</v>
          </cell>
          <cell r="R34">
            <v>625.48147291500004</v>
          </cell>
          <cell r="T34">
            <v>1031</v>
          </cell>
          <cell r="U34">
            <v>0.48299999999999998</v>
          </cell>
          <cell r="V34">
            <v>0.48299999999999998</v>
          </cell>
          <cell r="W34">
            <v>0.48299999999999998</v>
          </cell>
          <cell r="X34">
            <v>0.48299999999999998</v>
          </cell>
          <cell r="Y34">
            <v>0.48299999999999998</v>
          </cell>
          <cell r="Z34">
            <v>0.48299999999999998</v>
          </cell>
          <cell r="AA34">
            <v>0.48299999999999998</v>
          </cell>
          <cell r="AB34">
            <v>0.48299999999999998</v>
          </cell>
          <cell r="AC34">
            <v>0.48299999999999998</v>
          </cell>
          <cell r="AD34">
            <v>0.48189463468302229</v>
          </cell>
          <cell r="AE34">
            <v>0.4754233755999665</v>
          </cell>
          <cell r="AF34">
            <v>0.44113660795466147</v>
          </cell>
          <cell r="AG34">
            <v>0.4272425566768509</v>
          </cell>
          <cell r="AH34">
            <v>0.42467243632336632</v>
          </cell>
        </row>
        <row r="35">
          <cell r="A35">
            <v>1033</v>
          </cell>
          <cell r="B35" t="str">
            <v>BOSCONERO</v>
          </cell>
          <cell r="C35">
            <v>2.9040000000000004</v>
          </cell>
          <cell r="D35">
            <v>2.66</v>
          </cell>
          <cell r="E35">
            <v>8.64</v>
          </cell>
          <cell r="F35">
            <v>10.98</v>
          </cell>
          <cell r="G35">
            <v>38.949999999999996</v>
          </cell>
          <cell r="H35">
            <v>1080.43</v>
          </cell>
          <cell r="I35">
            <v>357.19900000000001</v>
          </cell>
          <cell r="J35">
            <v>41.206000000000003</v>
          </cell>
          <cell r="K35">
            <v>3.4848304919999999</v>
          </cell>
          <cell r="L35">
            <v>6.6768584220000005</v>
          </cell>
          <cell r="M35">
            <v>17.044949142</v>
          </cell>
          <cell r="N35">
            <v>30.221064432000002</v>
          </cell>
          <cell r="O35">
            <v>76.961473407</v>
          </cell>
          <cell r="P35">
            <v>1373.4888179220002</v>
          </cell>
          <cell r="Q35">
            <v>1802.1313685115001</v>
          </cell>
          <cell r="R35">
            <v>1851.5790011745</v>
          </cell>
          <cell r="T35">
            <v>1032</v>
          </cell>
          <cell r="U35">
            <v>0.48299999999999998</v>
          </cell>
          <cell r="V35">
            <v>0.48300000000000004</v>
          </cell>
          <cell r="W35">
            <v>0.48300000000000004</v>
          </cell>
          <cell r="X35">
            <v>0.48299999999999998</v>
          </cell>
          <cell r="Y35">
            <v>0.48299999999999998</v>
          </cell>
          <cell r="Z35">
            <v>0.48299999999999993</v>
          </cell>
          <cell r="AA35">
            <v>0.48299999999999998</v>
          </cell>
          <cell r="AB35">
            <v>0.48299999999999998</v>
          </cell>
          <cell r="AC35">
            <v>0.48299999999999998</v>
          </cell>
          <cell r="AD35">
            <v>0.48123722124407903</v>
          </cell>
          <cell r="AE35">
            <v>0.47373020281560307</v>
          </cell>
          <cell r="AF35">
            <v>0.46363226053948897</v>
          </cell>
          <cell r="AG35">
            <v>0.45969866601671028</v>
          </cell>
          <cell r="AH35">
            <v>0.44185300806576033</v>
          </cell>
        </row>
        <row r="36">
          <cell r="A36">
            <v>1034</v>
          </cell>
          <cell r="B36" t="str">
            <v>BRANDIZZO</v>
          </cell>
          <cell r="E36">
            <v>8.27</v>
          </cell>
          <cell r="F36">
            <v>11.280000000000001</v>
          </cell>
          <cell r="G36">
            <v>61.316000000000003</v>
          </cell>
          <cell r="H36">
            <v>289.16999999999996</v>
          </cell>
          <cell r="I36">
            <v>85.77000000000001</v>
          </cell>
          <cell r="J36">
            <v>18.600000000000001</v>
          </cell>
          <cell r="K36">
            <v>0</v>
          </cell>
          <cell r="L36">
            <v>0</v>
          </cell>
          <cell r="M36">
            <v>9.9240868350000007</v>
          </cell>
          <cell r="N36">
            <v>23.460205275000003</v>
          </cell>
          <cell r="O36">
            <v>97.040049093000022</v>
          </cell>
          <cell r="P36">
            <v>444.04708537800002</v>
          </cell>
          <cell r="Q36">
            <v>546.97198596300007</v>
          </cell>
          <cell r="R36">
            <v>569.29218126300009</v>
          </cell>
          <cell r="T36">
            <v>1033</v>
          </cell>
          <cell r="U36">
            <v>0.48300000000000004</v>
          </cell>
          <cell r="V36">
            <v>0.48299999999999998</v>
          </cell>
          <cell r="W36">
            <v>0.48299999999999998</v>
          </cell>
          <cell r="X36">
            <v>0.48299999999999998</v>
          </cell>
          <cell r="Y36">
            <v>0.48299999999999998</v>
          </cell>
          <cell r="Z36">
            <v>0.48299999999999998</v>
          </cell>
          <cell r="AA36">
            <v>0.48295863761973373</v>
          </cell>
          <cell r="AB36">
            <v>0.48292488884171952</v>
          </cell>
          <cell r="AC36">
            <v>0.48278139022239058</v>
          </cell>
          <cell r="AD36">
            <v>0.4825431117205487</v>
          </cell>
          <cell r="AE36">
            <v>0.48204648868500671</v>
          </cell>
          <cell r="AF36">
            <v>0.4657940126182411</v>
          </cell>
          <cell r="AG36">
            <v>0.45671264969213654</v>
          </cell>
          <cell r="AH36">
            <v>0.45720087802411574</v>
          </cell>
        </row>
        <row r="37">
          <cell r="A37">
            <v>1035</v>
          </cell>
          <cell r="B37" t="str">
            <v>BRICHERASIO</v>
          </cell>
          <cell r="C37">
            <v>8.9250000000000007</v>
          </cell>
          <cell r="D37">
            <v>2.8000000000000003</v>
          </cell>
          <cell r="E37">
            <v>122.66999999999999</v>
          </cell>
          <cell r="F37">
            <v>89.08</v>
          </cell>
          <cell r="G37">
            <v>252.20600000000002</v>
          </cell>
          <cell r="H37">
            <v>1009.615</v>
          </cell>
          <cell r="I37">
            <v>283.93100000000004</v>
          </cell>
          <cell r="J37">
            <v>10.74</v>
          </cell>
          <cell r="K37">
            <v>10.710093712500003</v>
          </cell>
          <cell r="L37">
            <v>14.070123112500003</v>
          </cell>
          <cell r="M37">
            <v>161.27541114749997</v>
          </cell>
          <cell r="N37">
            <v>268.17234648749996</v>
          </cell>
          <cell r="O37">
            <v>570.82219465050002</v>
          </cell>
          <cell r="P37">
            <v>1782.370795608</v>
          </cell>
          <cell r="Q37">
            <v>2123.0909768834999</v>
          </cell>
          <cell r="R37">
            <v>2135.9790896535001</v>
          </cell>
          <cell r="T37">
            <v>1034</v>
          </cell>
          <cell r="U37">
            <v>0.48299999999999998</v>
          </cell>
          <cell r="V37">
            <v>0.48299999999999993</v>
          </cell>
          <cell r="W37">
            <v>0.48299999999999998</v>
          </cell>
          <cell r="X37">
            <v>0.48299999999999998</v>
          </cell>
          <cell r="Y37">
            <v>0.48299999999999998</v>
          </cell>
          <cell r="Z37">
            <v>0.48299999999999998</v>
          </cell>
          <cell r="AA37">
            <v>0.48300000000000004</v>
          </cell>
          <cell r="AB37">
            <v>0.48299999999999998</v>
          </cell>
          <cell r="AC37">
            <v>0.48281720979915621</v>
          </cell>
          <cell r="AD37">
            <v>0.48250814289089622</v>
          </cell>
          <cell r="AE37">
            <v>0.48109168090077215</v>
          </cell>
          <cell r="AF37">
            <v>0.47440750256082276</v>
          </cell>
          <cell r="AG37">
            <v>0.47263977290732001</v>
          </cell>
          <cell r="AH37">
            <v>0.47177997990893794</v>
          </cell>
        </row>
        <row r="38">
          <cell r="A38">
            <v>1036</v>
          </cell>
          <cell r="B38" t="str">
            <v>BROSSO</v>
          </cell>
          <cell r="G38">
            <v>8.58</v>
          </cell>
          <cell r="H38">
            <v>19.32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10.29609009</v>
          </cell>
          <cell r="P38">
            <v>33.480292950000006</v>
          </cell>
          <cell r="Q38">
            <v>33.480292950000006</v>
          </cell>
          <cell r="R38">
            <v>33.480292950000006</v>
          </cell>
          <cell r="T38">
            <v>1035</v>
          </cell>
          <cell r="U38">
            <v>0.48299999999999998</v>
          </cell>
          <cell r="V38">
            <v>0.48299999999999998</v>
          </cell>
          <cell r="W38">
            <v>0.48299999999999998</v>
          </cell>
          <cell r="X38">
            <v>0.48299999999999998</v>
          </cell>
          <cell r="Y38">
            <v>0.48299999999999998</v>
          </cell>
          <cell r="Z38">
            <v>0.48299999999999998</v>
          </cell>
          <cell r="AA38">
            <v>0.48256176082148949</v>
          </cell>
          <cell r="AB38">
            <v>0.48240678513762764</v>
          </cell>
          <cell r="AC38">
            <v>0.47655997772545955</v>
          </cell>
          <cell r="AD38">
            <v>0.47529781782399694</v>
          </cell>
          <cell r="AE38">
            <v>0.46701371920198503</v>
          </cell>
          <cell r="AF38">
            <v>0.42778588306124421</v>
          </cell>
          <cell r="AG38">
            <v>0.41912997782635447</v>
          </cell>
          <cell r="AH38">
            <v>0.41763955031765532</v>
          </cell>
        </row>
        <row r="39">
          <cell r="A39">
            <v>1037</v>
          </cell>
          <cell r="B39" t="str">
            <v>BROZOLO</v>
          </cell>
          <cell r="D39">
            <v>2.4</v>
          </cell>
          <cell r="E39">
            <v>2.94</v>
          </cell>
          <cell r="F39">
            <v>16.8</v>
          </cell>
          <cell r="H39">
            <v>18.990000000000002</v>
          </cell>
          <cell r="I39">
            <v>23.74</v>
          </cell>
          <cell r="J39">
            <v>20.490000000000002</v>
          </cell>
          <cell r="K39">
            <v>0</v>
          </cell>
          <cell r="L39">
            <v>2.8800252</v>
          </cell>
          <cell r="M39">
            <v>6.4080560699999989</v>
          </cell>
          <cell r="N39">
            <v>26.568232469999998</v>
          </cell>
          <cell r="O39">
            <v>26.568232469999998</v>
          </cell>
          <cell r="P39">
            <v>49.356431865000005</v>
          </cell>
          <cell r="Q39">
            <v>77.844681135000002</v>
          </cell>
          <cell r="R39">
            <v>102.43289628000001</v>
          </cell>
          <cell r="T39">
            <v>1036</v>
          </cell>
          <cell r="U39">
            <v>0.48299999999999998</v>
          </cell>
          <cell r="V39">
            <v>0.48299999999999998</v>
          </cell>
          <cell r="W39">
            <v>0.48299999999999998</v>
          </cell>
          <cell r="X39">
            <v>0.48299999999999998</v>
          </cell>
          <cell r="Y39">
            <v>0.48300000000000004</v>
          </cell>
          <cell r="Z39">
            <v>0.48299999999999998</v>
          </cell>
          <cell r="AA39">
            <v>0.48299999999999998</v>
          </cell>
          <cell r="AB39">
            <v>0.48299999999999998</v>
          </cell>
          <cell r="AC39">
            <v>0.48299999999999998</v>
          </cell>
          <cell r="AD39">
            <v>0.48299999999999998</v>
          </cell>
          <cell r="AE39">
            <v>0.47785955918887069</v>
          </cell>
          <cell r="AF39">
            <v>0.46526521869392412</v>
          </cell>
          <cell r="AG39">
            <v>0.46392819731707741</v>
          </cell>
          <cell r="AH39">
            <v>0.46385034750915677</v>
          </cell>
        </row>
        <row r="40">
          <cell r="A40">
            <v>1038</v>
          </cell>
          <cell r="B40" t="str">
            <v>BRUINO</v>
          </cell>
          <cell r="E40">
            <v>305.65499999999997</v>
          </cell>
          <cell r="F40">
            <v>271.01000000000005</v>
          </cell>
          <cell r="G40">
            <v>407.31500000000005</v>
          </cell>
          <cell r="H40">
            <v>306.71000000000004</v>
          </cell>
          <cell r="I40">
            <v>478.48399999999998</v>
          </cell>
          <cell r="J40">
            <v>213.66899999999998</v>
          </cell>
          <cell r="K40">
            <v>0</v>
          </cell>
          <cell r="L40">
            <v>0</v>
          </cell>
          <cell r="M40">
            <v>366.78920937750001</v>
          </cell>
          <cell r="N40">
            <v>692.00405498250007</v>
          </cell>
          <cell r="O40">
            <v>1180.7863317900001</v>
          </cell>
          <cell r="P40">
            <v>1548.841552245</v>
          </cell>
          <cell r="Q40">
            <v>2123.0273763270002</v>
          </cell>
          <cell r="R40">
            <v>2379.4324198515001</v>
          </cell>
          <cell r="T40">
            <v>1037</v>
          </cell>
          <cell r="U40">
            <v>0.48299999999999998</v>
          </cell>
          <cell r="V40">
            <v>0.48300000000000004</v>
          </cell>
          <cell r="W40">
            <v>0.48299999999999993</v>
          </cell>
          <cell r="X40">
            <v>0.48299999999999993</v>
          </cell>
          <cell r="Y40">
            <v>0.48299999999999993</v>
          </cell>
          <cell r="Z40">
            <v>0.48299999999999998</v>
          </cell>
          <cell r="AA40">
            <v>0.48299999999999998</v>
          </cell>
          <cell r="AB40">
            <v>0.48137493905186912</v>
          </cell>
          <cell r="AC40">
            <v>0.47969585923620545</v>
          </cell>
          <cell r="AD40">
            <v>0.46922569828888938</v>
          </cell>
          <cell r="AE40">
            <v>0.46924720679576237</v>
          </cell>
          <cell r="AF40">
            <v>0.45615065606305877</v>
          </cell>
          <cell r="AG40">
            <v>0.44264540552829462</v>
          </cell>
          <cell r="AH40">
            <v>0.43095618449487344</v>
          </cell>
        </row>
        <row r="41">
          <cell r="A41">
            <v>1039</v>
          </cell>
          <cell r="B41" t="str">
            <v>BRUSASCO</v>
          </cell>
          <cell r="E41">
            <v>4.84</v>
          </cell>
          <cell r="F41">
            <v>8.73</v>
          </cell>
          <cell r="G41">
            <v>28.456</v>
          </cell>
          <cell r="H41">
            <v>50.420000000000009</v>
          </cell>
          <cell r="I41">
            <v>59.4</v>
          </cell>
          <cell r="J41">
            <v>57.76</v>
          </cell>
          <cell r="K41">
            <v>0</v>
          </cell>
          <cell r="L41">
            <v>0</v>
          </cell>
          <cell r="M41">
            <v>5.8080508199999992</v>
          </cell>
          <cell r="N41">
            <v>16.284142485</v>
          </cell>
          <cell r="O41">
            <v>50.431641273000011</v>
          </cell>
          <cell r="P41">
            <v>110.93617068300003</v>
          </cell>
          <cell r="Q41">
            <v>182.21679438300004</v>
          </cell>
          <cell r="R41">
            <v>251.52940086300003</v>
          </cell>
          <cell r="T41">
            <v>1038</v>
          </cell>
          <cell r="U41">
            <v>0.48299999999999998</v>
          </cell>
          <cell r="V41">
            <v>0.48299999999999998</v>
          </cell>
          <cell r="W41">
            <v>0.48299999999999998</v>
          </cell>
          <cell r="X41">
            <v>0.48299999999999998</v>
          </cell>
          <cell r="Y41">
            <v>0.48299999999999998</v>
          </cell>
          <cell r="Z41">
            <v>0.48299999999999998</v>
          </cell>
          <cell r="AA41">
            <v>0.48299999999999998</v>
          </cell>
          <cell r="AB41">
            <v>0.48299999999999993</v>
          </cell>
          <cell r="AC41">
            <v>0.47941704725340251</v>
          </cell>
          <cell r="AD41">
            <v>0.47486190162262248</v>
          </cell>
          <cell r="AE41">
            <v>0.47030108228397999</v>
          </cell>
          <cell r="AF41">
            <v>0.46672146978277368</v>
          </cell>
          <cell r="AG41">
            <v>0.45833081177466201</v>
          </cell>
          <cell r="AH41">
            <v>0.4540059267233626</v>
          </cell>
        </row>
        <row r="42">
          <cell r="A42">
            <v>1040</v>
          </cell>
          <cell r="B42" t="str">
            <v>BRUZOLO</v>
          </cell>
          <cell r="E42">
            <v>51.06</v>
          </cell>
          <cell r="F42">
            <v>4.13</v>
          </cell>
          <cell r="G42">
            <v>5.0199999999999996</v>
          </cell>
          <cell r="H42">
            <v>107.215</v>
          </cell>
          <cell r="I42">
            <v>120.75999999999999</v>
          </cell>
          <cell r="J42">
            <v>2.88</v>
          </cell>
          <cell r="K42">
            <v>0</v>
          </cell>
          <cell r="L42">
            <v>0</v>
          </cell>
          <cell r="M42">
            <v>61.272536130000006</v>
          </cell>
          <cell r="N42">
            <v>66.228579495000005</v>
          </cell>
          <cell r="O42">
            <v>72.252632205000012</v>
          </cell>
          <cell r="P42">
            <v>200.91175796250002</v>
          </cell>
          <cell r="Q42">
            <v>345.82502594250002</v>
          </cell>
          <cell r="R42">
            <v>349.28105618250004</v>
          </cell>
          <cell r="T42">
            <v>1039</v>
          </cell>
          <cell r="U42">
            <v>0.48300000000000004</v>
          </cell>
          <cell r="V42">
            <v>0.48299999999999998</v>
          </cell>
          <cell r="W42">
            <v>0.48299999999999998</v>
          </cell>
          <cell r="X42">
            <v>0.48299999999999998</v>
          </cell>
          <cell r="Y42">
            <v>0.48299999999999998</v>
          </cell>
          <cell r="Z42">
            <v>0.48299999999999998</v>
          </cell>
          <cell r="AA42">
            <v>0.48300000000000004</v>
          </cell>
          <cell r="AB42">
            <v>0.48299999999999993</v>
          </cell>
          <cell r="AC42">
            <v>0.48208502443563228</v>
          </cell>
          <cell r="AD42">
            <v>0.48049097278043862</v>
          </cell>
          <cell r="AE42">
            <v>0.47541472173284616</v>
          </cell>
          <cell r="AF42">
            <v>0.46599129904646919</v>
          </cell>
          <cell r="AG42">
            <v>0.45470432051791865</v>
          </cell>
          <cell r="AH42">
            <v>0.44270425124303908</v>
          </cell>
        </row>
        <row r="43">
          <cell r="A43">
            <v>1041</v>
          </cell>
          <cell r="B43" t="str">
            <v>BURIASCO</v>
          </cell>
          <cell r="D43">
            <v>4.8050000000000006</v>
          </cell>
          <cell r="E43">
            <v>5.24</v>
          </cell>
          <cell r="F43">
            <v>21.32</v>
          </cell>
          <cell r="G43">
            <v>5.5200000000000005</v>
          </cell>
          <cell r="H43">
            <v>151.68</v>
          </cell>
          <cell r="I43">
            <v>382.11</v>
          </cell>
          <cell r="J43">
            <v>68.099999999999994</v>
          </cell>
          <cell r="K43">
            <v>0</v>
          </cell>
          <cell r="L43">
            <v>5.7660504525000009</v>
          </cell>
          <cell r="M43">
            <v>12.054105472500002</v>
          </cell>
          <cell r="N43">
            <v>37.638329332500007</v>
          </cell>
          <cell r="O43">
            <v>44.262387292500009</v>
          </cell>
          <cell r="P43">
            <v>226.2799799325</v>
          </cell>
          <cell r="Q43">
            <v>684.81599208750004</v>
          </cell>
          <cell r="R43">
            <v>766.5367071375</v>
          </cell>
          <cell r="T43">
            <v>1040</v>
          </cell>
          <cell r="U43">
            <v>0.48299999999999998</v>
          </cell>
          <cell r="V43">
            <v>0.48299999999999998</v>
          </cell>
          <cell r="W43">
            <v>0.48299999999999998</v>
          </cell>
          <cell r="X43">
            <v>0.48299999999999993</v>
          </cell>
          <cell r="Y43">
            <v>0.48299999999999993</v>
          </cell>
          <cell r="Z43">
            <v>0.48300000000000004</v>
          </cell>
          <cell r="AA43">
            <v>0.48299999999999998</v>
          </cell>
          <cell r="AB43">
            <v>0.48299999999999998</v>
          </cell>
          <cell r="AC43">
            <v>0.48292288876145906</v>
          </cell>
          <cell r="AD43">
            <v>0.48284450359277592</v>
          </cell>
          <cell r="AE43">
            <v>0.48273665083495759</v>
          </cell>
          <cell r="AF43">
            <v>0.48195173710264394</v>
          </cell>
          <cell r="AG43">
            <v>0.48148989043729568</v>
          </cell>
          <cell r="AH43">
            <v>0.46935499337411479</v>
          </cell>
        </row>
        <row r="44">
          <cell r="A44">
            <v>1042</v>
          </cell>
          <cell r="B44" t="str">
            <v>BUROLO</v>
          </cell>
          <cell r="E44">
            <v>2.6520000000000001</v>
          </cell>
          <cell r="F44">
            <v>7.62</v>
          </cell>
          <cell r="G44">
            <v>46.581999999999994</v>
          </cell>
          <cell r="H44">
            <v>1154.807</v>
          </cell>
          <cell r="I44">
            <v>412.19</v>
          </cell>
          <cell r="J44">
            <v>24.560000000000002</v>
          </cell>
          <cell r="K44">
            <v>0</v>
          </cell>
          <cell r="L44">
            <v>0</v>
          </cell>
          <cell r="M44">
            <v>3.1824278459999999</v>
          </cell>
          <cell r="N44">
            <v>12.326507856000001</v>
          </cell>
          <cell r="O44">
            <v>68.225396966999995</v>
          </cell>
          <cell r="P44">
            <v>1454.0059224404999</v>
          </cell>
          <cell r="Q44">
            <v>1948.6382504355001</v>
          </cell>
          <cell r="R44">
            <v>1978.1105083155001</v>
          </cell>
          <cell r="T44">
            <v>1041</v>
          </cell>
          <cell r="U44">
            <v>0.48299999999999993</v>
          </cell>
          <cell r="V44">
            <v>0.48300000000000004</v>
          </cell>
          <cell r="W44">
            <v>0.48299999999999993</v>
          </cell>
          <cell r="X44">
            <v>0.48299999999999993</v>
          </cell>
          <cell r="Y44">
            <v>0.48299999999999993</v>
          </cell>
          <cell r="Z44">
            <v>0.48299999999999998</v>
          </cell>
          <cell r="AA44">
            <v>0.48299999999999998</v>
          </cell>
          <cell r="AB44">
            <v>0.48277858146219138</v>
          </cell>
          <cell r="AC44">
            <v>0.4824721841464838</v>
          </cell>
          <cell r="AD44">
            <v>0.48124246514814967</v>
          </cell>
          <cell r="AE44">
            <v>0.48108687129686067</v>
          </cell>
          <cell r="AF44">
            <v>0.47362966578672122</v>
          </cell>
          <cell r="AG44">
            <v>0.45620915546970542</v>
          </cell>
          <cell r="AH44">
            <v>0.45610374132613185</v>
          </cell>
        </row>
        <row r="45">
          <cell r="A45">
            <v>1043</v>
          </cell>
          <cell r="B45" t="str">
            <v>BUSANO</v>
          </cell>
          <cell r="E45">
            <v>2.87</v>
          </cell>
          <cell r="G45">
            <v>230.16</v>
          </cell>
          <cell r="H45">
            <v>1031.7249999999999</v>
          </cell>
          <cell r="I45">
            <v>875.58</v>
          </cell>
          <cell r="J45">
            <v>20.28</v>
          </cell>
          <cell r="K45">
            <v>0</v>
          </cell>
          <cell r="L45">
            <v>0</v>
          </cell>
          <cell r="M45">
            <v>3.4440301349999998</v>
          </cell>
          <cell r="N45">
            <v>3.4440301349999998</v>
          </cell>
          <cell r="O45">
            <v>279.63844681499995</v>
          </cell>
          <cell r="P45">
            <v>1517.7192799274999</v>
          </cell>
          <cell r="Q45">
            <v>2568.4244735174998</v>
          </cell>
          <cell r="R45">
            <v>2592.7606864575</v>
          </cell>
          <cell r="T45">
            <v>1042</v>
          </cell>
          <cell r="U45">
            <v>0.48299999999999993</v>
          </cell>
          <cell r="V45">
            <v>0.48299999999999998</v>
          </cell>
          <cell r="W45">
            <v>0.48299999999999998</v>
          </cell>
          <cell r="X45">
            <v>0.48299999999999998</v>
          </cell>
          <cell r="Y45">
            <v>0.48299999999999998</v>
          </cell>
          <cell r="Z45">
            <v>0.48299999999999998</v>
          </cell>
          <cell r="AA45">
            <v>0.48299999999999998</v>
          </cell>
          <cell r="AB45">
            <v>0.48299999999999998</v>
          </cell>
          <cell r="AC45">
            <v>0.48289107909256485</v>
          </cell>
          <cell r="AD45">
            <v>0.48255148703361173</v>
          </cell>
          <cell r="AE45">
            <v>0.48051501181340839</v>
          </cell>
          <cell r="AF45">
            <v>0.43434482123711932</v>
          </cell>
          <cell r="AG45">
            <v>0.41213741829802919</v>
          </cell>
          <cell r="AH45">
            <v>0.40997640891088616</v>
          </cell>
        </row>
        <row r="46">
          <cell r="A46">
            <v>1044</v>
          </cell>
          <cell r="B46" t="str">
            <v>BUSSOLENO</v>
          </cell>
          <cell r="D46">
            <v>10.256</v>
          </cell>
          <cell r="E46">
            <v>14.900000000000002</v>
          </cell>
          <cell r="F46">
            <v>31.435000000000006</v>
          </cell>
          <cell r="G46">
            <v>27.03</v>
          </cell>
          <cell r="H46">
            <v>176.87</v>
          </cell>
          <cell r="I46">
            <v>492.29399999999987</v>
          </cell>
          <cell r="J46">
            <v>31.279999999999998</v>
          </cell>
          <cell r="K46">
            <v>0</v>
          </cell>
          <cell r="L46">
            <v>12.307307688000002</v>
          </cell>
          <cell r="M46">
            <v>30.187464138000003</v>
          </cell>
          <cell r="N46">
            <v>67.909794205500006</v>
          </cell>
          <cell r="O46">
            <v>100.34607802050002</v>
          </cell>
          <cell r="P46">
            <v>312.59193515550004</v>
          </cell>
          <cell r="Q46">
            <v>903.34990424249986</v>
          </cell>
          <cell r="R46">
            <v>940.88623268249989</v>
          </cell>
          <cell r="T46">
            <v>1043</v>
          </cell>
          <cell r="U46">
            <v>0.48299999999999998</v>
          </cell>
          <cell r="V46">
            <v>0.48299999999999998</v>
          </cell>
          <cell r="W46">
            <v>0.48299999999999998</v>
          </cell>
          <cell r="X46">
            <v>0.48299999999999993</v>
          </cell>
          <cell r="Y46">
            <v>0.48300000000000004</v>
          </cell>
          <cell r="Z46">
            <v>0.48299999999999998</v>
          </cell>
          <cell r="AA46">
            <v>0.48299999999999998</v>
          </cell>
          <cell r="AB46">
            <v>0.48299999999999998</v>
          </cell>
          <cell r="AC46">
            <v>0.48298302407506827</v>
          </cell>
          <cell r="AD46">
            <v>0.48298295898968241</v>
          </cell>
          <cell r="AE46">
            <v>0.48168317490646051</v>
          </cell>
          <cell r="AF46">
            <v>0.47716660319376991</v>
          </cell>
          <cell r="AG46">
            <v>0.47083262531548642</v>
          </cell>
          <cell r="AH46">
            <v>0.47061847605499108</v>
          </cell>
        </row>
        <row r="47">
          <cell r="A47">
            <v>1045</v>
          </cell>
          <cell r="B47" t="str">
            <v>BUTTIGLIERA ALTA</v>
          </cell>
          <cell r="D47">
            <v>2.7170000000000001</v>
          </cell>
          <cell r="E47">
            <v>2.87</v>
          </cell>
          <cell r="F47">
            <v>11.98</v>
          </cell>
          <cell r="G47">
            <v>291.85500000000002</v>
          </cell>
          <cell r="H47">
            <v>349.08600000000007</v>
          </cell>
          <cell r="I47">
            <v>149.535</v>
          </cell>
          <cell r="J47">
            <v>26.992999999999999</v>
          </cell>
          <cell r="K47">
            <v>0</v>
          </cell>
          <cell r="L47">
            <v>3.2604285284999999</v>
          </cell>
          <cell r="M47">
            <v>6.7044586634999996</v>
          </cell>
          <cell r="N47">
            <v>21.080584453499998</v>
          </cell>
          <cell r="O47">
            <v>371.30964893100008</v>
          </cell>
          <cell r="P47">
            <v>790.21651433400018</v>
          </cell>
          <cell r="Q47">
            <v>969.66008445150021</v>
          </cell>
          <cell r="R47">
            <v>1002.0519678780003</v>
          </cell>
          <cell r="T47">
            <v>1044</v>
          </cell>
          <cell r="U47">
            <v>0.48299999999999998</v>
          </cell>
          <cell r="V47">
            <v>0.48299999999999998</v>
          </cell>
          <cell r="W47">
            <v>0.48299999999999998</v>
          </cell>
          <cell r="X47">
            <v>0.48299999999999998</v>
          </cell>
          <cell r="Y47">
            <v>0.48299999999999998</v>
          </cell>
          <cell r="Z47">
            <v>0.48299999999999998</v>
          </cell>
          <cell r="AA47">
            <v>0.48299999999999998</v>
          </cell>
          <cell r="AB47">
            <v>0.48248661977603385</v>
          </cell>
          <cell r="AC47">
            <v>0.48175277203341671</v>
          </cell>
          <cell r="AD47">
            <v>0.48228715291020768</v>
          </cell>
          <cell r="AE47">
            <v>0.48190594888840638</v>
          </cell>
          <cell r="AF47">
            <v>0.47959850328642878</v>
          </cell>
          <cell r="AG47">
            <v>0.47482473946954235</v>
          </cell>
          <cell r="AH47">
            <v>0.47191655215992073</v>
          </cell>
        </row>
        <row r="48">
          <cell r="A48">
            <v>1046</v>
          </cell>
          <cell r="B48" t="str">
            <v>CAFASSE</v>
          </cell>
          <cell r="D48">
            <v>2.88</v>
          </cell>
          <cell r="E48">
            <v>4</v>
          </cell>
          <cell r="F48">
            <v>10.52</v>
          </cell>
          <cell r="G48">
            <v>2.7</v>
          </cell>
          <cell r="H48">
            <v>221.52500000000001</v>
          </cell>
          <cell r="I48">
            <v>398.62</v>
          </cell>
          <cell r="J48">
            <v>16.844999999999999</v>
          </cell>
          <cell r="K48">
            <v>0</v>
          </cell>
          <cell r="L48">
            <v>3.45603024</v>
          </cell>
          <cell r="M48">
            <v>8.25607224</v>
          </cell>
          <cell r="N48">
            <v>20.880182699999999</v>
          </cell>
          <cell r="O48">
            <v>24.120211049999998</v>
          </cell>
          <cell r="P48">
            <v>289.95253706250003</v>
          </cell>
          <cell r="Q48">
            <v>768.30072257250004</v>
          </cell>
          <cell r="R48">
            <v>788.51489944500008</v>
          </cell>
          <cell r="T48">
            <v>1045</v>
          </cell>
          <cell r="U48">
            <v>0.48300000000000004</v>
          </cell>
          <cell r="V48">
            <v>0.48299999999999998</v>
          </cell>
          <cell r="W48">
            <v>0.48299999999999998</v>
          </cell>
          <cell r="X48">
            <v>0.48299999999999998</v>
          </cell>
          <cell r="Y48">
            <v>0.48299999999999998</v>
          </cell>
          <cell r="Z48">
            <v>0.48299999999999998</v>
          </cell>
          <cell r="AA48">
            <v>0.48299999999999998</v>
          </cell>
          <cell r="AB48">
            <v>0.48298087458125738</v>
          </cell>
          <cell r="AC48">
            <v>0.48295423620195654</v>
          </cell>
          <cell r="AD48">
            <v>0.48283608812732204</v>
          </cell>
          <cell r="AE48">
            <v>0.4793680415379285</v>
          </cell>
          <cell r="AF48">
            <v>0.47496997372924421</v>
          </cell>
          <cell r="AG48">
            <v>0.47375292968420218</v>
          </cell>
          <cell r="AH48">
            <v>0.47241364930106322</v>
          </cell>
        </row>
        <row r="49">
          <cell r="A49">
            <v>1047</v>
          </cell>
          <cell r="B49" t="str">
            <v>CALUSO</v>
          </cell>
          <cell r="D49">
            <v>2.88</v>
          </cell>
          <cell r="E49">
            <v>39.649999999999991</v>
          </cell>
          <cell r="F49">
            <v>65.820000000000007</v>
          </cell>
          <cell r="G49">
            <v>88.625</v>
          </cell>
          <cell r="H49">
            <v>690.72100000000012</v>
          </cell>
          <cell r="I49">
            <v>1707.8120000000006</v>
          </cell>
          <cell r="J49">
            <v>83.86</v>
          </cell>
          <cell r="K49">
            <v>0</v>
          </cell>
          <cell r="L49">
            <v>3.45603024</v>
          </cell>
          <cell r="M49">
            <v>51.036446564999991</v>
          </cell>
          <cell r="N49">
            <v>130.02113767500001</v>
          </cell>
          <cell r="O49">
            <v>236.3720682375</v>
          </cell>
          <cell r="P49">
            <v>1065.2445208080001</v>
          </cell>
          <cell r="Q49">
            <v>3114.6368528340008</v>
          </cell>
          <cell r="R49">
            <v>3215.2697333640008</v>
          </cell>
          <cell r="T49">
            <v>1046</v>
          </cell>
          <cell r="U49">
            <v>0.48299999999999998</v>
          </cell>
          <cell r="V49">
            <v>0.48299999999999998</v>
          </cell>
          <cell r="W49">
            <v>0.48299999999999998</v>
          </cell>
          <cell r="X49">
            <v>0.48299999999999998</v>
          </cell>
          <cell r="Y49">
            <v>0.48299999999999998</v>
          </cell>
          <cell r="Z49">
            <v>0.48299999999999998</v>
          </cell>
          <cell r="AA49">
            <v>0.48299999999999998</v>
          </cell>
          <cell r="AB49">
            <v>0.48287646073076379</v>
          </cell>
          <cell r="AC49">
            <v>0.48269414531692417</v>
          </cell>
          <cell r="AD49">
            <v>0.48216789144359051</v>
          </cell>
          <cell r="AE49">
            <v>0.48206744983890182</v>
          </cell>
          <cell r="AF49">
            <v>0.47148423977940035</v>
          </cell>
          <cell r="AG49">
            <v>0.45282298819764771</v>
          </cell>
          <cell r="AH49">
            <v>0.4499707661971809</v>
          </cell>
        </row>
        <row r="50">
          <cell r="A50">
            <v>1048</v>
          </cell>
          <cell r="B50" t="str">
            <v>CAMBIANO</v>
          </cell>
          <cell r="E50">
            <v>31.47</v>
          </cell>
          <cell r="F50">
            <v>250.52</v>
          </cell>
          <cell r="G50">
            <v>470.40000000000009</v>
          </cell>
          <cell r="H50">
            <v>1039.69</v>
          </cell>
          <cell r="I50">
            <v>400.92</v>
          </cell>
          <cell r="J50">
            <v>114.91</v>
          </cell>
          <cell r="K50">
            <v>0</v>
          </cell>
          <cell r="L50">
            <v>0</v>
          </cell>
          <cell r="M50">
            <v>37.764330434999998</v>
          </cell>
          <cell r="N50">
            <v>338.39096089499998</v>
          </cell>
          <cell r="O50">
            <v>902.87590009500013</v>
          </cell>
          <cell r="P50">
            <v>2150.5148168400001</v>
          </cell>
          <cell r="Q50">
            <v>2631.6230265000004</v>
          </cell>
          <cell r="R50">
            <v>2769.5162330550002</v>
          </cell>
          <cell r="T50">
            <v>1047</v>
          </cell>
          <cell r="U50">
            <v>0.48299999999999998</v>
          </cell>
          <cell r="V50">
            <v>0.48299999999999998</v>
          </cell>
          <cell r="W50">
            <v>0.48299999999999998</v>
          </cell>
          <cell r="X50">
            <v>0.48299999999999998</v>
          </cell>
          <cell r="Y50">
            <v>0.48299999999999998</v>
          </cell>
          <cell r="Z50">
            <v>0.48299999999999998</v>
          </cell>
          <cell r="AA50">
            <v>0.48299999999999993</v>
          </cell>
          <cell r="AB50">
            <v>0.48293454898816185</v>
          </cell>
          <cell r="AC50">
            <v>0.48206481778180232</v>
          </cell>
          <cell r="AD50">
            <v>0.48084367249446475</v>
          </cell>
          <cell r="AE50">
            <v>0.4788108704549367</v>
          </cell>
          <cell r="AF50">
            <v>0.46391296885846495</v>
          </cell>
          <cell r="AG50">
            <v>0.42851360244622855</v>
          </cell>
          <cell r="AH50">
            <v>0.42839749529033366</v>
          </cell>
        </row>
        <row r="51">
          <cell r="A51">
            <v>1049</v>
          </cell>
          <cell r="B51" t="str">
            <v>CAMPIGLIONE-FENILE</v>
          </cell>
          <cell r="C51">
            <v>9.07</v>
          </cell>
          <cell r="E51">
            <v>6.3</v>
          </cell>
          <cell r="F51">
            <v>2.94</v>
          </cell>
          <cell r="G51">
            <v>392.7</v>
          </cell>
          <cell r="H51">
            <v>465.45999999999992</v>
          </cell>
          <cell r="I51">
            <v>360.96</v>
          </cell>
          <cell r="J51">
            <v>78.38</v>
          </cell>
          <cell r="K51">
            <v>10.884095235</v>
          </cell>
          <cell r="L51">
            <v>10.884095235</v>
          </cell>
          <cell r="M51">
            <v>18.444161385000001</v>
          </cell>
          <cell r="N51">
            <v>21.972192255</v>
          </cell>
          <cell r="O51">
            <v>493.21631560499998</v>
          </cell>
          <cell r="P51">
            <v>1051.773202935</v>
          </cell>
          <cell r="Q51">
            <v>1484.9289930150001</v>
          </cell>
          <cell r="R51">
            <v>1578.9858160050001</v>
          </cell>
          <cell r="T51">
            <v>1048</v>
          </cell>
          <cell r="U51">
            <v>0.48299999999999998</v>
          </cell>
          <cell r="V51">
            <v>0.48299999999999998</v>
          </cell>
          <cell r="W51">
            <v>0.48299999999999998</v>
          </cell>
          <cell r="X51">
            <v>0.48300000000000004</v>
          </cell>
          <cell r="Y51">
            <v>0.48299999999999998</v>
          </cell>
          <cell r="Z51">
            <v>0.48299999999999998</v>
          </cell>
          <cell r="AA51">
            <v>0.48299999999999998</v>
          </cell>
          <cell r="AB51">
            <v>0.48299999999999993</v>
          </cell>
          <cell r="AC51">
            <v>0.48255436983539951</v>
          </cell>
          <cell r="AD51">
            <v>0.47888896871240288</v>
          </cell>
          <cell r="AE51">
            <v>0.47159307406851425</v>
          </cell>
          <cell r="AF51">
            <v>0.45687826515107299</v>
          </cell>
          <cell r="AG51">
            <v>0.44929284694929422</v>
          </cell>
          <cell r="AH51">
            <v>0.4387913601971784</v>
          </cell>
        </row>
        <row r="52">
          <cell r="A52">
            <v>1050</v>
          </cell>
          <cell r="B52" t="str">
            <v>CANDIA CANAVESE</v>
          </cell>
          <cell r="E52">
            <v>2.04</v>
          </cell>
          <cell r="G52">
            <v>11.03</v>
          </cell>
          <cell r="H52">
            <v>58.660000000000004</v>
          </cell>
          <cell r="I52">
            <v>17.560000000000002</v>
          </cell>
          <cell r="J52">
            <v>5.04</v>
          </cell>
          <cell r="K52">
            <v>0</v>
          </cell>
          <cell r="L52">
            <v>0</v>
          </cell>
          <cell r="M52">
            <v>2.4480214199999999</v>
          </cell>
          <cell r="N52">
            <v>2.4480214199999999</v>
          </cell>
          <cell r="O52">
            <v>15.684137235</v>
          </cell>
          <cell r="P52">
            <v>86.076753165</v>
          </cell>
          <cell r="Q52">
            <v>107.148937545</v>
          </cell>
          <cell r="R52">
            <v>113.196990465</v>
          </cell>
          <cell r="T52">
            <v>1049</v>
          </cell>
          <cell r="U52">
            <v>0.48299999999999993</v>
          </cell>
          <cell r="V52">
            <v>0.48299999999999998</v>
          </cell>
          <cell r="W52">
            <v>0.48299999999999998</v>
          </cell>
          <cell r="X52">
            <v>0.48299999999999998</v>
          </cell>
          <cell r="Y52">
            <v>0.48299999999999998</v>
          </cell>
          <cell r="Z52">
            <v>0.48299999999999998</v>
          </cell>
          <cell r="AA52">
            <v>0.4824585975284752</v>
          </cell>
          <cell r="AB52">
            <v>0.48249659887019963</v>
          </cell>
          <cell r="AC52">
            <v>0.48209817056854548</v>
          </cell>
          <cell r="AD52">
            <v>0.48149922365160591</v>
          </cell>
          <cell r="AE52">
            <v>0.44835553030376585</v>
          </cell>
          <cell r="AF52">
            <v>0.41759095764733295</v>
          </cell>
          <cell r="AG52">
            <v>0.38549883651432187</v>
          </cell>
          <cell r="AH52">
            <v>0.37915026187035494</v>
          </cell>
        </row>
        <row r="53">
          <cell r="A53">
            <v>1051</v>
          </cell>
          <cell r="B53" t="str">
            <v>CANDIOLO</v>
          </cell>
          <cell r="D53">
            <v>3.15</v>
          </cell>
          <cell r="E53">
            <v>64.55</v>
          </cell>
          <cell r="F53">
            <v>40.752000000000002</v>
          </cell>
          <cell r="G53">
            <v>47.96</v>
          </cell>
          <cell r="H53">
            <v>1073.75</v>
          </cell>
          <cell r="I53">
            <v>905.22</v>
          </cell>
          <cell r="J53">
            <v>314.95500000000004</v>
          </cell>
          <cell r="K53">
            <v>0</v>
          </cell>
          <cell r="L53">
            <v>3.7800330750000004</v>
          </cell>
          <cell r="M53">
            <v>81.240710850000013</v>
          </cell>
          <cell r="N53">
            <v>130.14353874600002</v>
          </cell>
          <cell r="O53">
            <v>187.69604232600003</v>
          </cell>
          <cell r="P53">
            <v>1476.2073167010001</v>
          </cell>
          <cell r="Q53">
            <v>2562.4808215110002</v>
          </cell>
          <cell r="R53">
            <v>2940.4301285385004</v>
          </cell>
          <cell r="T53">
            <v>1050</v>
          </cell>
          <cell r="U53">
            <v>0.48299999999999998</v>
          </cell>
          <cell r="V53">
            <v>0.48299999999999998</v>
          </cell>
          <cell r="W53">
            <v>0.48299999999999998</v>
          </cell>
          <cell r="X53">
            <v>0.48299999999999998</v>
          </cell>
          <cell r="Y53">
            <v>0.48299999999999998</v>
          </cell>
          <cell r="Z53">
            <v>0.48299999999999998</v>
          </cell>
          <cell r="AA53">
            <v>0.48299999999999998</v>
          </cell>
          <cell r="AB53">
            <v>0.48299999999999993</v>
          </cell>
          <cell r="AC53">
            <v>0.48261343820446029</v>
          </cell>
          <cell r="AD53">
            <v>0.48259086729148981</v>
          </cell>
          <cell r="AE53">
            <v>0.48044605046227856</v>
          </cell>
          <cell r="AF53">
            <v>0.46887189002735735</v>
          </cell>
          <cell r="AG53">
            <v>0.46621488629120467</v>
          </cell>
          <cell r="AH53">
            <v>0.46480348307086949</v>
          </cell>
        </row>
        <row r="54">
          <cell r="A54">
            <v>1052</v>
          </cell>
          <cell r="B54" t="str">
            <v>CANISCHIO</v>
          </cell>
          <cell r="D54">
            <v>2.5500000000000003</v>
          </cell>
          <cell r="E54">
            <v>7.73</v>
          </cell>
          <cell r="H54">
            <v>54.72</v>
          </cell>
          <cell r="I54">
            <v>2.15</v>
          </cell>
          <cell r="J54">
            <v>5.76</v>
          </cell>
          <cell r="K54">
            <v>0</v>
          </cell>
          <cell r="L54">
            <v>3.0600267750000003</v>
          </cell>
          <cell r="M54">
            <v>12.336107940000002</v>
          </cell>
          <cell r="N54">
            <v>12.336107940000002</v>
          </cell>
          <cell r="O54">
            <v>12.336107940000002</v>
          </cell>
          <cell r="P54">
            <v>78.000682499999996</v>
          </cell>
          <cell r="Q54">
            <v>80.580705074999997</v>
          </cell>
          <cell r="R54">
            <v>87.492765554999991</v>
          </cell>
          <cell r="T54">
            <v>1051</v>
          </cell>
          <cell r="U54">
            <v>0.48299999999999998</v>
          </cell>
          <cell r="V54">
            <v>0.48299999999999998</v>
          </cell>
          <cell r="W54">
            <v>0.48300000000000004</v>
          </cell>
          <cell r="X54">
            <v>0.48299999999999998</v>
          </cell>
          <cell r="Y54">
            <v>0.48299999999999998</v>
          </cell>
          <cell r="Z54">
            <v>0.48300000000000004</v>
          </cell>
          <cell r="AA54">
            <v>0.48299999999999998</v>
          </cell>
          <cell r="AB54">
            <v>0.48293827735039802</v>
          </cell>
          <cell r="AC54">
            <v>0.48168285847966552</v>
          </cell>
          <cell r="AD54">
            <v>0.4808295153764966</v>
          </cell>
          <cell r="AE54">
            <v>0.47999087068224322</v>
          </cell>
          <cell r="AF54">
            <v>0.46040989450013303</v>
          </cell>
          <cell r="AG54">
            <v>0.44565052389348342</v>
          </cell>
          <cell r="AH54">
            <v>0.43809607812648838</v>
          </cell>
        </row>
        <row r="55">
          <cell r="A55">
            <v>1053</v>
          </cell>
          <cell r="B55" t="str">
            <v>CANTALUPA</v>
          </cell>
          <cell r="C55">
            <v>4.6500000000000004</v>
          </cell>
          <cell r="D55">
            <v>7.2050000000000001</v>
          </cell>
          <cell r="E55">
            <v>27.47</v>
          </cell>
          <cell r="F55">
            <v>14.079999999999998</v>
          </cell>
          <cell r="G55">
            <v>33.504999999999995</v>
          </cell>
          <cell r="H55">
            <v>102.21599999999999</v>
          </cell>
          <cell r="I55">
            <v>125.63999999999999</v>
          </cell>
          <cell r="J55">
            <v>35.231000000000002</v>
          </cell>
          <cell r="K55">
            <v>5.5800488250000004</v>
          </cell>
          <cell r="L55">
            <v>14.226124477500001</v>
          </cell>
          <cell r="M55">
            <v>47.190412912499994</v>
          </cell>
          <cell r="N55">
            <v>64.086560752499992</v>
          </cell>
          <cell r="O55">
            <v>104.29291255499999</v>
          </cell>
          <cell r="P55">
            <v>226.95318582299996</v>
          </cell>
          <cell r="Q55">
            <v>377.72250504299996</v>
          </cell>
          <cell r="R55">
            <v>420.00007496849997</v>
          </cell>
          <cell r="T55">
            <v>1052</v>
          </cell>
          <cell r="U55">
            <v>0.48299999999999998</v>
          </cell>
          <cell r="V55">
            <v>0.48299999999999998</v>
          </cell>
          <cell r="W55">
            <v>0.48299999999999998</v>
          </cell>
          <cell r="X55">
            <v>0.48299999999999993</v>
          </cell>
          <cell r="Y55">
            <v>0.48299999999999998</v>
          </cell>
          <cell r="Z55">
            <v>0.48299999999999998</v>
          </cell>
          <cell r="AA55">
            <v>0.48299999999999998</v>
          </cell>
          <cell r="AB55">
            <v>0.47995886227916662</v>
          </cell>
          <cell r="AC55">
            <v>0.4709795835358746</v>
          </cell>
          <cell r="AD55">
            <v>0.47030628676818786</v>
          </cell>
          <cell r="AE55">
            <v>0.47047808551525433</v>
          </cell>
          <cell r="AF55">
            <v>0.40245644232187638</v>
          </cell>
          <cell r="AG55">
            <v>0.39483830150107485</v>
          </cell>
          <cell r="AH55">
            <v>0.38859473640727693</v>
          </cell>
        </row>
        <row r="56">
          <cell r="A56">
            <v>1054</v>
          </cell>
          <cell r="B56" t="str">
            <v>CANTOIRA</v>
          </cell>
          <cell r="D56">
            <v>3.1500000000000004</v>
          </cell>
          <cell r="E56">
            <v>1.085</v>
          </cell>
          <cell r="F56">
            <v>6.92</v>
          </cell>
          <cell r="G56">
            <v>33.930000000000007</v>
          </cell>
          <cell r="H56">
            <v>8.4600000000000009</v>
          </cell>
          <cell r="J56">
            <v>5</v>
          </cell>
          <cell r="K56">
            <v>0</v>
          </cell>
          <cell r="L56">
            <v>3.7800330750000009</v>
          </cell>
          <cell r="M56">
            <v>5.0820444675000012</v>
          </cell>
          <cell r="N56">
            <v>13.386117127500002</v>
          </cell>
          <cell r="O56">
            <v>54.102473392500009</v>
          </cell>
          <cell r="P56">
            <v>64.254562222500013</v>
          </cell>
          <cell r="Q56">
            <v>64.254562222500013</v>
          </cell>
          <cell r="R56">
            <v>70.254614722500008</v>
          </cell>
          <cell r="T56">
            <v>1053</v>
          </cell>
          <cell r="U56">
            <v>0.48300000000000004</v>
          </cell>
          <cell r="V56">
            <v>0.48299999999999998</v>
          </cell>
          <cell r="W56">
            <v>0.48299999999999998</v>
          </cell>
          <cell r="X56">
            <v>0.48299999999999998</v>
          </cell>
          <cell r="Y56">
            <v>0.48299999999999998</v>
          </cell>
          <cell r="Z56">
            <v>0.48299999999999998</v>
          </cell>
          <cell r="AA56">
            <v>0.48229334987349887</v>
          </cell>
          <cell r="AB56">
            <v>0.48121480433290914</v>
          </cell>
          <cell r="AC56">
            <v>0.47730259515932716</v>
          </cell>
          <cell r="AD56">
            <v>0.475543983556037</v>
          </cell>
          <cell r="AE56">
            <v>0.47106933453553906</v>
          </cell>
          <cell r="AF56">
            <v>0.45571898580617082</v>
          </cell>
          <cell r="AG56">
            <v>0.43772828905814304</v>
          </cell>
          <cell r="AH56">
            <v>0.43360921951094089</v>
          </cell>
        </row>
        <row r="57">
          <cell r="A57">
            <v>1055</v>
          </cell>
          <cell r="B57" t="str">
            <v>CAPRIE</v>
          </cell>
          <cell r="E57">
            <v>2.94</v>
          </cell>
          <cell r="F57">
            <v>41.424999999999997</v>
          </cell>
          <cell r="G57">
            <v>11.797000000000001</v>
          </cell>
          <cell r="H57">
            <v>38.619999999999997</v>
          </cell>
          <cell r="I57">
            <v>210.24999999999997</v>
          </cell>
          <cell r="J57">
            <v>5.82</v>
          </cell>
          <cell r="K57">
            <v>0</v>
          </cell>
          <cell r="L57">
            <v>0</v>
          </cell>
          <cell r="M57">
            <v>3.5280308699999994</v>
          </cell>
          <cell r="N57">
            <v>53.238465832499998</v>
          </cell>
          <cell r="O57">
            <v>67.394989701</v>
          </cell>
          <cell r="P57">
            <v>113.73939521099999</v>
          </cell>
          <cell r="Q57">
            <v>366.04160283599992</v>
          </cell>
          <cell r="R57">
            <v>373.02566394599995</v>
          </cell>
          <cell r="T57">
            <v>1054</v>
          </cell>
          <cell r="U57">
            <v>0.48299999999999993</v>
          </cell>
          <cell r="V57">
            <v>0.48299999999999998</v>
          </cell>
          <cell r="W57">
            <v>0.48300000000000004</v>
          </cell>
          <cell r="X57">
            <v>0.48300000000000004</v>
          </cell>
          <cell r="Y57">
            <v>0.48300000000000004</v>
          </cell>
          <cell r="Z57">
            <v>0.48299999999999998</v>
          </cell>
          <cell r="AA57">
            <v>0.48299999999999998</v>
          </cell>
          <cell r="AB57">
            <v>0.48200720175354811</v>
          </cell>
          <cell r="AC57">
            <v>0.4816734432329649</v>
          </cell>
          <cell r="AD57">
            <v>0.4794352437976705</v>
          </cell>
          <cell r="AE57">
            <v>0.468548769891521</v>
          </cell>
          <cell r="AF57">
            <v>0.46554428417764104</v>
          </cell>
          <cell r="AG57">
            <v>0.46580816769555561</v>
          </cell>
          <cell r="AH57">
            <v>0.46377347044883599</v>
          </cell>
        </row>
        <row r="58">
          <cell r="A58">
            <v>1056</v>
          </cell>
          <cell r="B58" t="str">
            <v>CARAVINO</v>
          </cell>
          <cell r="F58">
            <v>1.4000000000000001</v>
          </cell>
          <cell r="G58">
            <v>3.8520000000000003</v>
          </cell>
          <cell r="I58">
            <v>99.765000000000001</v>
          </cell>
          <cell r="J58">
            <v>6.8369999999999997</v>
          </cell>
          <cell r="K58">
            <v>0</v>
          </cell>
          <cell r="L58">
            <v>0</v>
          </cell>
          <cell r="M58">
            <v>0</v>
          </cell>
          <cell r="N58">
            <v>1.6800147000000001</v>
          </cell>
          <cell r="O58">
            <v>6.3024551460000007</v>
          </cell>
          <cell r="P58">
            <v>6.3024551460000007</v>
          </cell>
          <cell r="Q58">
            <v>126.0215026785</v>
          </cell>
          <cell r="R58">
            <v>134.22597446700001</v>
          </cell>
          <cell r="T58">
            <v>1055</v>
          </cell>
          <cell r="U58">
            <v>0.48299999999999998</v>
          </cell>
          <cell r="V58">
            <v>0.48299999999999998</v>
          </cell>
          <cell r="W58">
            <v>0.48299999999999998</v>
          </cell>
          <cell r="X58">
            <v>0.48299999999999998</v>
          </cell>
          <cell r="Y58">
            <v>0.48299999999999998</v>
          </cell>
          <cell r="Z58">
            <v>0.48299999999999998</v>
          </cell>
          <cell r="AA58">
            <v>0.48299999999999998</v>
          </cell>
          <cell r="AB58">
            <v>0.48300000000000004</v>
          </cell>
          <cell r="AC58">
            <v>0.48273528925199327</v>
          </cell>
          <cell r="AD58">
            <v>0.47876119457898608</v>
          </cell>
          <cell r="AE58">
            <v>0.47793039287920608</v>
          </cell>
          <cell r="AF58">
            <v>0.47473681698724035</v>
          </cell>
          <cell r="AG58">
            <v>0.4564412298751247</v>
          </cell>
          <cell r="AH58">
            <v>0.45485168518533681</v>
          </cell>
        </row>
        <row r="59">
          <cell r="A59">
            <v>1057</v>
          </cell>
          <cell r="B59" t="str">
            <v>CAREMA</v>
          </cell>
          <cell r="G59">
            <v>6.8</v>
          </cell>
          <cell r="H59">
            <v>14.850000000000001</v>
          </cell>
          <cell r="I59">
            <v>25.2</v>
          </cell>
          <cell r="J59">
            <v>28.560000000000002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8.1600713999999996</v>
          </cell>
          <cell r="P59">
            <v>25.980227325000001</v>
          </cell>
          <cell r="Q59">
            <v>56.220491925000005</v>
          </cell>
          <cell r="R59">
            <v>90.49279180500001</v>
          </cell>
          <cell r="T59">
            <v>1056</v>
          </cell>
          <cell r="U59">
            <v>0.48299999999999998</v>
          </cell>
          <cell r="V59">
            <v>0.48299999999999998</v>
          </cell>
          <cell r="W59">
            <v>0.48300000000000004</v>
          </cell>
          <cell r="X59">
            <v>0.48299999999999998</v>
          </cell>
          <cell r="Y59">
            <v>0.48299999999999998</v>
          </cell>
          <cell r="Z59">
            <v>0.48299999999999998</v>
          </cell>
          <cell r="AA59">
            <v>0.48299999999999998</v>
          </cell>
          <cell r="AB59">
            <v>0.48300000000000004</v>
          </cell>
          <cell r="AC59">
            <v>0.48299999999999998</v>
          </cell>
          <cell r="AD59">
            <v>0.48257615893999922</v>
          </cell>
          <cell r="AE59">
            <v>0.48150217246007887</v>
          </cell>
          <cell r="AF59">
            <v>0.48143220167193557</v>
          </cell>
          <cell r="AG59">
            <v>0.45146248283384283</v>
          </cell>
          <cell r="AH59">
            <v>0.44889711891897355</v>
          </cell>
        </row>
        <row r="60">
          <cell r="A60">
            <v>1058</v>
          </cell>
          <cell r="B60" t="str">
            <v>CARIGNANO</v>
          </cell>
          <cell r="C60">
            <v>5.1000000000000005</v>
          </cell>
          <cell r="D60">
            <v>19.95</v>
          </cell>
          <cell r="E60">
            <v>57.237000000000002</v>
          </cell>
          <cell r="F60">
            <v>59.007000000000005</v>
          </cell>
          <cell r="G60">
            <v>285.08500000000004</v>
          </cell>
          <cell r="H60">
            <v>328.82000000000005</v>
          </cell>
          <cell r="I60">
            <v>154.69999999999999</v>
          </cell>
          <cell r="J60">
            <v>207.965</v>
          </cell>
          <cell r="K60">
            <v>6.1200535500000006</v>
          </cell>
          <cell r="L60">
            <v>30.060263025000001</v>
          </cell>
          <cell r="M60">
            <v>98.745264013500005</v>
          </cell>
          <cell r="N60">
            <v>169.55428358699999</v>
          </cell>
          <cell r="O60">
            <v>511.65927697950002</v>
          </cell>
          <cell r="P60">
            <v>906.24672958950009</v>
          </cell>
          <cell r="Q60">
            <v>1091.8883539395001</v>
          </cell>
          <cell r="R60">
            <v>1341.4485375720001</v>
          </cell>
          <cell r="T60">
            <v>1057</v>
          </cell>
          <cell r="U60">
            <v>0.48299999999999998</v>
          </cell>
          <cell r="V60">
            <v>0.48299999999999998</v>
          </cell>
          <cell r="W60">
            <v>0.48299999999999998</v>
          </cell>
          <cell r="X60">
            <v>0.48299999999999998</v>
          </cell>
          <cell r="Y60">
            <v>0.48300000000000004</v>
          </cell>
          <cell r="Z60">
            <v>0.48299999999999998</v>
          </cell>
          <cell r="AA60">
            <v>0.48299999999999998</v>
          </cell>
          <cell r="AB60">
            <v>0.48300000000000004</v>
          </cell>
          <cell r="AC60">
            <v>0.48299999999999998</v>
          </cell>
          <cell r="AD60">
            <v>0.48299999999999998</v>
          </cell>
          <cell r="AE60">
            <v>0.48191230365247489</v>
          </cell>
          <cell r="AF60">
            <v>0.47931472933615371</v>
          </cell>
          <cell r="AG60">
            <v>0.47107549373121876</v>
          </cell>
          <cell r="AH60">
            <v>0.46071595324481085</v>
          </cell>
        </row>
        <row r="61">
          <cell r="A61">
            <v>1059</v>
          </cell>
          <cell r="B61" t="str">
            <v>CARMAGNOLA</v>
          </cell>
          <cell r="D61">
            <v>23.355000000000004</v>
          </cell>
          <cell r="E61">
            <v>204.64999999999995</v>
          </cell>
          <cell r="F61">
            <v>488.37900000000002</v>
          </cell>
          <cell r="G61">
            <v>991.70100000000002</v>
          </cell>
          <cell r="H61">
            <v>8176.0099999999975</v>
          </cell>
          <cell r="I61">
            <v>1635.1650000000006</v>
          </cell>
          <cell r="J61">
            <v>397.6149999999999</v>
          </cell>
          <cell r="K61">
            <v>0</v>
          </cell>
          <cell r="L61">
            <v>28.026245227500002</v>
          </cell>
          <cell r="M61">
            <v>273.60839405249999</v>
          </cell>
          <cell r="N61">
            <v>859.66832203199999</v>
          </cell>
          <cell r="O61">
            <v>2049.7199348925001</v>
          </cell>
          <cell r="P61">
            <v>11861.017782997496</v>
          </cell>
          <cell r="Q61">
            <v>13823.232952229997</v>
          </cell>
          <cell r="R61">
            <v>14300.375127187497</v>
          </cell>
          <cell r="T61">
            <v>1058</v>
          </cell>
          <cell r="U61">
            <v>0.48300000000000004</v>
          </cell>
          <cell r="V61">
            <v>0.48299999999999998</v>
          </cell>
          <cell r="W61">
            <v>0.48299999999999998</v>
          </cell>
          <cell r="X61">
            <v>0.48299999999999998</v>
          </cell>
          <cell r="Y61">
            <v>0.48299999999999993</v>
          </cell>
          <cell r="Z61">
            <v>0.48299999999999998</v>
          </cell>
          <cell r="AA61">
            <v>0.48288681755696866</v>
          </cell>
          <cell r="AB61">
            <v>0.48244273021259404</v>
          </cell>
          <cell r="AC61">
            <v>0.48119778715724443</v>
          </cell>
          <cell r="AD61">
            <v>0.47992664848008942</v>
          </cell>
          <cell r="AE61">
            <v>0.47374857215274202</v>
          </cell>
          <cell r="AF61">
            <v>0.46665444765153913</v>
          </cell>
          <cell r="AG61">
            <v>0.46360102470265097</v>
          </cell>
          <cell r="AH61">
            <v>0.45739497185894434</v>
          </cell>
        </row>
        <row r="62">
          <cell r="A62">
            <v>1060</v>
          </cell>
          <cell r="B62" t="str">
            <v>CASALBORGONE</v>
          </cell>
          <cell r="E62">
            <v>2.8000000000000003</v>
          </cell>
          <cell r="F62">
            <v>21.2</v>
          </cell>
          <cell r="G62">
            <v>39.790000000000006</v>
          </cell>
          <cell r="H62">
            <v>85.29</v>
          </cell>
          <cell r="I62">
            <v>82.20999999999998</v>
          </cell>
          <cell r="J62">
            <v>9.7999999999999989</v>
          </cell>
          <cell r="K62">
            <v>0</v>
          </cell>
          <cell r="L62">
            <v>0</v>
          </cell>
          <cell r="M62">
            <v>3.3600294000000002</v>
          </cell>
          <cell r="N62">
            <v>28.800252</v>
          </cell>
          <cell r="O62">
            <v>76.548669795000009</v>
          </cell>
          <cell r="P62">
            <v>178.89756534000003</v>
          </cell>
          <cell r="Q62">
            <v>277.55042854500005</v>
          </cell>
          <cell r="R62">
            <v>289.31053144500004</v>
          </cell>
          <cell r="T62">
            <v>1059</v>
          </cell>
          <cell r="U62">
            <v>0.48299999999999998</v>
          </cell>
          <cell r="V62">
            <v>0.48299999999999993</v>
          </cell>
          <cell r="W62">
            <v>0.48299999999999998</v>
          </cell>
          <cell r="X62">
            <v>0.48299999999999998</v>
          </cell>
          <cell r="Y62">
            <v>0.48300000000000004</v>
          </cell>
          <cell r="Z62">
            <v>0.48299999999999998</v>
          </cell>
          <cell r="AA62">
            <v>0.48299999999999998</v>
          </cell>
          <cell r="AB62">
            <v>0.48291712627910399</v>
          </cell>
          <cell r="AC62">
            <v>0.48209344742221549</v>
          </cell>
          <cell r="AD62">
            <v>0.47997930266583144</v>
          </cell>
          <cell r="AE62">
            <v>0.47569986855274277</v>
          </cell>
          <cell r="AF62">
            <v>0.4390497394522147</v>
          </cell>
          <cell r="AG62">
            <v>0.41049684116738061</v>
          </cell>
          <cell r="AH62">
            <v>0.40508799654732663</v>
          </cell>
        </row>
        <row r="63">
          <cell r="A63">
            <v>1061</v>
          </cell>
          <cell r="B63" t="str">
            <v>CASCINETTE D'IVREA</v>
          </cell>
          <cell r="E63">
            <v>4.3</v>
          </cell>
          <cell r="F63">
            <v>5.75</v>
          </cell>
          <cell r="G63">
            <v>39.975000000000001</v>
          </cell>
          <cell r="H63">
            <v>35.066000000000003</v>
          </cell>
          <cell r="I63">
            <v>19.799999999999997</v>
          </cell>
          <cell r="J63">
            <v>6.7799999999999994</v>
          </cell>
          <cell r="K63">
            <v>0</v>
          </cell>
          <cell r="L63">
            <v>0</v>
          </cell>
          <cell r="M63">
            <v>5.1600451500000002</v>
          </cell>
          <cell r="N63">
            <v>12.060105525000001</v>
          </cell>
          <cell r="O63">
            <v>60.030525262500007</v>
          </cell>
          <cell r="P63">
            <v>102.11009345550001</v>
          </cell>
          <cell r="Q63">
            <v>125.8703013555</v>
          </cell>
          <cell r="R63">
            <v>134.0063725455</v>
          </cell>
          <cell r="T63">
            <v>1060</v>
          </cell>
          <cell r="U63">
            <v>0.48299999999999993</v>
          </cell>
          <cell r="V63">
            <v>0.48299999999999998</v>
          </cell>
          <cell r="W63">
            <v>0.48299999999999998</v>
          </cell>
          <cell r="X63">
            <v>0.48299999999999998</v>
          </cell>
          <cell r="Y63">
            <v>0.48299999999999998</v>
          </cell>
          <cell r="Z63">
            <v>0.48299999999999998</v>
          </cell>
          <cell r="AA63">
            <v>0.48299999999999998</v>
          </cell>
          <cell r="AB63">
            <v>0.48299999999999998</v>
          </cell>
          <cell r="AC63">
            <v>0.48271557058976416</v>
          </cell>
          <cell r="AD63">
            <v>0.48047646694749213</v>
          </cell>
          <cell r="AE63">
            <v>0.47657528838283769</v>
          </cell>
          <cell r="AF63">
            <v>0.46862600626924034</v>
          </cell>
          <cell r="AG63">
            <v>0.45966369800675266</v>
          </cell>
          <cell r="AH63">
            <v>0.45530476775203071</v>
          </cell>
        </row>
        <row r="64">
          <cell r="A64">
            <v>1062</v>
          </cell>
          <cell r="B64" t="str">
            <v>CASELETTE</v>
          </cell>
          <cell r="E64">
            <v>7.0200000000000005</v>
          </cell>
          <cell r="F64">
            <v>109.88000000000001</v>
          </cell>
          <cell r="G64">
            <v>12.89</v>
          </cell>
          <cell r="H64">
            <v>590.79</v>
          </cell>
          <cell r="I64">
            <v>175.48500000000001</v>
          </cell>
          <cell r="J64">
            <v>19.600000000000001</v>
          </cell>
          <cell r="K64">
            <v>0</v>
          </cell>
          <cell r="L64">
            <v>0</v>
          </cell>
          <cell r="M64">
            <v>8.42407371</v>
          </cell>
          <cell r="N64">
            <v>140.28122744999999</v>
          </cell>
          <cell r="O64">
            <v>155.749362795</v>
          </cell>
          <cell r="P64">
            <v>864.70356608999987</v>
          </cell>
          <cell r="Q64">
            <v>1075.2874086825</v>
          </cell>
          <cell r="R64">
            <v>1098.8076144825</v>
          </cell>
          <cell r="T64">
            <v>1061</v>
          </cell>
          <cell r="U64">
            <v>0.48299999999999998</v>
          </cell>
          <cell r="V64">
            <v>0.48299999999999998</v>
          </cell>
          <cell r="W64">
            <v>0.48299999999999998</v>
          </cell>
          <cell r="X64">
            <v>0.48299999999999998</v>
          </cell>
          <cell r="Y64">
            <v>0.48299999999999993</v>
          </cell>
          <cell r="Z64">
            <v>0.48299999999999998</v>
          </cell>
          <cell r="AA64">
            <v>0.48299999999999993</v>
          </cell>
          <cell r="AB64">
            <v>0.48299999999999998</v>
          </cell>
          <cell r="AC64">
            <v>0.48184644602722371</v>
          </cell>
          <cell r="AD64">
            <v>0.48022596041093907</v>
          </cell>
          <cell r="AE64">
            <v>0.46940913223368558</v>
          </cell>
          <cell r="AF64">
            <v>0.45850295035489208</v>
          </cell>
          <cell r="AG64">
            <v>0.45263639019285035</v>
          </cell>
          <cell r="AH64">
            <v>0.44967603120660343</v>
          </cell>
        </row>
        <row r="65">
          <cell r="A65">
            <v>1063</v>
          </cell>
          <cell r="B65" t="str">
            <v>CASELLE TORINESE</v>
          </cell>
          <cell r="D65">
            <v>2.88</v>
          </cell>
          <cell r="E65">
            <v>537.64</v>
          </cell>
          <cell r="F65">
            <v>380.43799999999993</v>
          </cell>
          <cell r="G65">
            <v>217.01199999999997</v>
          </cell>
          <cell r="H65">
            <v>742.39</v>
          </cell>
          <cell r="I65">
            <v>682.79</v>
          </cell>
          <cell r="J65">
            <v>161.73500000000001</v>
          </cell>
          <cell r="K65">
            <v>0</v>
          </cell>
          <cell r="L65">
            <v>3.45603024</v>
          </cell>
          <cell r="M65">
            <v>648.62967546000004</v>
          </cell>
          <cell r="N65">
            <v>1105.1592700589999</v>
          </cell>
          <cell r="O65">
            <v>1365.575948685</v>
          </cell>
          <cell r="P65">
            <v>2256.45174378</v>
          </cell>
          <cell r="Q65">
            <v>3075.806913075</v>
          </cell>
          <cell r="R65">
            <v>3269.8906112925001</v>
          </cell>
          <cell r="T65">
            <v>1062</v>
          </cell>
          <cell r="U65">
            <v>0.48300000000000004</v>
          </cell>
          <cell r="V65">
            <v>0.48299999999999993</v>
          </cell>
          <cell r="W65">
            <v>0.48299999999999998</v>
          </cell>
          <cell r="X65">
            <v>0.48299999999999998</v>
          </cell>
          <cell r="Y65">
            <v>0.48299999999999998</v>
          </cell>
          <cell r="Z65">
            <v>0.48299999999999998</v>
          </cell>
          <cell r="AA65">
            <v>0.48299999999999993</v>
          </cell>
          <cell r="AB65">
            <v>0.48300000000000004</v>
          </cell>
          <cell r="AC65">
            <v>0.48280840883971304</v>
          </cell>
          <cell r="AD65">
            <v>0.47939959642507518</v>
          </cell>
          <cell r="AE65">
            <v>0.4791623451513734</v>
          </cell>
          <cell r="AF65">
            <v>0.45994790727643348</v>
          </cell>
          <cell r="AG65">
            <v>0.45280491895546304</v>
          </cell>
          <cell r="AH65">
            <v>0.45112646799302386</v>
          </cell>
        </row>
        <row r="66">
          <cell r="A66">
            <v>1064</v>
          </cell>
          <cell r="B66" t="str">
            <v>CASTAGNETO PO</v>
          </cell>
          <cell r="E66">
            <v>8.36</v>
          </cell>
          <cell r="F66">
            <v>8.370000000000001</v>
          </cell>
          <cell r="G66">
            <v>23.029999999999998</v>
          </cell>
          <cell r="H66">
            <v>86.084999999999994</v>
          </cell>
          <cell r="I66">
            <v>59.539999999999992</v>
          </cell>
          <cell r="J66">
            <v>31.770000000000003</v>
          </cell>
          <cell r="K66">
            <v>0</v>
          </cell>
          <cell r="L66">
            <v>0</v>
          </cell>
          <cell r="M66">
            <v>10.032087779999999</v>
          </cell>
          <cell r="N66">
            <v>20.076175665000001</v>
          </cell>
          <cell r="O66">
            <v>47.712417479999999</v>
          </cell>
          <cell r="P66">
            <v>151.01532137250001</v>
          </cell>
          <cell r="Q66">
            <v>222.46394654250003</v>
          </cell>
          <cell r="R66">
            <v>260.58828012750001</v>
          </cell>
          <cell r="T66">
            <v>1063</v>
          </cell>
          <cell r="U66">
            <v>0.48299999999999998</v>
          </cell>
          <cell r="V66">
            <v>0.48299999999999998</v>
          </cell>
          <cell r="W66">
            <v>0.48299999999999998</v>
          </cell>
          <cell r="X66">
            <v>0.48299999999999998</v>
          </cell>
          <cell r="Y66">
            <v>0.48299999999999998</v>
          </cell>
          <cell r="Z66">
            <v>0.48300000000000004</v>
          </cell>
          <cell r="AA66">
            <v>0.48299999999999998</v>
          </cell>
          <cell r="AB66">
            <v>0.48298454510401367</v>
          </cell>
          <cell r="AC66">
            <v>0.48018537599974542</v>
          </cell>
          <cell r="AD66">
            <v>0.47806083470325844</v>
          </cell>
          <cell r="AE66">
            <v>0.4766551392050386</v>
          </cell>
          <cell r="AF66">
            <v>0.47259436070137251</v>
          </cell>
          <cell r="AG66">
            <v>0.46801712581184823</v>
          </cell>
          <cell r="AH66">
            <v>0.46523960929078406</v>
          </cell>
        </row>
        <row r="67">
          <cell r="A67">
            <v>1065</v>
          </cell>
          <cell r="B67" t="str">
            <v>CASTAGNOLE PIEMONTE</v>
          </cell>
          <cell r="E67">
            <v>25.62</v>
          </cell>
          <cell r="F67">
            <v>16.100000000000001</v>
          </cell>
          <cell r="G67">
            <v>164.38</v>
          </cell>
          <cell r="H67">
            <v>1292.9500000000003</v>
          </cell>
          <cell r="I67">
            <v>214.04500000000002</v>
          </cell>
          <cell r="J67">
            <v>19.2</v>
          </cell>
          <cell r="K67">
            <v>0</v>
          </cell>
          <cell r="L67">
            <v>0</v>
          </cell>
          <cell r="M67">
            <v>30.744269010000004</v>
          </cell>
          <cell r="N67">
            <v>50.064438060000008</v>
          </cell>
          <cell r="O67">
            <v>247.32216405000003</v>
          </cell>
          <cell r="P67">
            <v>1798.8757400250004</v>
          </cell>
          <cell r="Q67">
            <v>2055.7319874975005</v>
          </cell>
          <cell r="R67">
            <v>2078.7721890975004</v>
          </cell>
          <cell r="T67">
            <v>1064</v>
          </cell>
          <cell r="U67">
            <v>0.48299999999999998</v>
          </cell>
          <cell r="V67">
            <v>0.48299999999999998</v>
          </cell>
          <cell r="W67">
            <v>0.48299999999999998</v>
          </cell>
          <cell r="X67">
            <v>0.48299999999999998</v>
          </cell>
          <cell r="Y67">
            <v>0.48299999999999998</v>
          </cell>
          <cell r="Z67">
            <v>0.48299999999999998</v>
          </cell>
          <cell r="AA67">
            <v>0.48300000000000004</v>
          </cell>
          <cell r="AB67">
            <v>0.48300000000000004</v>
          </cell>
          <cell r="AC67">
            <v>0.48201362976676421</v>
          </cell>
          <cell r="AD67">
            <v>0.48089128367479128</v>
          </cell>
          <cell r="AE67">
            <v>0.4781579795417697</v>
          </cell>
          <cell r="AF67">
            <v>0.46793034346233947</v>
          </cell>
          <cell r="AG67">
            <v>0.46067835181402411</v>
          </cell>
          <cell r="AH67">
            <v>0.4562310009733202</v>
          </cell>
        </row>
        <row r="68">
          <cell r="A68">
            <v>1066</v>
          </cell>
          <cell r="B68" t="str">
            <v>CASTELLAMONTE</v>
          </cell>
          <cell r="C68">
            <v>2.9159999999999999</v>
          </cell>
          <cell r="D68">
            <v>5.74</v>
          </cell>
          <cell r="E68">
            <v>16.079999999999998</v>
          </cell>
          <cell r="F68">
            <v>58.638000000000005</v>
          </cell>
          <cell r="G68">
            <v>63.36999999999999</v>
          </cell>
          <cell r="H68">
            <v>496.55100000000004</v>
          </cell>
          <cell r="I68">
            <v>67.66</v>
          </cell>
          <cell r="J68">
            <v>133.422</v>
          </cell>
          <cell r="K68">
            <v>3.4992306179999995</v>
          </cell>
          <cell r="L68">
            <v>10.387290887999999</v>
          </cell>
          <cell r="M68">
            <v>29.683459727999999</v>
          </cell>
          <cell r="N68">
            <v>100.04967542700001</v>
          </cell>
          <cell r="O68">
            <v>176.09434081199998</v>
          </cell>
          <cell r="P68">
            <v>771.9607545975</v>
          </cell>
          <cell r="Q68">
            <v>853.15346502750003</v>
          </cell>
          <cell r="R68">
            <v>1013.2612659585001</v>
          </cell>
          <cell r="T68">
            <v>1065</v>
          </cell>
          <cell r="U68">
            <v>0.48299999999999998</v>
          </cell>
          <cell r="V68">
            <v>0.48299999999999998</v>
          </cell>
          <cell r="W68">
            <v>0.48299999999999998</v>
          </cell>
          <cell r="X68">
            <v>0.48299999999999998</v>
          </cell>
          <cell r="Y68">
            <v>0.48299999999999998</v>
          </cell>
          <cell r="Z68">
            <v>0.48299999999999998</v>
          </cell>
          <cell r="AA68">
            <v>0.48299999999999998</v>
          </cell>
          <cell r="AB68">
            <v>0.48299999999999998</v>
          </cell>
          <cell r="AC68">
            <v>0.48019132652661833</v>
          </cell>
          <cell r="AD68">
            <v>0.4783955872080618</v>
          </cell>
          <cell r="AE68">
            <v>0.46068796078749391</v>
          </cell>
          <cell r="AF68">
            <v>0.3178317863264829</v>
          </cell>
          <cell r="AG68">
            <v>0.30340640860562756</v>
          </cell>
          <cell r="AH68">
            <v>0.29789683242566489</v>
          </cell>
        </row>
        <row r="69">
          <cell r="A69">
            <v>1067</v>
          </cell>
          <cell r="B69" t="str">
            <v>CASTELNUOVO NIGRA</v>
          </cell>
          <cell r="H69">
            <v>5.32</v>
          </cell>
          <cell r="I69">
            <v>2.82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6.3840558600000001</v>
          </cell>
          <cell r="Q69">
            <v>9.7680854700000008</v>
          </cell>
          <cell r="R69">
            <v>9.7680854700000008</v>
          </cell>
          <cell r="T69">
            <v>1066</v>
          </cell>
          <cell r="U69">
            <v>0.48299999999999998</v>
          </cell>
          <cell r="V69">
            <v>0.48300000000000004</v>
          </cell>
          <cell r="W69">
            <v>0.48299999999999998</v>
          </cell>
          <cell r="X69">
            <v>0.48299999999999998</v>
          </cell>
          <cell r="Y69">
            <v>0.48300000000000004</v>
          </cell>
          <cell r="Z69">
            <v>0.48299999999999998</v>
          </cell>
          <cell r="AA69">
            <v>0.48295450039335341</v>
          </cell>
          <cell r="AB69">
            <v>0.4828731046488377</v>
          </cell>
          <cell r="AC69">
            <v>0.48264638277941063</v>
          </cell>
          <cell r="AD69">
            <v>0.48170351701158637</v>
          </cell>
          <cell r="AE69">
            <v>0.4809085511683972</v>
          </cell>
          <cell r="AF69">
            <v>0.47361702273021755</v>
          </cell>
          <cell r="AG69">
            <v>0.4726751606822846</v>
          </cell>
          <cell r="AH69">
            <v>0.4697833017171707</v>
          </cell>
        </row>
        <row r="70">
          <cell r="A70">
            <v>1068</v>
          </cell>
          <cell r="B70" t="str">
            <v>CASTIGLIONE TORINESE</v>
          </cell>
          <cell r="E70">
            <v>10.56</v>
          </cell>
          <cell r="F70">
            <v>61.954999999999998</v>
          </cell>
          <cell r="G70">
            <v>34.770000000000003</v>
          </cell>
          <cell r="H70">
            <v>1165.1800000000005</v>
          </cell>
          <cell r="I70">
            <v>191.13</v>
          </cell>
          <cell r="J70">
            <v>18.925000000000001</v>
          </cell>
          <cell r="K70">
            <v>0</v>
          </cell>
          <cell r="L70">
            <v>0</v>
          </cell>
          <cell r="M70">
            <v>12.67211088</v>
          </cell>
          <cell r="N70">
            <v>87.018761407500008</v>
          </cell>
          <cell r="O70">
            <v>128.74312649250001</v>
          </cell>
          <cell r="P70">
            <v>1526.9713608825007</v>
          </cell>
          <cell r="Q70">
            <v>1756.3293677475008</v>
          </cell>
          <cell r="R70">
            <v>1779.0395664600007</v>
          </cell>
          <cell r="T70">
            <v>1067</v>
          </cell>
          <cell r="U70">
            <v>0.48299999999999998</v>
          </cell>
          <cell r="V70">
            <v>0.48299999999999998</v>
          </cell>
          <cell r="W70">
            <v>0.48299999999999998</v>
          </cell>
          <cell r="X70">
            <v>0.48299999999999993</v>
          </cell>
          <cell r="Y70">
            <v>0.48299999999999993</v>
          </cell>
          <cell r="Z70">
            <v>0.48299999999999998</v>
          </cell>
          <cell r="AA70">
            <v>0.48299999999999998</v>
          </cell>
          <cell r="AB70">
            <v>0.48299999999999998</v>
          </cell>
          <cell r="AC70">
            <v>0.48299999999999998</v>
          </cell>
          <cell r="AD70">
            <v>0.48299999999999998</v>
          </cell>
          <cell r="AE70">
            <v>0.48300000000000004</v>
          </cell>
          <cell r="AF70">
            <v>0.47926013622838221</v>
          </cell>
          <cell r="AG70">
            <v>0.47715010002143815</v>
          </cell>
          <cell r="AH70">
            <v>0.47707175078405673</v>
          </cell>
        </row>
        <row r="71">
          <cell r="A71">
            <v>1069</v>
          </cell>
          <cell r="B71" t="str">
            <v>CAVAGNOLO</v>
          </cell>
          <cell r="D71">
            <v>2.88</v>
          </cell>
          <cell r="E71">
            <v>6.3</v>
          </cell>
          <cell r="F71">
            <v>22.060000000000002</v>
          </cell>
          <cell r="G71">
            <v>54.338000000000008</v>
          </cell>
          <cell r="H71">
            <v>149.85</v>
          </cell>
          <cell r="I71">
            <v>197.99</v>
          </cell>
          <cell r="J71">
            <v>18</v>
          </cell>
          <cell r="K71">
            <v>0</v>
          </cell>
          <cell r="L71">
            <v>3.45603024</v>
          </cell>
          <cell r="M71">
            <v>11.016096390000001</v>
          </cell>
          <cell r="N71">
            <v>37.488328020000004</v>
          </cell>
          <cell r="O71">
            <v>102.69449856900002</v>
          </cell>
          <cell r="P71">
            <v>282.51607199400001</v>
          </cell>
          <cell r="Q71">
            <v>520.10615088899999</v>
          </cell>
          <cell r="R71">
            <v>541.70633988899999</v>
          </cell>
          <cell r="T71">
            <v>1068</v>
          </cell>
          <cell r="U71">
            <v>0.48299999999999998</v>
          </cell>
          <cell r="V71">
            <v>0.48299999999999993</v>
          </cell>
          <cell r="W71">
            <v>0.48299999999999998</v>
          </cell>
          <cell r="X71">
            <v>0.48299999999999998</v>
          </cell>
          <cell r="Y71">
            <v>0.48299999999999993</v>
          </cell>
          <cell r="Z71">
            <v>0.48299999999999998</v>
          </cell>
          <cell r="AA71">
            <v>0.48299999999999993</v>
          </cell>
          <cell r="AB71">
            <v>0.48299999999999998</v>
          </cell>
          <cell r="AC71">
            <v>0.48289845922994123</v>
          </cell>
          <cell r="AD71">
            <v>0.48209861765167356</v>
          </cell>
          <cell r="AE71">
            <v>0.48160140184087419</v>
          </cell>
          <cell r="AF71">
            <v>0.46525328304440894</v>
          </cell>
          <cell r="AG71">
            <v>0.46345828577722598</v>
          </cell>
          <cell r="AH71">
            <v>0.46414245053568343</v>
          </cell>
        </row>
        <row r="72">
          <cell r="A72">
            <v>1070</v>
          </cell>
          <cell r="B72" t="str">
            <v>CAVOUR</v>
          </cell>
          <cell r="D72">
            <v>6.8250000000000002</v>
          </cell>
          <cell r="E72">
            <v>40.165000000000006</v>
          </cell>
          <cell r="F72">
            <v>90.724999999999994</v>
          </cell>
          <cell r="G72">
            <v>136.47500000000002</v>
          </cell>
          <cell r="H72">
            <v>1399.4840000000002</v>
          </cell>
          <cell r="I72">
            <v>703.55000000000007</v>
          </cell>
          <cell r="J72">
            <v>63.295000000000002</v>
          </cell>
          <cell r="K72">
            <v>0</v>
          </cell>
          <cell r="L72">
            <v>8.1900716625000012</v>
          </cell>
          <cell r="M72">
            <v>56.388493395000012</v>
          </cell>
          <cell r="N72">
            <v>165.2594460075</v>
          </cell>
          <cell r="O72">
            <v>329.03087899500008</v>
          </cell>
          <cell r="P72">
            <v>2008.426373577</v>
          </cell>
          <cell r="Q72">
            <v>2852.6937608520002</v>
          </cell>
          <cell r="R72">
            <v>2928.6484254495003</v>
          </cell>
          <cell r="T72">
            <v>1069</v>
          </cell>
          <cell r="U72">
            <v>0.48299999999999998</v>
          </cell>
          <cell r="V72">
            <v>0.48299999999999998</v>
          </cell>
          <cell r="W72">
            <v>0.48299999999999998</v>
          </cell>
          <cell r="X72">
            <v>0.48299999999999998</v>
          </cell>
          <cell r="Y72">
            <v>0.48299999999999998</v>
          </cell>
          <cell r="Z72">
            <v>0.48299999999999998</v>
          </cell>
          <cell r="AA72">
            <v>0.48299999999999998</v>
          </cell>
          <cell r="AB72">
            <v>0.4826801566189079</v>
          </cell>
          <cell r="AC72">
            <v>0.48197849084848177</v>
          </cell>
          <cell r="AD72">
            <v>0.47928521249483302</v>
          </cell>
          <cell r="AE72">
            <v>0.47225552651504543</v>
          </cell>
          <cell r="AF72">
            <v>0.45284454733911822</v>
          </cell>
          <cell r="AG72">
            <v>0.42847908626888004</v>
          </cell>
          <cell r="AH72">
            <v>0.42599148695281291</v>
          </cell>
        </row>
        <row r="73">
          <cell r="A73">
            <v>1071</v>
          </cell>
          <cell r="B73" t="str">
            <v>CERCENASCO</v>
          </cell>
          <cell r="D73">
            <v>8.0500000000000007</v>
          </cell>
          <cell r="E73">
            <v>9.2750000000000004</v>
          </cell>
          <cell r="F73">
            <v>2.0699999999999998</v>
          </cell>
          <cell r="G73">
            <v>83.73</v>
          </cell>
          <cell r="H73">
            <v>1219.0300000000002</v>
          </cell>
          <cell r="I73">
            <v>187.703</v>
          </cell>
          <cell r="K73">
            <v>0</v>
          </cell>
          <cell r="L73">
            <v>9.660084525000002</v>
          </cell>
          <cell r="M73">
            <v>20.790181912500003</v>
          </cell>
          <cell r="N73">
            <v>23.274203647500002</v>
          </cell>
          <cell r="O73">
            <v>123.7510828125</v>
          </cell>
          <cell r="P73">
            <v>1586.5998826275004</v>
          </cell>
          <cell r="Q73">
            <v>1811.8454535090004</v>
          </cell>
          <cell r="R73">
            <v>1811.8454535090004</v>
          </cell>
          <cell r="T73">
            <v>1070</v>
          </cell>
          <cell r="U73">
            <v>0.48300000000000004</v>
          </cell>
          <cell r="V73">
            <v>0.48300000000000004</v>
          </cell>
          <cell r="W73">
            <v>0.48299999999999998</v>
          </cell>
          <cell r="X73">
            <v>0.48300000000000004</v>
          </cell>
          <cell r="Y73">
            <v>0.48299999999999998</v>
          </cell>
          <cell r="Z73">
            <v>0.48299999999999998</v>
          </cell>
          <cell r="AA73">
            <v>0.48299999999999993</v>
          </cell>
          <cell r="AB73">
            <v>0.48280578335560748</v>
          </cell>
          <cell r="AC73">
            <v>0.48162859224777949</v>
          </cell>
          <cell r="AD73">
            <v>0.47875940320651916</v>
          </cell>
          <cell r="AE73">
            <v>0.47508960703985703</v>
          </cell>
          <cell r="AF73">
            <v>0.43481537447445578</v>
          </cell>
          <cell r="AG73">
            <v>0.41610112253729725</v>
          </cell>
          <cell r="AH73">
            <v>0.41294003433258608</v>
          </cell>
        </row>
        <row r="74">
          <cell r="A74">
            <v>1072</v>
          </cell>
          <cell r="B74" t="str">
            <v>CERES</v>
          </cell>
          <cell r="F74">
            <v>16</v>
          </cell>
          <cell r="H74">
            <v>2.82</v>
          </cell>
          <cell r="K74">
            <v>0</v>
          </cell>
          <cell r="L74">
            <v>0</v>
          </cell>
          <cell r="M74">
            <v>0</v>
          </cell>
          <cell r="N74">
            <v>19.200168000000001</v>
          </cell>
          <cell r="O74">
            <v>19.200168000000001</v>
          </cell>
          <cell r="P74">
            <v>22.58419761</v>
          </cell>
          <cell r="Q74">
            <v>22.58419761</v>
          </cell>
          <cell r="R74">
            <v>22.58419761</v>
          </cell>
          <cell r="T74">
            <v>1071</v>
          </cell>
          <cell r="U74">
            <v>0.48299999999999998</v>
          </cell>
          <cell r="V74">
            <v>0.48299999999999998</v>
          </cell>
          <cell r="W74">
            <v>0.48299999999999998</v>
          </cell>
          <cell r="X74">
            <v>0.48299999999999998</v>
          </cell>
          <cell r="Y74">
            <v>0.48299999999999998</v>
          </cell>
          <cell r="Z74">
            <v>0.48299999999999998</v>
          </cell>
          <cell r="AA74">
            <v>0.48299999999999998</v>
          </cell>
          <cell r="AB74">
            <v>0.4818599944392839</v>
          </cell>
          <cell r="AC74">
            <v>0.48052036401572051</v>
          </cell>
          <cell r="AD74">
            <v>0.48021839406551065</v>
          </cell>
          <cell r="AE74">
            <v>0.46922143187315946</v>
          </cell>
          <cell r="AF74">
            <v>0.30343256229471455</v>
          </cell>
          <cell r="AG74">
            <v>0.25780422803819736</v>
          </cell>
          <cell r="AH74">
            <v>0.2721894085993381</v>
          </cell>
        </row>
        <row r="75">
          <cell r="A75">
            <v>1073</v>
          </cell>
          <cell r="B75" t="str">
            <v>CERESOLE REALE</v>
          </cell>
          <cell r="G75">
            <v>4.625</v>
          </cell>
          <cell r="I75">
            <v>4.32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5.5500485624999998</v>
          </cell>
          <cell r="P75">
            <v>5.5500485624999998</v>
          </cell>
          <cell r="Q75">
            <v>10.734093922500001</v>
          </cell>
          <cell r="R75">
            <v>10.734093922500001</v>
          </cell>
          <cell r="T75">
            <v>1072</v>
          </cell>
          <cell r="U75">
            <v>0.48299999999999998</v>
          </cell>
          <cell r="V75">
            <v>0.48299999999999998</v>
          </cell>
          <cell r="W75">
            <v>0.48299999999999998</v>
          </cell>
          <cell r="X75">
            <v>0.48299999999999998</v>
          </cell>
          <cell r="Y75">
            <v>0.48299999999999998</v>
          </cell>
          <cell r="Z75">
            <v>0.48299999999999998</v>
          </cell>
          <cell r="AA75">
            <v>0.48299999999999998</v>
          </cell>
          <cell r="AB75">
            <v>0.48299999999999998</v>
          </cell>
          <cell r="AC75">
            <v>0.48299999999999998</v>
          </cell>
          <cell r="AD75">
            <v>0.48001710858529084</v>
          </cell>
          <cell r="AE75">
            <v>0.48004934228551793</v>
          </cell>
          <cell r="AF75">
            <v>0.47954518493471959</v>
          </cell>
          <cell r="AG75">
            <v>0.47944112665726502</v>
          </cell>
          <cell r="AH75">
            <v>0.47945859070903063</v>
          </cell>
        </row>
        <row r="76">
          <cell r="A76">
            <v>1074</v>
          </cell>
          <cell r="B76" t="str">
            <v>CESANA TORINESE</v>
          </cell>
          <cell r="E76">
            <v>4.26</v>
          </cell>
          <cell r="G76">
            <v>2.7</v>
          </cell>
          <cell r="I76">
            <v>6</v>
          </cell>
          <cell r="K76">
            <v>0</v>
          </cell>
          <cell r="L76">
            <v>0</v>
          </cell>
          <cell r="M76">
            <v>5.11204473</v>
          </cell>
          <cell r="N76">
            <v>5.11204473</v>
          </cell>
          <cell r="O76">
            <v>8.3520730800000003</v>
          </cell>
          <cell r="P76">
            <v>8.3520730800000003</v>
          </cell>
          <cell r="Q76">
            <v>15.55213608</v>
          </cell>
          <cell r="R76">
            <v>15.55213608</v>
          </cell>
          <cell r="T76">
            <v>1073</v>
          </cell>
          <cell r="U76">
            <v>0.48300000000000004</v>
          </cell>
          <cell r="V76">
            <v>0.48299999999999998</v>
          </cell>
          <cell r="W76">
            <v>0.48299999999999998</v>
          </cell>
          <cell r="X76">
            <v>0.48299999999999998</v>
          </cell>
          <cell r="Y76">
            <v>0.48299999999999998</v>
          </cell>
          <cell r="Z76">
            <v>0.48299999999999998</v>
          </cell>
          <cell r="AA76">
            <v>0.48299999999999998</v>
          </cell>
          <cell r="AB76">
            <v>0.48300000000000004</v>
          </cell>
          <cell r="AC76">
            <v>0.48299999999999998</v>
          </cell>
          <cell r="AD76">
            <v>0.48299999999999998</v>
          </cell>
          <cell r="AE76">
            <v>0.48177379533670417</v>
          </cell>
          <cell r="AF76">
            <v>0.48193385074093176</v>
          </cell>
          <cell r="AG76">
            <v>0.48096166054410017</v>
          </cell>
          <cell r="AH76">
            <v>0.4813707999852409</v>
          </cell>
        </row>
        <row r="77">
          <cell r="A77">
            <v>1076</v>
          </cell>
          <cell r="B77" t="str">
            <v>CHIANOCCO</v>
          </cell>
          <cell r="E77">
            <v>7.67</v>
          </cell>
          <cell r="F77">
            <v>7.9</v>
          </cell>
          <cell r="G77">
            <v>14.26</v>
          </cell>
          <cell r="H77">
            <v>69.640000000000015</v>
          </cell>
          <cell r="I77">
            <v>286.71699999999998</v>
          </cell>
          <cell r="J77">
            <v>11.54</v>
          </cell>
          <cell r="K77">
            <v>0</v>
          </cell>
          <cell r="L77">
            <v>0</v>
          </cell>
          <cell r="M77">
            <v>9.204080535000001</v>
          </cell>
          <cell r="N77">
            <v>18.684163484999999</v>
          </cell>
          <cell r="O77">
            <v>35.796313214999998</v>
          </cell>
          <cell r="P77">
            <v>119.36504443500002</v>
          </cell>
          <cell r="Q77">
            <v>463.42845496349997</v>
          </cell>
          <cell r="R77">
            <v>477.27657613349999</v>
          </cell>
          <cell r="T77">
            <v>1074</v>
          </cell>
          <cell r="U77">
            <v>0.48299999999999993</v>
          </cell>
          <cell r="V77">
            <v>0.48300000000000004</v>
          </cell>
          <cell r="W77">
            <v>0.48299999999999998</v>
          </cell>
          <cell r="X77">
            <v>0.48299999999999998</v>
          </cell>
          <cell r="Y77">
            <v>0.48299999999999993</v>
          </cell>
          <cell r="Z77">
            <v>0.48300000000000004</v>
          </cell>
          <cell r="AA77">
            <v>0.48299999999999998</v>
          </cell>
          <cell r="AB77">
            <v>0.48300000000000004</v>
          </cell>
          <cell r="AC77">
            <v>0.48286856175697723</v>
          </cell>
          <cell r="AD77">
            <v>0.48284259734994817</v>
          </cell>
          <cell r="AE77">
            <v>0.48277037149778207</v>
          </cell>
          <cell r="AF77">
            <v>0.48274673545921915</v>
          </cell>
          <cell r="AG77">
            <v>0.48250593015964816</v>
          </cell>
          <cell r="AH77">
            <v>0.48251616330833103</v>
          </cell>
        </row>
        <row r="78">
          <cell r="A78">
            <v>1077</v>
          </cell>
          <cell r="B78" t="str">
            <v>CHIAVERANO</v>
          </cell>
          <cell r="E78">
            <v>12.389999999999999</v>
          </cell>
          <cell r="F78">
            <v>21.58</v>
          </cell>
          <cell r="G78">
            <v>8.86</v>
          </cell>
          <cell r="H78">
            <v>73.430000000000007</v>
          </cell>
          <cell r="I78">
            <v>29.950000000000003</v>
          </cell>
          <cell r="J78">
            <v>19.29</v>
          </cell>
          <cell r="K78">
            <v>0</v>
          </cell>
          <cell r="L78">
            <v>0</v>
          </cell>
          <cell r="M78">
            <v>14.868130094999998</v>
          </cell>
          <cell r="N78">
            <v>40.764356684999996</v>
          </cell>
          <cell r="O78">
            <v>51.396449714999996</v>
          </cell>
          <cell r="P78">
            <v>139.51322073</v>
          </cell>
          <cell r="Q78">
            <v>175.45353520500001</v>
          </cell>
          <cell r="R78">
            <v>198.60173775000001</v>
          </cell>
          <cell r="T78">
            <v>1075</v>
          </cell>
          <cell r="U78">
            <v>0.48299999999999998</v>
          </cell>
          <cell r="V78">
            <v>0.48299999999999998</v>
          </cell>
          <cell r="W78">
            <v>0.48299999999999998</v>
          </cell>
          <cell r="X78">
            <v>0.48299999999999998</v>
          </cell>
          <cell r="Y78">
            <v>0.48299999999999998</v>
          </cell>
          <cell r="Z78">
            <v>0.48299999999999998</v>
          </cell>
          <cell r="AA78">
            <v>0.48299999999999998</v>
          </cell>
          <cell r="AB78">
            <v>0.48299999999999998</v>
          </cell>
          <cell r="AC78">
            <v>0.48299999999999998</v>
          </cell>
          <cell r="AD78">
            <v>0.48299999999999998</v>
          </cell>
          <cell r="AE78">
            <v>0.48299999999999998</v>
          </cell>
          <cell r="AF78">
            <v>0.48299999999999998</v>
          </cell>
          <cell r="AG78">
            <v>0.48299999999999998</v>
          </cell>
          <cell r="AH78">
            <v>0.48299999999999998</v>
          </cell>
        </row>
        <row r="79">
          <cell r="A79">
            <v>1078</v>
          </cell>
          <cell r="B79" t="str">
            <v>CHIERI</v>
          </cell>
          <cell r="D79">
            <v>59.945</v>
          </cell>
          <cell r="E79">
            <v>191.48999999999998</v>
          </cell>
          <cell r="F79">
            <v>1153.03</v>
          </cell>
          <cell r="G79">
            <v>601.57199999999989</v>
          </cell>
          <cell r="H79">
            <v>1114.0549999999998</v>
          </cell>
          <cell r="I79">
            <v>579.77100000000019</v>
          </cell>
          <cell r="J79">
            <v>155.65199999999999</v>
          </cell>
          <cell r="K79">
            <v>0</v>
          </cell>
          <cell r="L79">
            <v>71.934629422499995</v>
          </cell>
          <cell r="M79">
            <v>301.72464006749999</v>
          </cell>
          <cell r="N79">
            <v>1685.3727468825</v>
          </cell>
          <cell r="O79">
            <v>2407.2654633884999</v>
          </cell>
          <cell r="P79">
            <v>3744.1431609659994</v>
          </cell>
          <cell r="Q79">
            <v>4439.8744485614998</v>
          </cell>
          <cell r="R79">
            <v>4626.6584829075</v>
          </cell>
          <cell r="T79">
            <v>1076</v>
          </cell>
          <cell r="U79">
            <v>0.48299999999999998</v>
          </cell>
          <cell r="V79">
            <v>0.48299999999999998</v>
          </cell>
          <cell r="W79">
            <v>0.48299999999999998</v>
          </cell>
          <cell r="X79">
            <v>0.48299999999999998</v>
          </cell>
          <cell r="Y79">
            <v>0.48300000000000004</v>
          </cell>
          <cell r="Z79">
            <v>0.48299999999999998</v>
          </cell>
          <cell r="AA79">
            <v>0.48299999999999998</v>
          </cell>
          <cell r="AB79">
            <v>0.48299999999999998</v>
          </cell>
          <cell r="AC79">
            <v>0.48195667558598665</v>
          </cell>
          <cell r="AD79">
            <v>0.48078452298473112</v>
          </cell>
          <cell r="AE79">
            <v>0.47878731559771731</v>
          </cell>
          <cell r="AF79">
            <v>0.47054706485929754</v>
          </cell>
          <cell r="AG79">
            <v>0.43255952940888426</v>
          </cell>
          <cell r="AH79">
            <v>0.42975034180729227</v>
          </cell>
        </row>
        <row r="80">
          <cell r="A80">
            <v>1079</v>
          </cell>
          <cell r="B80" t="str">
            <v>CHIESANUOVA</v>
          </cell>
          <cell r="G80">
            <v>2.96</v>
          </cell>
          <cell r="H80">
            <v>8.17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3.5520310800000003</v>
          </cell>
          <cell r="P80">
            <v>13.356116865000002</v>
          </cell>
          <cell r="Q80">
            <v>13.356116865000002</v>
          </cell>
          <cell r="R80">
            <v>13.356116865000002</v>
          </cell>
          <cell r="T80">
            <v>1077</v>
          </cell>
          <cell r="U80">
            <v>0.48300000000000004</v>
          </cell>
          <cell r="V80">
            <v>0.48299999999999998</v>
          </cell>
          <cell r="W80">
            <v>0.48299999999999998</v>
          </cell>
          <cell r="X80">
            <v>0.48299999999999993</v>
          </cell>
          <cell r="Y80">
            <v>0.48299999999999998</v>
          </cell>
          <cell r="Z80">
            <v>0.48299999999999993</v>
          </cell>
          <cell r="AA80">
            <v>0.48299999999999998</v>
          </cell>
          <cell r="AB80">
            <v>0.48299999999999998</v>
          </cell>
          <cell r="AC80">
            <v>0.48112586497621085</v>
          </cell>
          <cell r="AD80">
            <v>0.47771848994624516</v>
          </cell>
          <cell r="AE80">
            <v>0.4759758297853785</v>
          </cell>
          <cell r="AF80">
            <v>0.4630195977545204</v>
          </cell>
          <cell r="AG80">
            <v>0.45768057719066002</v>
          </cell>
          <cell r="AH80">
            <v>0.45371432604282425</v>
          </cell>
        </row>
        <row r="81">
          <cell r="A81">
            <v>1080</v>
          </cell>
          <cell r="B81" t="str">
            <v>CHIOMONTE</v>
          </cell>
          <cell r="H81">
            <v>220.21000000000004</v>
          </cell>
          <cell r="I81">
            <v>19.740000000000002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264.25431220500002</v>
          </cell>
          <cell r="Q81">
            <v>287.94251947500004</v>
          </cell>
          <cell r="R81">
            <v>287.94251947500004</v>
          </cell>
          <cell r="T81">
            <v>1078</v>
          </cell>
          <cell r="U81">
            <v>0.48299999999999998</v>
          </cell>
          <cell r="V81">
            <v>0.48299999999999998</v>
          </cell>
          <cell r="W81">
            <v>0.48299999999999998</v>
          </cell>
          <cell r="X81">
            <v>0.48299999999999998</v>
          </cell>
          <cell r="Y81">
            <v>0.48299999999999998</v>
          </cell>
          <cell r="Z81">
            <v>0.48299999999999998</v>
          </cell>
          <cell r="AA81">
            <v>0.48299999999999998</v>
          </cell>
          <cell r="AB81">
            <v>0.48269618640960582</v>
          </cell>
          <cell r="AC81">
            <v>0.48175464103160082</v>
          </cell>
          <cell r="AD81">
            <v>0.47578327899960621</v>
          </cell>
          <cell r="AE81">
            <v>0.47299009521605034</v>
          </cell>
          <cell r="AF81">
            <v>0.46753526715076393</v>
          </cell>
          <cell r="AG81">
            <v>0.46572998964894957</v>
          </cell>
          <cell r="AH81">
            <v>0.46410102203368303</v>
          </cell>
        </row>
        <row r="82">
          <cell r="A82">
            <v>1081</v>
          </cell>
          <cell r="B82" t="str">
            <v>CHIUSA DI SAN MICHELE</v>
          </cell>
          <cell r="E82">
            <v>4.1399999999999997</v>
          </cell>
          <cell r="G82">
            <v>14.431999999999999</v>
          </cell>
          <cell r="H82">
            <v>140.42000000000002</v>
          </cell>
          <cell r="I82">
            <v>27.69</v>
          </cell>
          <cell r="K82">
            <v>0</v>
          </cell>
          <cell r="L82">
            <v>0</v>
          </cell>
          <cell r="M82">
            <v>4.9680434699999996</v>
          </cell>
          <cell r="N82">
            <v>4.9680434699999996</v>
          </cell>
          <cell r="O82">
            <v>22.286595005999999</v>
          </cell>
          <cell r="P82">
            <v>190.79206941600003</v>
          </cell>
          <cell r="Q82">
            <v>224.02036016100004</v>
          </cell>
          <cell r="R82">
            <v>224.02036016100004</v>
          </cell>
          <cell r="T82">
            <v>1079</v>
          </cell>
          <cell r="U82">
            <v>0.48299999999999998</v>
          </cell>
          <cell r="V82">
            <v>0.48299999999999998</v>
          </cell>
          <cell r="W82">
            <v>0.48299999999999998</v>
          </cell>
          <cell r="X82">
            <v>0.48299999999999998</v>
          </cell>
          <cell r="Y82">
            <v>0.48299999999999998</v>
          </cell>
          <cell r="Z82">
            <v>0.48299999999999993</v>
          </cell>
          <cell r="AA82">
            <v>0.48299999999999998</v>
          </cell>
          <cell r="AB82">
            <v>0.48300000000000004</v>
          </cell>
          <cell r="AC82">
            <v>0.48299999999999998</v>
          </cell>
          <cell r="AD82">
            <v>0.48299999999999998</v>
          </cell>
          <cell r="AE82">
            <v>0.47802665194544375</v>
          </cell>
          <cell r="AF82">
            <v>0.46368081455632681</v>
          </cell>
          <cell r="AG82">
            <v>0.46405437444884157</v>
          </cell>
          <cell r="AH82">
            <v>0.46315918026870129</v>
          </cell>
        </row>
        <row r="83">
          <cell r="A83">
            <v>1082</v>
          </cell>
          <cell r="B83" t="str">
            <v>CHIVASSO</v>
          </cell>
          <cell r="E83">
            <v>57.97</v>
          </cell>
          <cell r="F83">
            <v>88.141999999999996</v>
          </cell>
          <cell r="G83">
            <v>92.955000000000013</v>
          </cell>
          <cell r="H83">
            <v>6032.3399999999983</v>
          </cell>
          <cell r="I83">
            <v>381.39700000000005</v>
          </cell>
          <cell r="J83">
            <v>96.079999999999984</v>
          </cell>
          <cell r="K83">
            <v>0</v>
          </cell>
          <cell r="L83">
            <v>0</v>
          </cell>
          <cell r="M83">
            <v>69.564608684999996</v>
          </cell>
          <cell r="N83">
            <v>175.33593417599999</v>
          </cell>
          <cell r="O83">
            <v>286.88291020349999</v>
          </cell>
          <cell r="P83">
            <v>7525.7542497734967</v>
          </cell>
          <cell r="Q83">
            <v>7983.4346544419968</v>
          </cell>
          <cell r="R83">
            <v>8098.7316632819966</v>
          </cell>
          <cell r="T83">
            <v>1080</v>
          </cell>
          <cell r="U83">
            <v>0.48299999999999998</v>
          </cell>
          <cell r="V83">
            <v>0.48299999999999993</v>
          </cell>
          <cell r="W83">
            <v>0.48299999999999998</v>
          </cell>
          <cell r="X83">
            <v>0.48299999999999998</v>
          </cell>
          <cell r="Y83">
            <v>0.48299999999999998</v>
          </cell>
          <cell r="Z83">
            <v>0.48299999999999998</v>
          </cell>
          <cell r="AA83">
            <v>0.48299999999999998</v>
          </cell>
          <cell r="AB83">
            <v>0.48299999999999998</v>
          </cell>
          <cell r="AC83">
            <v>0.48300000000000004</v>
          </cell>
          <cell r="AD83">
            <v>0.48299999999999998</v>
          </cell>
          <cell r="AE83">
            <v>0.48299999999999998</v>
          </cell>
          <cell r="AF83">
            <v>0.43802279334596</v>
          </cell>
          <cell r="AG83">
            <v>0.42251332003946218</v>
          </cell>
          <cell r="AH83">
            <v>0.42027195207027773</v>
          </cell>
        </row>
        <row r="84">
          <cell r="A84">
            <v>1083</v>
          </cell>
          <cell r="B84" t="str">
            <v>CICONIO</v>
          </cell>
          <cell r="F84">
            <v>5.5200000000000005</v>
          </cell>
          <cell r="G84">
            <v>17.260000000000002</v>
          </cell>
          <cell r="I84">
            <v>4.452</v>
          </cell>
          <cell r="J84">
            <v>11.436</v>
          </cell>
          <cell r="K84">
            <v>0</v>
          </cell>
          <cell r="L84">
            <v>0</v>
          </cell>
          <cell r="M84">
            <v>0</v>
          </cell>
          <cell r="N84">
            <v>6.6240579600000009</v>
          </cell>
          <cell r="O84">
            <v>27.336239190000004</v>
          </cell>
          <cell r="P84">
            <v>27.336239190000004</v>
          </cell>
          <cell r="Q84">
            <v>32.678685936000008</v>
          </cell>
          <cell r="R84">
            <v>46.402006014000008</v>
          </cell>
          <cell r="T84">
            <v>1081</v>
          </cell>
          <cell r="U84">
            <v>0.48299999999999998</v>
          </cell>
          <cell r="V84">
            <v>0.48299999999999998</v>
          </cell>
          <cell r="W84">
            <v>0.48300000000000004</v>
          </cell>
          <cell r="X84">
            <v>0.48299999999999998</v>
          </cell>
          <cell r="Y84">
            <v>0.48300000000000004</v>
          </cell>
          <cell r="Z84">
            <v>0.48300000000000004</v>
          </cell>
          <cell r="AA84">
            <v>0.48299999999999998</v>
          </cell>
          <cell r="AB84">
            <v>0.48299999999999998</v>
          </cell>
          <cell r="AC84">
            <v>0.48264094998573859</v>
          </cell>
          <cell r="AD84">
            <v>0.48255219272266908</v>
          </cell>
          <cell r="AE84">
            <v>0.48119757644975558</v>
          </cell>
          <cell r="AF84">
            <v>0.46597002679085769</v>
          </cell>
          <cell r="AG84">
            <v>0.4639388372609885</v>
          </cell>
          <cell r="AH84">
            <v>0.45706411042898404</v>
          </cell>
        </row>
        <row r="85">
          <cell r="A85">
            <v>1084</v>
          </cell>
          <cell r="B85" t="str">
            <v>CINTANO</v>
          </cell>
          <cell r="F85">
            <v>1.8</v>
          </cell>
          <cell r="G85">
            <v>4.5</v>
          </cell>
          <cell r="J85">
            <v>5.88</v>
          </cell>
          <cell r="K85">
            <v>0</v>
          </cell>
          <cell r="L85">
            <v>0</v>
          </cell>
          <cell r="M85">
            <v>0</v>
          </cell>
          <cell r="N85">
            <v>2.1600188999999999</v>
          </cell>
          <cell r="O85">
            <v>7.5600661500000008</v>
          </cell>
          <cell r="P85">
            <v>7.5600661500000008</v>
          </cell>
          <cell r="Q85">
            <v>7.5600661500000008</v>
          </cell>
          <cell r="R85">
            <v>14.61612789</v>
          </cell>
          <cell r="T85">
            <v>1082</v>
          </cell>
          <cell r="U85">
            <v>0.48299999999999998</v>
          </cell>
          <cell r="V85">
            <v>0.48299999999999998</v>
          </cell>
          <cell r="W85">
            <v>0.48300000000000004</v>
          </cell>
          <cell r="X85">
            <v>0.48300000000000004</v>
          </cell>
          <cell r="Y85">
            <v>0.48299999999999993</v>
          </cell>
          <cell r="Z85">
            <v>0.48299999999999998</v>
          </cell>
          <cell r="AA85">
            <v>0.48299999999999993</v>
          </cell>
          <cell r="AB85">
            <v>0.48299999999999998</v>
          </cell>
          <cell r="AC85">
            <v>0.48275097761603725</v>
          </cell>
          <cell r="AD85">
            <v>0.48231206000066457</v>
          </cell>
          <cell r="AE85">
            <v>0.48202349535579819</v>
          </cell>
          <cell r="AF85">
            <v>0.45896123339514738</v>
          </cell>
          <cell r="AG85">
            <v>0.45801558197397912</v>
          </cell>
          <cell r="AH85">
            <v>0.45569813068617016</v>
          </cell>
        </row>
        <row r="86">
          <cell r="A86">
            <v>1085</v>
          </cell>
          <cell r="B86" t="str">
            <v>CINZANO</v>
          </cell>
          <cell r="D86">
            <v>9.8800000000000008</v>
          </cell>
          <cell r="G86">
            <v>2.2800000000000002</v>
          </cell>
          <cell r="H86">
            <v>2.96</v>
          </cell>
          <cell r="I86">
            <v>22.96</v>
          </cell>
          <cell r="J86">
            <v>11.256</v>
          </cell>
          <cell r="K86">
            <v>0</v>
          </cell>
          <cell r="L86">
            <v>11.85610374</v>
          </cell>
          <cell r="M86">
            <v>11.85610374</v>
          </cell>
          <cell r="N86">
            <v>11.85610374</v>
          </cell>
          <cell r="O86">
            <v>14.592127680000001</v>
          </cell>
          <cell r="P86">
            <v>18.14415876</v>
          </cell>
          <cell r="Q86">
            <v>45.696399839999998</v>
          </cell>
          <cell r="R86">
            <v>59.203718027999997</v>
          </cell>
          <cell r="T86">
            <v>1083</v>
          </cell>
          <cell r="U86">
            <v>0.48299999999999998</v>
          </cell>
          <cell r="V86">
            <v>0.48299999999999998</v>
          </cell>
          <cell r="W86">
            <v>0.48299999999999993</v>
          </cell>
          <cell r="X86">
            <v>0.48299999999999993</v>
          </cell>
          <cell r="Y86">
            <v>0.48299999999999998</v>
          </cell>
          <cell r="Z86">
            <v>0.48299999999999998</v>
          </cell>
          <cell r="AA86">
            <v>0.48299999999999993</v>
          </cell>
          <cell r="AB86">
            <v>0.48299999999999998</v>
          </cell>
          <cell r="AC86">
            <v>0.48299999999999998</v>
          </cell>
          <cell r="AD86">
            <v>0.47826011852640005</v>
          </cell>
          <cell r="AE86">
            <v>0.46402408525352185</v>
          </cell>
          <cell r="AF86">
            <v>0.46573992699201794</v>
          </cell>
          <cell r="AG86">
            <v>0.45990923874876488</v>
          </cell>
          <cell r="AH86">
            <v>0.44986002279389548</v>
          </cell>
        </row>
        <row r="87">
          <cell r="A87">
            <v>1086</v>
          </cell>
          <cell r="B87" t="str">
            <v>CIRIE'</v>
          </cell>
          <cell r="E87">
            <v>8.0299999999999994</v>
          </cell>
          <cell r="F87">
            <v>87.356000000000009</v>
          </cell>
          <cell r="G87">
            <v>121.03000000000002</v>
          </cell>
          <cell r="H87">
            <v>484.96400000000006</v>
          </cell>
          <cell r="I87">
            <v>412.88499999999999</v>
          </cell>
          <cell r="J87">
            <v>118.80599999999998</v>
          </cell>
          <cell r="K87">
            <v>0</v>
          </cell>
          <cell r="L87">
            <v>0</v>
          </cell>
          <cell r="M87">
            <v>9.6360843149999997</v>
          </cell>
          <cell r="N87">
            <v>114.46420155300001</v>
          </cell>
          <cell r="O87">
            <v>259.70147236800005</v>
          </cell>
          <cell r="P87">
            <v>841.66336449000016</v>
          </cell>
          <cell r="Q87">
            <v>1337.1296997825002</v>
          </cell>
          <cell r="R87">
            <v>1479.6981472455002</v>
          </cell>
          <cell r="T87">
            <v>1084</v>
          </cell>
          <cell r="U87">
            <v>0.48300000000000004</v>
          </cell>
          <cell r="V87">
            <v>0.48299999999999993</v>
          </cell>
          <cell r="W87">
            <v>0.48299999999999998</v>
          </cell>
          <cell r="X87">
            <v>0.48300000000000004</v>
          </cell>
          <cell r="Y87">
            <v>0.48299999999999993</v>
          </cell>
          <cell r="Z87">
            <v>0.48299999999999998</v>
          </cell>
          <cell r="AA87">
            <v>0.48300000000000004</v>
          </cell>
          <cell r="AB87">
            <v>0.48299999999999998</v>
          </cell>
          <cell r="AC87">
            <v>0.48299999999999998</v>
          </cell>
          <cell r="AD87">
            <v>0.48123704106285581</v>
          </cell>
          <cell r="AE87">
            <v>0.4767477643378884</v>
          </cell>
          <cell r="AF87">
            <v>0.47641763928015185</v>
          </cell>
          <cell r="AG87">
            <v>0.47681946089008603</v>
          </cell>
          <cell r="AH87">
            <v>0.47022805618015268</v>
          </cell>
        </row>
        <row r="88">
          <cell r="A88">
            <v>1088</v>
          </cell>
          <cell r="B88" t="str">
            <v>COASSOLO TORINESE</v>
          </cell>
          <cell r="E88">
            <v>1.44</v>
          </cell>
          <cell r="F88">
            <v>2.88</v>
          </cell>
          <cell r="G88">
            <v>27.14</v>
          </cell>
          <cell r="H88">
            <v>14.276</v>
          </cell>
          <cell r="J88">
            <v>18.78</v>
          </cell>
          <cell r="K88">
            <v>0</v>
          </cell>
          <cell r="L88">
            <v>0</v>
          </cell>
          <cell r="M88">
            <v>1.72801512</v>
          </cell>
          <cell r="N88">
            <v>5.1840453599999998</v>
          </cell>
          <cell r="O88">
            <v>37.752330329999999</v>
          </cell>
          <cell r="P88">
            <v>54.883680228000003</v>
          </cell>
          <cell r="Q88">
            <v>54.883680228000003</v>
          </cell>
          <cell r="R88">
            <v>77.419877417999999</v>
          </cell>
          <cell r="T88">
            <v>1085</v>
          </cell>
          <cell r="U88">
            <v>0.48299999999999998</v>
          </cell>
          <cell r="V88">
            <v>0.48299999999999998</v>
          </cell>
          <cell r="W88">
            <v>0.48299999999999993</v>
          </cell>
          <cell r="X88">
            <v>0.48299999999999998</v>
          </cell>
          <cell r="Y88">
            <v>0.48299999999999998</v>
          </cell>
          <cell r="Z88">
            <v>0.48299999999999998</v>
          </cell>
          <cell r="AA88">
            <v>0.48299999999999998</v>
          </cell>
          <cell r="AB88">
            <v>0.47462792674499998</v>
          </cell>
          <cell r="AC88">
            <v>0.47502597514367589</v>
          </cell>
          <cell r="AD88">
            <v>0.47434723039293691</v>
          </cell>
          <cell r="AE88">
            <v>0.47302429149596048</v>
          </cell>
          <cell r="AF88">
            <v>0.46980486409656769</v>
          </cell>
          <cell r="AG88">
            <v>0.44743057601714697</v>
          </cell>
          <cell r="AH88">
            <v>0.43673834041521831</v>
          </cell>
        </row>
        <row r="89">
          <cell r="A89">
            <v>1089</v>
          </cell>
          <cell r="B89" t="str">
            <v>COAZZE</v>
          </cell>
          <cell r="D89">
            <v>7.165</v>
          </cell>
          <cell r="E89">
            <v>17.16</v>
          </cell>
          <cell r="F89">
            <v>32.660000000000004</v>
          </cell>
          <cell r="G89">
            <v>25.18</v>
          </cell>
          <cell r="H89">
            <v>75.940000000000012</v>
          </cell>
          <cell r="I89">
            <v>109.60499999999996</v>
          </cell>
          <cell r="J89">
            <v>12</v>
          </cell>
          <cell r="K89">
            <v>0</v>
          </cell>
          <cell r="L89">
            <v>8.5980752324999994</v>
          </cell>
          <cell r="M89">
            <v>29.190255412500001</v>
          </cell>
          <cell r="N89">
            <v>68.382598342500017</v>
          </cell>
          <cell r="O89">
            <v>98.598862732500024</v>
          </cell>
          <cell r="P89">
            <v>189.72766010250004</v>
          </cell>
          <cell r="Q89">
            <v>321.25481095499998</v>
          </cell>
          <cell r="R89">
            <v>335.65493695499998</v>
          </cell>
          <cell r="T89">
            <v>1086</v>
          </cell>
          <cell r="U89">
            <v>0.48300000000000004</v>
          </cell>
          <cell r="V89">
            <v>0.48299999999999998</v>
          </cell>
          <cell r="W89">
            <v>0.48300000000000004</v>
          </cell>
          <cell r="X89">
            <v>0.48299999999999998</v>
          </cell>
          <cell r="Y89">
            <v>0.48300000000000004</v>
          </cell>
          <cell r="Z89">
            <v>0.48299999999999993</v>
          </cell>
          <cell r="AA89">
            <v>0.48299999999999993</v>
          </cell>
          <cell r="AB89">
            <v>0.48299999999999998</v>
          </cell>
          <cell r="AC89">
            <v>0.48295340643840773</v>
          </cell>
          <cell r="AD89">
            <v>0.48234427595018342</v>
          </cell>
          <cell r="AE89">
            <v>0.48164864609722124</v>
          </cell>
          <cell r="AF89">
            <v>0.47876083173085482</v>
          </cell>
          <cell r="AG89">
            <v>0.47596787506576133</v>
          </cell>
          <cell r="AH89">
            <v>0.4754146050537737</v>
          </cell>
        </row>
        <row r="90">
          <cell r="A90">
            <v>1090</v>
          </cell>
          <cell r="B90" t="str">
            <v>COLLEGNO</v>
          </cell>
          <cell r="C90">
            <v>49.35</v>
          </cell>
          <cell r="D90">
            <v>3.84</v>
          </cell>
          <cell r="E90">
            <v>176.5</v>
          </cell>
          <cell r="F90">
            <v>135.035</v>
          </cell>
          <cell r="G90">
            <v>545.21</v>
          </cell>
          <cell r="H90">
            <v>2474.2699999999995</v>
          </cell>
          <cell r="I90">
            <v>703.495</v>
          </cell>
          <cell r="J90">
            <v>149.57500000000002</v>
          </cell>
          <cell r="K90">
            <v>59.220518175000002</v>
          </cell>
          <cell r="L90">
            <v>63.828558495000003</v>
          </cell>
          <cell r="M90">
            <v>275.630411745</v>
          </cell>
          <cell r="N90">
            <v>437.67382961250001</v>
          </cell>
          <cell r="O90">
            <v>1091.9315543175001</v>
          </cell>
          <cell r="P90">
            <v>4061.0815341524994</v>
          </cell>
          <cell r="Q90">
            <v>4905.2829208499998</v>
          </cell>
          <cell r="R90">
            <v>5084.7744913874994</v>
          </cell>
          <cell r="T90">
            <v>1087</v>
          </cell>
          <cell r="U90">
            <v>0.48299999999999998</v>
          </cell>
          <cell r="V90">
            <v>0.48299999999999998</v>
          </cell>
          <cell r="W90">
            <v>0.48299999999999998</v>
          </cell>
          <cell r="X90">
            <v>0.48299999999999993</v>
          </cell>
          <cell r="Y90">
            <v>0.48299999999999993</v>
          </cell>
          <cell r="Z90">
            <v>0.48299999999999993</v>
          </cell>
          <cell r="AA90">
            <v>0.48299999999999993</v>
          </cell>
          <cell r="AB90">
            <v>0.48299999999999993</v>
          </cell>
          <cell r="AC90">
            <v>0.48299999999999993</v>
          </cell>
          <cell r="AD90">
            <v>0.48299999999999993</v>
          </cell>
          <cell r="AE90">
            <v>0.48299999999999993</v>
          </cell>
          <cell r="AF90">
            <v>0.48299999999999993</v>
          </cell>
          <cell r="AG90">
            <v>0.48299999999999993</v>
          </cell>
          <cell r="AH90">
            <v>0.48299999999999993</v>
          </cell>
        </row>
        <row r="91">
          <cell r="A91">
            <v>1091</v>
          </cell>
          <cell r="B91" t="str">
            <v>COLLERETTO CASTELNUOVO</v>
          </cell>
          <cell r="G91">
            <v>9.2600000000000016</v>
          </cell>
          <cell r="H91">
            <v>5.98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11.112097230000002</v>
          </cell>
          <cell r="P91">
            <v>18.288160020000003</v>
          </cell>
          <cell r="Q91">
            <v>18.288160020000003</v>
          </cell>
          <cell r="R91">
            <v>18.288160020000003</v>
          </cell>
          <cell r="T91">
            <v>1088</v>
          </cell>
          <cell r="U91">
            <v>0.48299999999999998</v>
          </cell>
          <cell r="V91">
            <v>0.48299999999999998</v>
          </cell>
          <cell r="W91">
            <v>0.48299999999999998</v>
          </cell>
          <cell r="X91">
            <v>0.48299999999999998</v>
          </cell>
          <cell r="Y91">
            <v>0.48299999999999998</v>
          </cell>
          <cell r="Z91">
            <v>0.48299999999999998</v>
          </cell>
          <cell r="AA91">
            <v>0.48299999999999993</v>
          </cell>
          <cell r="AB91">
            <v>0.48299999999999998</v>
          </cell>
          <cell r="AC91">
            <v>0.48266933928060812</v>
          </cell>
          <cell r="AD91">
            <v>0.48200805321050216</v>
          </cell>
          <cell r="AE91">
            <v>0.4758934061921305</v>
          </cell>
          <cell r="AF91">
            <v>0.47223619125671584</v>
          </cell>
          <cell r="AG91">
            <v>0.47208197265135626</v>
          </cell>
          <cell r="AH91">
            <v>0.46746483244044185</v>
          </cell>
        </row>
        <row r="92">
          <cell r="A92">
            <v>1092</v>
          </cell>
          <cell r="B92" t="str">
            <v>COLLERETTO GIACOSA</v>
          </cell>
          <cell r="F92">
            <v>10</v>
          </cell>
          <cell r="G92">
            <v>2.996</v>
          </cell>
          <cell r="H92">
            <v>352.40000000000003</v>
          </cell>
          <cell r="I92">
            <v>31.730000000000004</v>
          </cell>
          <cell r="J92">
            <v>5</v>
          </cell>
          <cell r="K92">
            <v>0</v>
          </cell>
          <cell r="L92">
            <v>0</v>
          </cell>
          <cell r="M92">
            <v>0</v>
          </cell>
          <cell r="N92">
            <v>12.000105</v>
          </cell>
          <cell r="O92">
            <v>15.595336457999998</v>
          </cell>
          <cell r="P92">
            <v>438.4790366580001</v>
          </cell>
          <cell r="Q92">
            <v>476.55536982300009</v>
          </cell>
          <cell r="R92">
            <v>482.55542232300007</v>
          </cell>
          <cell r="T92">
            <v>1089</v>
          </cell>
          <cell r="U92">
            <v>0.48299999999999993</v>
          </cell>
          <cell r="V92">
            <v>0.48299999999999998</v>
          </cell>
          <cell r="W92">
            <v>0.48299999999999998</v>
          </cell>
          <cell r="X92">
            <v>0.48299999999999998</v>
          </cell>
          <cell r="Y92">
            <v>0.48299999999999998</v>
          </cell>
          <cell r="Z92">
            <v>0.48299999999999998</v>
          </cell>
          <cell r="AA92">
            <v>0.48299999999999998</v>
          </cell>
          <cell r="AB92">
            <v>0.48231300738837096</v>
          </cell>
          <cell r="AC92">
            <v>0.48064275952466984</v>
          </cell>
          <cell r="AD92">
            <v>0.47755039983351499</v>
          </cell>
          <cell r="AE92">
            <v>0.47487860785105318</v>
          </cell>
          <cell r="AF92">
            <v>0.46627125487604248</v>
          </cell>
          <cell r="AG92">
            <v>0.45398017492171344</v>
          </cell>
          <cell r="AH92">
            <v>0.45218839405817834</v>
          </cell>
        </row>
        <row r="93">
          <cell r="A93">
            <v>1093</v>
          </cell>
          <cell r="B93" t="str">
            <v>CONDOVE</v>
          </cell>
          <cell r="D93">
            <v>3</v>
          </cell>
          <cell r="E93">
            <v>19.440000000000001</v>
          </cell>
          <cell r="F93">
            <v>9.02</v>
          </cell>
          <cell r="G93">
            <v>25</v>
          </cell>
          <cell r="H93">
            <v>193.62</v>
          </cell>
          <cell r="I93">
            <v>141.16300000000001</v>
          </cell>
          <cell r="J93">
            <v>29.46</v>
          </cell>
          <cell r="K93">
            <v>0</v>
          </cell>
          <cell r="L93">
            <v>3.6000315000000001</v>
          </cell>
          <cell r="M93">
            <v>26.928235620000002</v>
          </cell>
          <cell r="N93">
            <v>37.752330329999999</v>
          </cell>
          <cell r="O93">
            <v>67.752592829999998</v>
          </cell>
          <cell r="P93">
            <v>300.09862584000001</v>
          </cell>
          <cell r="Q93">
            <v>469.4957080515</v>
          </cell>
          <cell r="R93">
            <v>504.84801738149997</v>
          </cell>
          <cell r="T93">
            <v>1090</v>
          </cell>
          <cell r="U93">
            <v>0.48299999999999998</v>
          </cell>
          <cell r="V93">
            <v>0.48299999999999993</v>
          </cell>
          <cell r="W93">
            <v>0.48299999999999993</v>
          </cell>
          <cell r="X93">
            <v>0.48299999999999998</v>
          </cell>
          <cell r="Y93">
            <v>0.48299999999999998</v>
          </cell>
          <cell r="Z93">
            <v>0.48299999999999998</v>
          </cell>
          <cell r="AA93">
            <v>0.48286160735839112</v>
          </cell>
          <cell r="AB93">
            <v>0.48284159372943714</v>
          </cell>
          <cell r="AC93">
            <v>0.48227359181621982</v>
          </cell>
          <cell r="AD93">
            <v>0.48179440237406318</v>
          </cell>
          <cell r="AE93">
            <v>0.48026466294956438</v>
          </cell>
          <cell r="AF93">
            <v>0.47305082250282782</v>
          </cell>
          <cell r="AG93">
            <v>0.46984069541214862</v>
          </cell>
          <cell r="AH93">
            <v>0.46824187325494065</v>
          </cell>
        </row>
        <row r="94">
          <cell r="A94">
            <v>1094</v>
          </cell>
          <cell r="B94" t="str">
            <v>CORIO</v>
          </cell>
          <cell r="D94">
            <v>43.575000000000003</v>
          </cell>
          <cell r="E94">
            <v>10.02</v>
          </cell>
          <cell r="F94">
            <v>44.52</v>
          </cell>
          <cell r="G94">
            <v>22.565000000000005</v>
          </cell>
          <cell r="H94">
            <v>302.79500000000007</v>
          </cell>
          <cell r="I94">
            <v>41.465000000000003</v>
          </cell>
          <cell r="J94">
            <v>17.52</v>
          </cell>
          <cell r="K94">
            <v>0</v>
          </cell>
          <cell r="L94">
            <v>52.290457537500004</v>
          </cell>
          <cell r="M94">
            <v>64.314562747500005</v>
          </cell>
          <cell r="N94">
            <v>117.73903020750001</v>
          </cell>
          <cell r="O94">
            <v>144.81726714000001</v>
          </cell>
          <cell r="P94">
            <v>508.17444648750012</v>
          </cell>
          <cell r="Q94">
            <v>557.93288187000007</v>
          </cell>
          <cell r="R94">
            <v>578.95706583000003</v>
          </cell>
          <cell r="T94">
            <v>1091</v>
          </cell>
          <cell r="U94">
            <v>0.48299999999999998</v>
          </cell>
          <cell r="V94">
            <v>0.48299999999999998</v>
          </cell>
          <cell r="W94">
            <v>0.48300000000000004</v>
          </cell>
          <cell r="X94">
            <v>0.48299999999999998</v>
          </cell>
          <cell r="Y94">
            <v>0.48299999999999998</v>
          </cell>
          <cell r="Z94">
            <v>0.48299999999999998</v>
          </cell>
          <cell r="AA94">
            <v>0.48299999999999998</v>
          </cell>
          <cell r="AB94">
            <v>0.48299999999999998</v>
          </cell>
          <cell r="AC94">
            <v>0.48299999999999998</v>
          </cell>
          <cell r="AD94">
            <v>0.48299999999999993</v>
          </cell>
          <cell r="AE94">
            <v>0.47634017915137011</v>
          </cell>
          <cell r="AF94">
            <v>0.47205724075476607</v>
          </cell>
          <cell r="AG94">
            <v>0.47135548296180974</v>
          </cell>
          <cell r="AH94">
            <v>0.47109560344246038</v>
          </cell>
        </row>
        <row r="95">
          <cell r="A95">
            <v>1095</v>
          </cell>
          <cell r="B95" t="str">
            <v>COSSANO CANAVESE</v>
          </cell>
          <cell r="G95">
            <v>4.4000000000000004</v>
          </cell>
          <cell r="H95">
            <v>19.425000000000001</v>
          </cell>
          <cell r="I95">
            <v>9.84</v>
          </cell>
          <cell r="J95">
            <v>22.08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5.280046200000001</v>
          </cell>
          <cell r="P95">
            <v>28.590250162500002</v>
          </cell>
          <cell r="Q95">
            <v>40.398353482499999</v>
          </cell>
          <cell r="R95">
            <v>66.894585322500006</v>
          </cell>
          <cell r="T95">
            <v>1092</v>
          </cell>
          <cell r="U95">
            <v>0.48299999999999998</v>
          </cell>
          <cell r="V95">
            <v>0.48299999999999993</v>
          </cell>
          <cell r="W95">
            <v>0.48299999999999998</v>
          </cell>
          <cell r="X95">
            <v>0.48299999999999998</v>
          </cell>
          <cell r="Y95">
            <v>0.48299999999999998</v>
          </cell>
          <cell r="Z95">
            <v>0.48300000000000004</v>
          </cell>
          <cell r="AA95">
            <v>0.48299999999999998</v>
          </cell>
          <cell r="AB95">
            <v>0.48299999999999998</v>
          </cell>
          <cell r="AC95">
            <v>0.48299999999999998</v>
          </cell>
          <cell r="AD95">
            <v>0.48262327841399</v>
          </cell>
          <cell r="AE95">
            <v>0.48247753555723771</v>
          </cell>
          <cell r="AF95">
            <v>0.46936659684016568</v>
          </cell>
          <cell r="AG95">
            <v>0.46716067197993738</v>
          </cell>
          <cell r="AH95">
            <v>0.4642722993331922</v>
          </cell>
        </row>
        <row r="96">
          <cell r="A96">
            <v>1096</v>
          </cell>
          <cell r="B96" t="str">
            <v>CUCEGLIO</v>
          </cell>
          <cell r="E96">
            <v>23.975000000000001</v>
          </cell>
          <cell r="F96">
            <v>7.84</v>
          </cell>
          <cell r="G96">
            <v>5.0600000000000005</v>
          </cell>
          <cell r="H96">
            <v>59.120000000000005</v>
          </cell>
          <cell r="I96">
            <v>258.98500000000001</v>
          </cell>
          <cell r="J96">
            <v>24.61</v>
          </cell>
          <cell r="K96">
            <v>0</v>
          </cell>
          <cell r="L96">
            <v>0</v>
          </cell>
          <cell r="M96">
            <v>28.770251737499997</v>
          </cell>
          <cell r="N96">
            <v>38.178334057499995</v>
          </cell>
          <cell r="O96">
            <v>44.250387187499996</v>
          </cell>
          <cell r="P96">
            <v>115.1950079475</v>
          </cell>
          <cell r="Q96">
            <v>425.97972729000003</v>
          </cell>
          <cell r="R96">
            <v>455.51198569500002</v>
          </cell>
          <cell r="T96">
            <v>1093</v>
          </cell>
          <cell r="U96">
            <v>0.48299999999999998</v>
          </cell>
          <cell r="V96">
            <v>0.48300000000000004</v>
          </cell>
          <cell r="W96">
            <v>0.48299999999999998</v>
          </cell>
          <cell r="X96">
            <v>0.48300000000000004</v>
          </cell>
          <cell r="Y96">
            <v>0.48299999999999998</v>
          </cell>
          <cell r="Z96">
            <v>0.48299999999999998</v>
          </cell>
          <cell r="AA96">
            <v>0.48299999999999998</v>
          </cell>
          <cell r="AB96">
            <v>0.48294275128520397</v>
          </cell>
          <cell r="AC96">
            <v>0.48244780331200043</v>
          </cell>
          <cell r="AD96">
            <v>0.48222645761049809</v>
          </cell>
          <cell r="AE96">
            <v>0.48152801208227458</v>
          </cell>
          <cell r="AF96">
            <v>0.47761291815119317</v>
          </cell>
          <cell r="AG96">
            <v>0.47297648957630983</v>
          </cell>
          <cell r="AH96">
            <v>0.46942271861261042</v>
          </cell>
        </row>
        <row r="97">
          <cell r="A97">
            <v>1097</v>
          </cell>
          <cell r="B97" t="str">
            <v>CUMIANA</v>
          </cell>
          <cell r="D97">
            <v>9.259999999999998</v>
          </cell>
          <cell r="E97">
            <v>33.580000000000005</v>
          </cell>
          <cell r="F97">
            <v>42.699999999999996</v>
          </cell>
          <cell r="G97">
            <v>82.4</v>
          </cell>
          <cell r="H97">
            <v>375.35500000000002</v>
          </cell>
          <cell r="I97">
            <v>1024.058</v>
          </cell>
          <cell r="J97">
            <v>127.83499999999998</v>
          </cell>
          <cell r="K97">
            <v>0</v>
          </cell>
          <cell r="L97">
            <v>11.112097229999998</v>
          </cell>
          <cell r="M97">
            <v>51.408449820000008</v>
          </cell>
          <cell r="N97">
            <v>102.64889817</v>
          </cell>
          <cell r="O97">
            <v>201.52976337000001</v>
          </cell>
          <cell r="P97">
            <v>651.95970459750004</v>
          </cell>
          <cell r="Q97">
            <v>1880.8400572064998</v>
          </cell>
          <cell r="R97">
            <v>2034.2433994739997</v>
          </cell>
          <cell r="T97">
            <v>1094</v>
          </cell>
          <cell r="U97">
            <v>0.48299999999999998</v>
          </cell>
          <cell r="V97">
            <v>0.48299999999999998</v>
          </cell>
          <cell r="W97">
            <v>0.48299999999999998</v>
          </cell>
          <cell r="X97">
            <v>0.48299999999999998</v>
          </cell>
          <cell r="Y97">
            <v>0.48299999999999998</v>
          </cell>
          <cell r="Z97">
            <v>0.48299999999999998</v>
          </cell>
          <cell r="AA97">
            <v>0.48299999999999998</v>
          </cell>
          <cell r="AB97">
            <v>0.48187624956660235</v>
          </cell>
          <cell r="AC97">
            <v>0.48144312800192202</v>
          </cell>
          <cell r="AD97">
            <v>0.48012202498972795</v>
          </cell>
          <cell r="AE97">
            <v>0.47957680093237609</v>
          </cell>
          <cell r="AF97">
            <v>0.47282630198545972</v>
          </cell>
          <cell r="AG97">
            <v>0.47187102837597666</v>
          </cell>
          <cell r="AH97">
            <v>0.47210271638431484</v>
          </cell>
        </row>
        <row r="98">
          <cell r="A98">
            <v>1098</v>
          </cell>
          <cell r="B98" t="str">
            <v>CUORGNE'</v>
          </cell>
          <cell r="D98">
            <v>2.88</v>
          </cell>
          <cell r="E98">
            <v>4.6400000000000006</v>
          </cell>
          <cell r="F98">
            <v>9.02</v>
          </cell>
          <cell r="G98">
            <v>133.96999999999997</v>
          </cell>
          <cell r="H98">
            <v>138.64499999999998</v>
          </cell>
          <cell r="I98">
            <v>231.47499999999997</v>
          </cell>
          <cell r="J98">
            <v>159.56</v>
          </cell>
          <cell r="K98">
            <v>0</v>
          </cell>
          <cell r="L98">
            <v>3.45603024</v>
          </cell>
          <cell r="M98">
            <v>9.0240789600000006</v>
          </cell>
          <cell r="N98">
            <v>19.848173670000001</v>
          </cell>
          <cell r="O98">
            <v>180.61358035499995</v>
          </cell>
          <cell r="P98">
            <v>346.98903612749996</v>
          </cell>
          <cell r="Q98">
            <v>624.76146661500002</v>
          </cell>
          <cell r="R98">
            <v>816.23514199500005</v>
          </cell>
          <cell r="T98">
            <v>1095</v>
          </cell>
          <cell r="U98">
            <v>0.48299999999999998</v>
          </cell>
          <cell r="V98">
            <v>0.48299999999999998</v>
          </cell>
          <cell r="W98">
            <v>0.48299999999999998</v>
          </cell>
          <cell r="X98">
            <v>0.48299999999999998</v>
          </cell>
          <cell r="Y98">
            <v>0.48299999999999998</v>
          </cell>
          <cell r="Z98">
            <v>0.48299999999999993</v>
          </cell>
          <cell r="AA98">
            <v>0.48299999999999998</v>
          </cell>
          <cell r="AB98">
            <v>0.48299999999999998</v>
          </cell>
          <cell r="AC98">
            <v>0.48299999999999998</v>
          </cell>
          <cell r="AD98">
            <v>0.48299999999999998</v>
          </cell>
          <cell r="AE98">
            <v>0.47989950906089096</v>
          </cell>
          <cell r="AF98">
            <v>0.46714435804134052</v>
          </cell>
          <cell r="AG98">
            <v>0.45962700807227425</v>
          </cell>
          <cell r="AH98">
            <v>0.44187706462333665</v>
          </cell>
        </row>
        <row r="99">
          <cell r="A99">
            <v>1099</v>
          </cell>
          <cell r="B99" t="str">
            <v>DRUENTO</v>
          </cell>
          <cell r="C99">
            <v>9.86</v>
          </cell>
          <cell r="E99">
            <v>199.9</v>
          </cell>
          <cell r="F99">
            <v>69</v>
          </cell>
          <cell r="G99">
            <v>52.03</v>
          </cell>
          <cell r="H99">
            <v>837.87200000000007</v>
          </cell>
          <cell r="I99">
            <v>234.4</v>
          </cell>
          <cell r="J99">
            <v>33.25</v>
          </cell>
          <cell r="K99">
            <v>11.832103529999998</v>
          </cell>
          <cell r="L99">
            <v>11.832103529999998</v>
          </cell>
          <cell r="M99">
            <v>251.71420248000004</v>
          </cell>
          <cell r="N99">
            <v>334.51492698000004</v>
          </cell>
          <cell r="O99">
            <v>396.95147329500003</v>
          </cell>
          <cell r="P99">
            <v>1402.4066709510003</v>
          </cell>
          <cell r="Q99">
            <v>1683.6891321510002</v>
          </cell>
          <cell r="R99">
            <v>1723.5894812760002</v>
          </cell>
          <cell r="T99">
            <v>1096</v>
          </cell>
          <cell r="U99">
            <v>0.48299999999999998</v>
          </cell>
          <cell r="V99">
            <v>0.48299999999999998</v>
          </cell>
          <cell r="W99">
            <v>0.48299999999999998</v>
          </cell>
          <cell r="X99">
            <v>0.48300000000000004</v>
          </cell>
          <cell r="Y99">
            <v>0.48299999999999993</v>
          </cell>
          <cell r="Z99">
            <v>0.48299999999999993</v>
          </cell>
          <cell r="AA99">
            <v>0.48299999999999998</v>
          </cell>
          <cell r="AB99">
            <v>0.48300000000000004</v>
          </cell>
          <cell r="AC99">
            <v>0.47742756265400255</v>
          </cell>
          <cell r="AD99">
            <v>0.47523784379079526</v>
          </cell>
          <cell r="AE99">
            <v>0.47404018617604654</v>
          </cell>
          <cell r="AF99">
            <v>0.459609423025995</v>
          </cell>
          <cell r="AG99">
            <v>0.39390547745290505</v>
          </cell>
          <cell r="AH99">
            <v>0.39025761800674663</v>
          </cell>
        </row>
        <row r="100">
          <cell r="A100">
            <v>1101</v>
          </cell>
          <cell r="B100" t="str">
            <v>FAVRIA</v>
          </cell>
          <cell r="C100">
            <v>2.42</v>
          </cell>
          <cell r="E100">
            <v>3</v>
          </cell>
          <cell r="F100">
            <v>39.980000000000004</v>
          </cell>
          <cell r="G100">
            <v>43.235000000000007</v>
          </cell>
          <cell r="H100">
            <v>262.315</v>
          </cell>
          <cell r="I100">
            <v>97.55</v>
          </cell>
          <cell r="J100">
            <v>21.630000000000003</v>
          </cell>
          <cell r="K100">
            <v>2.9040254099999996</v>
          </cell>
          <cell r="L100">
            <v>2.9040254099999996</v>
          </cell>
          <cell r="M100">
            <v>6.5040569099999992</v>
          </cell>
          <cell r="N100">
            <v>54.480476699999997</v>
          </cell>
          <cell r="O100">
            <v>106.36293066750001</v>
          </cell>
          <cell r="P100">
            <v>421.14368497500004</v>
          </cell>
          <cell r="Q100">
            <v>538.20470925000006</v>
          </cell>
          <cell r="R100">
            <v>564.16093636500011</v>
          </cell>
          <cell r="T100">
            <v>1097</v>
          </cell>
          <cell r="U100">
            <v>0.48299999999999998</v>
          </cell>
          <cell r="V100">
            <v>0.48299999999999998</v>
          </cell>
          <cell r="W100">
            <v>0.48299999999999998</v>
          </cell>
          <cell r="X100">
            <v>0.48299999999999998</v>
          </cell>
          <cell r="Y100">
            <v>0.48299999999999998</v>
          </cell>
          <cell r="Z100">
            <v>0.48299999999999998</v>
          </cell>
          <cell r="AA100">
            <v>0.48299999999999993</v>
          </cell>
          <cell r="AB100">
            <v>0.48271451053522768</v>
          </cell>
          <cell r="AC100">
            <v>0.48169383745960948</v>
          </cell>
          <cell r="AD100">
            <v>0.48025870060019521</v>
          </cell>
          <cell r="AE100">
            <v>0.47781533198143478</v>
          </cell>
          <cell r="AF100">
            <v>0.46549949052224493</v>
          </cell>
          <cell r="AG100">
            <v>0.43337766313992526</v>
          </cell>
          <cell r="AH100">
            <v>0.42971290072679907</v>
          </cell>
        </row>
        <row r="101">
          <cell r="A101">
            <v>1102</v>
          </cell>
          <cell r="B101" t="str">
            <v>FELETTO</v>
          </cell>
          <cell r="D101">
            <v>1.8</v>
          </cell>
          <cell r="E101">
            <v>67.2</v>
          </cell>
          <cell r="G101">
            <v>5.28</v>
          </cell>
          <cell r="H101">
            <v>20.41</v>
          </cell>
          <cell r="I101">
            <v>15.969999999999999</v>
          </cell>
          <cell r="J101">
            <v>39.46</v>
          </cell>
          <cell r="K101">
            <v>0</v>
          </cell>
          <cell r="L101">
            <v>2.1600188999999999</v>
          </cell>
          <cell r="M101">
            <v>82.800724500000001</v>
          </cell>
          <cell r="N101">
            <v>82.800724500000001</v>
          </cell>
          <cell r="O101">
            <v>89.136779939999997</v>
          </cell>
          <cell r="P101">
            <v>113.628994245</v>
          </cell>
          <cell r="Q101">
            <v>132.79316193</v>
          </cell>
          <cell r="R101">
            <v>180.14557625999998</v>
          </cell>
          <cell r="T101">
            <v>1098</v>
          </cell>
          <cell r="U101">
            <v>0.48299999999999998</v>
          </cell>
          <cell r="V101">
            <v>0.48299999999999998</v>
          </cell>
          <cell r="W101">
            <v>0.48299999999999998</v>
          </cell>
          <cell r="X101">
            <v>0.48299999999999998</v>
          </cell>
          <cell r="Y101">
            <v>0.48299999999999998</v>
          </cell>
          <cell r="Z101">
            <v>0.48299999999999998</v>
          </cell>
          <cell r="AA101">
            <v>0.48299999999999998</v>
          </cell>
          <cell r="AB101">
            <v>0.48297252697794313</v>
          </cell>
          <cell r="AC101">
            <v>0.48291081093323035</v>
          </cell>
          <cell r="AD101">
            <v>0.4828029303813608</v>
          </cell>
          <cell r="AE101">
            <v>0.48129835987325598</v>
          </cell>
          <cell r="AF101">
            <v>0.48004762799367873</v>
          </cell>
          <cell r="AG101">
            <v>0.47742007995299068</v>
          </cell>
          <cell r="AH101">
            <v>0.47529177898000946</v>
          </cell>
        </row>
        <row r="102">
          <cell r="A102">
            <v>1103</v>
          </cell>
          <cell r="B102" t="str">
            <v>FENESTRELLE</v>
          </cell>
          <cell r="H102">
            <v>8.74</v>
          </cell>
          <cell r="I102">
            <v>11.76</v>
          </cell>
          <cell r="J102">
            <v>2.94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10.488091769999999</v>
          </cell>
          <cell r="Q102">
            <v>24.600215249999998</v>
          </cell>
          <cell r="R102">
            <v>28.128246119999996</v>
          </cell>
          <cell r="T102">
            <v>1099</v>
          </cell>
          <cell r="U102">
            <v>0.48299999999999998</v>
          </cell>
          <cell r="V102">
            <v>0.48299999999999998</v>
          </cell>
          <cell r="W102">
            <v>0.48299999999999998</v>
          </cell>
          <cell r="X102">
            <v>0.48299999999999998</v>
          </cell>
          <cell r="Y102">
            <v>0.48299999999999998</v>
          </cell>
          <cell r="Z102">
            <v>0.48299999999999998</v>
          </cell>
          <cell r="AA102">
            <v>0.48278694952462342</v>
          </cell>
          <cell r="AB102">
            <v>0.48277941729137541</v>
          </cell>
          <cell r="AC102">
            <v>0.47843058719601678</v>
          </cell>
          <cell r="AD102">
            <v>0.47757792274710087</v>
          </cell>
          <cell r="AE102">
            <v>0.47719424132229776</v>
          </cell>
          <cell r="AF102">
            <v>0.46238717121397471</v>
          </cell>
          <cell r="AG102">
            <v>0.4569716125558157</v>
          </cell>
          <cell r="AH102">
            <v>0.45530996262675505</v>
          </cell>
        </row>
        <row r="103">
          <cell r="A103">
            <v>1104</v>
          </cell>
          <cell r="B103" t="str">
            <v>FIANO</v>
          </cell>
          <cell r="C103">
            <v>2.8000000000000003</v>
          </cell>
          <cell r="E103">
            <v>35.950000000000003</v>
          </cell>
          <cell r="F103">
            <v>26.88</v>
          </cell>
          <cell r="G103">
            <v>17.52</v>
          </cell>
          <cell r="H103">
            <v>190.28000000000003</v>
          </cell>
          <cell r="I103">
            <v>609.70500000000004</v>
          </cell>
          <cell r="J103">
            <v>16.600000000000001</v>
          </cell>
          <cell r="K103">
            <v>3.3600294000000002</v>
          </cell>
          <cell r="L103">
            <v>3.3600294000000002</v>
          </cell>
          <cell r="M103">
            <v>46.50040687500001</v>
          </cell>
          <cell r="N103">
            <v>78.756689115</v>
          </cell>
          <cell r="O103">
            <v>99.780873075000002</v>
          </cell>
          <cell r="P103">
            <v>328.11887101500002</v>
          </cell>
          <cell r="Q103">
            <v>1059.7712729175</v>
          </cell>
          <cell r="R103">
            <v>1079.6914472175001</v>
          </cell>
          <cell r="T103">
            <v>1100</v>
          </cell>
          <cell r="U103">
            <v>0.48299999999999993</v>
          </cell>
          <cell r="V103">
            <v>0.48299999999999998</v>
          </cell>
          <cell r="W103">
            <v>0.48299999999999993</v>
          </cell>
          <cell r="X103">
            <v>0.48299999999999998</v>
          </cell>
          <cell r="Y103">
            <v>0.48299999999999993</v>
          </cell>
          <cell r="Z103">
            <v>0.48299999999999998</v>
          </cell>
          <cell r="AA103">
            <v>0.48299999999999998</v>
          </cell>
          <cell r="AB103">
            <v>0.48299999999999998</v>
          </cell>
          <cell r="AC103">
            <v>0.48299999999999998</v>
          </cell>
          <cell r="AD103">
            <v>0.48299999999999998</v>
          </cell>
          <cell r="AE103">
            <v>0.48299999999999998</v>
          </cell>
          <cell r="AF103">
            <v>0.48299999999999998</v>
          </cell>
          <cell r="AG103">
            <v>0.48299999999999998</v>
          </cell>
          <cell r="AH103">
            <v>0.48299999999999998</v>
          </cell>
        </row>
        <row r="104">
          <cell r="A104">
            <v>1105</v>
          </cell>
          <cell r="B104" t="str">
            <v>FIORANO CANAVESE</v>
          </cell>
          <cell r="E104">
            <v>18.420000000000002</v>
          </cell>
          <cell r="F104">
            <v>2.64</v>
          </cell>
          <cell r="G104">
            <v>20.942000000000004</v>
          </cell>
          <cell r="H104">
            <v>10.06</v>
          </cell>
          <cell r="I104">
            <v>11.68</v>
          </cell>
          <cell r="J104">
            <v>15.8</v>
          </cell>
          <cell r="K104">
            <v>0</v>
          </cell>
          <cell r="L104">
            <v>0</v>
          </cell>
          <cell r="M104">
            <v>22.104193410000001</v>
          </cell>
          <cell r="N104">
            <v>25.272221130000002</v>
          </cell>
          <cell r="O104">
            <v>50.402841021000008</v>
          </cell>
          <cell r="P104">
            <v>62.47494665100001</v>
          </cell>
          <cell r="Q104">
            <v>76.491069291000002</v>
          </cell>
          <cell r="R104">
            <v>95.451235190999995</v>
          </cell>
          <cell r="T104">
            <v>1101</v>
          </cell>
          <cell r="U104">
            <v>0.48300000000000004</v>
          </cell>
          <cell r="V104">
            <v>0.48299999999999993</v>
          </cell>
          <cell r="W104">
            <v>0.48299999999999998</v>
          </cell>
          <cell r="X104">
            <v>0.48299999999999998</v>
          </cell>
          <cell r="Y104">
            <v>0.48299999999999993</v>
          </cell>
          <cell r="Z104">
            <v>0.48299999999999998</v>
          </cell>
          <cell r="AA104">
            <v>0.48288889946352237</v>
          </cell>
          <cell r="AB104">
            <v>0.48294066397592839</v>
          </cell>
          <cell r="AC104">
            <v>0.48285580456478977</v>
          </cell>
          <cell r="AD104">
            <v>0.48178995712870576</v>
          </cell>
          <cell r="AE104">
            <v>0.48079301418397247</v>
          </cell>
          <cell r="AF104">
            <v>0.47421081907956425</v>
          </cell>
          <cell r="AG104">
            <v>0.47112139129470187</v>
          </cell>
          <cell r="AH104">
            <v>0.47097864360795566</v>
          </cell>
        </row>
        <row r="105">
          <cell r="A105">
            <v>1106</v>
          </cell>
          <cell r="B105" t="str">
            <v>FOGLIZZO</v>
          </cell>
          <cell r="E105">
            <v>2.7800000000000002</v>
          </cell>
          <cell r="F105">
            <v>11.96</v>
          </cell>
          <cell r="G105">
            <v>29.53</v>
          </cell>
          <cell r="H105">
            <v>97.179999999999993</v>
          </cell>
          <cell r="I105">
            <v>1091.6699999999998</v>
          </cell>
          <cell r="J105">
            <v>13.5</v>
          </cell>
          <cell r="K105">
            <v>0</v>
          </cell>
          <cell r="L105">
            <v>0</v>
          </cell>
          <cell r="M105">
            <v>3.3360291900000001</v>
          </cell>
          <cell r="N105">
            <v>17.688154770000001</v>
          </cell>
          <cell r="O105">
            <v>53.124464835000012</v>
          </cell>
          <cell r="P105">
            <v>169.74148522500002</v>
          </cell>
          <cell r="Q105">
            <v>1479.7569477599995</v>
          </cell>
          <cell r="R105">
            <v>1495.9570895099996</v>
          </cell>
          <cell r="T105">
            <v>1102</v>
          </cell>
          <cell r="U105">
            <v>0.48300000000000004</v>
          </cell>
          <cell r="V105">
            <v>0.48299999999999993</v>
          </cell>
          <cell r="W105">
            <v>0.48299999999999993</v>
          </cell>
          <cell r="X105">
            <v>0.48299999999999993</v>
          </cell>
          <cell r="Y105">
            <v>0.48299999999999998</v>
          </cell>
          <cell r="Z105">
            <v>0.48299999999999998</v>
          </cell>
          <cell r="AA105">
            <v>0.48299999999999998</v>
          </cell>
          <cell r="AB105">
            <v>0.48287167415391141</v>
          </cell>
          <cell r="AC105">
            <v>0.47802912591051849</v>
          </cell>
          <cell r="AD105">
            <v>0.47797695197013906</v>
          </cell>
          <cell r="AE105">
            <v>0.47755163258281308</v>
          </cell>
          <cell r="AF105">
            <v>0.47594590976594092</v>
          </cell>
          <cell r="AG105">
            <v>0.47432153042889752</v>
          </cell>
          <cell r="AH105">
            <v>0.47111289209881357</v>
          </cell>
        </row>
        <row r="106">
          <cell r="A106">
            <v>1107</v>
          </cell>
          <cell r="B106" t="str">
            <v>FORNO CANAVESE</v>
          </cell>
          <cell r="E106">
            <v>3.74</v>
          </cell>
          <cell r="G106">
            <v>11.515000000000001</v>
          </cell>
          <cell r="H106">
            <v>134.07</v>
          </cell>
          <cell r="I106">
            <v>67.018000000000015</v>
          </cell>
          <cell r="J106">
            <v>15.6</v>
          </cell>
          <cell r="K106">
            <v>0</v>
          </cell>
          <cell r="L106">
            <v>0</v>
          </cell>
          <cell r="M106">
            <v>4.4880392699999998</v>
          </cell>
          <cell r="N106">
            <v>4.4880392699999998</v>
          </cell>
          <cell r="O106">
            <v>18.306160177500001</v>
          </cell>
          <cell r="P106">
            <v>179.19156791249998</v>
          </cell>
          <cell r="Q106">
            <v>259.61387160150002</v>
          </cell>
          <cell r="R106">
            <v>278.33403540150005</v>
          </cell>
          <cell r="T106">
            <v>1103</v>
          </cell>
          <cell r="U106">
            <v>0.48299999999999998</v>
          </cell>
          <cell r="V106">
            <v>0.48299999999999998</v>
          </cell>
          <cell r="W106">
            <v>0.48299999999999998</v>
          </cell>
          <cell r="X106">
            <v>0.48300000000000004</v>
          </cell>
          <cell r="Y106">
            <v>0.48299999999999993</v>
          </cell>
          <cell r="Z106">
            <v>0.48299999999999993</v>
          </cell>
          <cell r="AA106">
            <v>0.48299999999999998</v>
          </cell>
          <cell r="AB106">
            <v>0.48299999999999998</v>
          </cell>
          <cell r="AC106">
            <v>0.48299999999999998</v>
          </cell>
          <cell r="AD106">
            <v>0.48299999999999998</v>
          </cell>
          <cell r="AE106">
            <v>0.48299999999999998</v>
          </cell>
          <cell r="AF106">
            <v>0.48147456182128473</v>
          </cell>
          <cell r="AG106">
            <v>0.47947238795443758</v>
          </cell>
          <cell r="AH106">
            <v>0.47848283350618509</v>
          </cell>
        </row>
        <row r="107">
          <cell r="A107">
            <v>1108</v>
          </cell>
          <cell r="B107" t="str">
            <v>FRASSINETTO</v>
          </cell>
          <cell r="G107">
            <v>5.98</v>
          </cell>
          <cell r="H107">
            <v>71.75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7.1760627900000005</v>
          </cell>
          <cell r="P107">
            <v>93.276816165</v>
          </cell>
          <cell r="Q107">
            <v>93.276816165</v>
          </cell>
          <cell r="R107">
            <v>93.276816165</v>
          </cell>
          <cell r="T107">
            <v>1104</v>
          </cell>
          <cell r="U107">
            <v>0.48299999999999998</v>
          </cell>
          <cell r="V107">
            <v>0.48299999999999998</v>
          </cell>
          <cell r="W107">
            <v>0.48299999999999998</v>
          </cell>
          <cell r="X107">
            <v>0.48299999999999998</v>
          </cell>
          <cell r="Y107">
            <v>0.48299999999999998</v>
          </cell>
          <cell r="Z107">
            <v>0.48299999999999998</v>
          </cell>
          <cell r="AA107">
            <v>0.48282359845649997</v>
          </cell>
          <cell r="AB107">
            <v>0.48283227633317488</v>
          </cell>
          <cell r="AC107">
            <v>0.48073070998914086</v>
          </cell>
          <cell r="AD107">
            <v>0.47890636501748046</v>
          </cell>
          <cell r="AE107">
            <v>0.4779317702405424</v>
          </cell>
          <cell r="AF107">
            <v>0.46524799107700182</v>
          </cell>
          <cell r="AG107">
            <v>0.42414479050148074</v>
          </cell>
          <cell r="AH107">
            <v>0.4220028305976864</v>
          </cell>
        </row>
        <row r="108">
          <cell r="A108">
            <v>1109</v>
          </cell>
          <cell r="B108" t="str">
            <v>FRONT</v>
          </cell>
          <cell r="E108">
            <v>2.82</v>
          </cell>
          <cell r="H108">
            <v>1149.6349999999998</v>
          </cell>
          <cell r="I108">
            <v>67.75</v>
          </cell>
          <cell r="J108">
            <v>37.700000000000003</v>
          </cell>
          <cell r="K108">
            <v>0</v>
          </cell>
          <cell r="L108">
            <v>0</v>
          </cell>
          <cell r="M108">
            <v>3.3840296100000002</v>
          </cell>
          <cell r="N108">
            <v>3.3840296100000002</v>
          </cell>
          <cell r="O108">
            <v>3.3840296100000002</v>
          </cell>
          <cell r="P108">
            <v>1382.9581007774998</v>
          </cell>
          <cell r="Q108">
            <v>1464.2588121524998</v>
          </cell>
          <cell r="R108">
            <v>1509.4992080024997</v>
          </cell>
          <cell r="T108">
            <v>1105</v>
          </cell>
          <cell r="U108">
            <v>0.48299999999999998</v>
          </cell>
          <cell r="V108">
            <v>0.48299999999999993</v>
          </cell>
          <cell r="W108">
            <v>0.48299999999999998</v>
          </cell>
          <cell r="X108">
            <v>0.48299999999999998</v>
          </cell>
          <cell r="Y108">
            <v>0.48299999999999993</v>
          </cell>
          <cell r="Z108">
            <v>0.48299999999999998</v>
          </cell>
          <cell r="AA108">
            <v>0.48299999999999998</v>
          </cell>
          <cell r="AB108">
            <v>0.48299999999999998</v>
          </cell>
          <cell r="AC108">
            <v>0.47384381232871897</v>
          </cell>
          <cell r="AD108">
            <v>0.47221791666008012</v>
          </cell>
          <cell r="AE108">
            <v>0.46138082718820328</v>
          </cell>
          <cell r="AF108">
            <v>0.45621204484831779</v>
          </cell>
          <cell r="AG108">
            <v>0.44924533794458671</v>
          </cell>
          <cell r="AH108">
            <v>0.44159380006731175</v>
          </cell>
        </row>
        <row r="109">
          <cell r="A109">
            <v>1110</v>
          </cell>
          <cell r="B109" t="str">
            <v>FROSSASCO</v>
          </cell>
          <cell r="C109">
            <v>1.5750000000000002</v>
          </cell>
          <cell r="D109">
            <v>2.9750000000000001</v>
          </cell>
          <cell r="E109">
            <v>14.035</v>
          </cell>
          <cell r="F109">
            <v>44.879999999999995</v>
          </cell>
          <cell r="G109">
            <v>51.676000000000002</v>
          </cell>
          <cell r="H109">
            <v>2475.6299999999997</v>
          </cell>
          <cell r="I109">
            <v>1148.7250000000004</v>
          </cell>
          <cell r="J109">
            <v>111.226</v>
          </cell>
          <cell r="K109">
            <v>1.8900165375000004</v>
          </cell>
          <cell r="L109">
            <v>5.4600477750000005</v>
          </cell>
          <cell r="M109">
            <v>22.302195142499997</v>
          </cell>
          <cell r="N109">
            <v>76.158666382500002</v>
          </cell>
          <cell r="O109">
            <v>138.17040898050001</v>
          </cell>
          <cell r="P109">
            <v>3108.9524030954994</v>
          </cell>
          <cell r="Q109">
            <v>4487.4344647079997</v>
          </cell>
          <cell r="R109">
            <v>4620.9068325809994</v>
          </cell>
          <cell r="T109">
            <v>1106</v>
          </cell>
          <cell r="U109">
            <v>0.48299999999999998</v>
          </cell>
          <cell r="V109">
            <v>0.48299999999999993</v>
          </cell>
          <cell r="W109">
            <v>0.48299999999999993</v>
          </cell>
          <cell r="X109">
            <v>0.48299999999999993</v>
          </cell>
          <cell r="Y109">
            <v>0.48299999999999993</v>
          </cell>
          <cell r="Z109">
            <v>0.48299999999999998</v>
          </cell>
          <cell r="AA109">
            <v>0.48300000000000004</v>
          </cell>
          <cell r="AB109">
            <v>0.48299999999999993</v>
          </cell>
          <cell r="AC109">
            <v>0.48261420500937369</v>
          </cell>
          <cell r="AD109">
            <v>0.48098939158577558</v>
          </cell>
          <cell r="AE109">
            <v>0.47724742559725813</v>
          </cell>
          <cell r="AF109">
            <v>0.46356526056192815</v>
          </cell>
          <cell r="AG109">
            <v>0.31177815727617597</v>
          </cell>
          <cell r="AH109">
            <v>0.30016356774340452</v>
          </cell>
        </row>
        <row r="110">
          <cell r="A110">
            <v>1111</v>
          </cell>
          <cell r="B110" t="str">
            <v>GARZIGLIANA</v>
          </cell>
          <cell r="D110">
            <v>7.6950000000000003</v>
          </cell>
          <cell r="F110">
            <v>9</v>
          </cell>
          <cell r="G110">
            <v>5.82</v>
          </cell>
          <cell r="H110">
            <v>78.84</v>
          </cell>
          <cell r="I110">
            <v>575.88199999999995</v>
          </cell>
          <cell r="K110">
            <v>0</v>
          </cell>
          <cell r="L110">
            <v>9.2340807975000008</v>
          </cell>
          <cell r="M110">
            <v>9.2340807975000008</v>
          </cell>
          <cell r="N110">
            <v>20.034175297500003</v>
          </cell>
          <cell r="O110">
            <v>27.018236407500005</v>
          </cell>
          <cell r="P110">
            <v>121.6270642275</v>
          </cell>
          <cell r="Q110">
            <v>812.6915109885</v>
          </cell>
          <cell r="R110">
            <v>812.6915109885</v>
          </cell>
          <cell r="T110">
            <v>1107</v>
          </cell>
          <cell r="U110">
            <v>0.48299999999999998</v>
          </cell>
          <cell r="V110">
            <v>0.48299999999999998</v>
          </cell>
          <cell r="W110">
            <v>0.48299999999999998</v>
          </cell>
          <cell r="X110">
            <v>0.48299999999999998</v>
          </cell>
          <cell r="Y110">
            <v>0.48299999999999998</v>
          </cell>
          <cell r="Z110">
            <v>0.48299999999999998</v>
          </cell>
          <cell r="AA110">
            <v>0.48299999999999998</v>
          </cell>
          <cell r="AB110">
            <v>0.48300000000000004</v>
          </cell>
          <cell r="AC110">
            <v>0.48294819721633403</v>
          </cell>
          <cell r="AD110">
            <v>0.48290102566281401</v>
          </cell>
          <cell r="AE110">
            <v>0.48273590557228485</v>
          </cell>
          <cell r="AF110">
            <v>0.48074655563734614</v>
          </cell>
          <cell r="AG110">
            <v>0.47944614324383067</v>
          </cell>
          <cell r="AH110">
            <v>0.47916998111439252</v>
          </cell>
        </row>
        <row r="111">
          <cell r="A111">
            <v>1112</v>
          </cell>
          <cell r="B111" t="str">
            <v>GASSINO TORINESE</v>
          </cell>
          <cell r="E111">
            <v>10.536</v>
          </cell>
          <cell r="F111">
            <v>34.256</v>
          </cell>
          <cell r="G111">
            <v>28.51</v>
          </cell>
          <cell r="H111">
            <v>606.5100000000001</v>
          </cell>
          <cell r="I111">
            <v>302.95999999999998</v>
          </cell>
          <cell r="J111">
            <v>52.094999999999999</v>
          </cell>
          <cell r="K111">
            <v>0</v>
          </cell>
          <cell r="L111">
            <v>0</v>
          </cell>
          <cell r="M111">
            <v>12.643310628</v>
          </cell>
          <cell r="N111">
            <v>53.750870316000004</v>
          </cell>
          <cell r="O111">
            <v>87.963169671000003</v>
          </cell>
          <cell r="P111">
            <v>815.78153802600013</v>
          </cell>
          <cell r="Q111">
            <v>1179.3367191060001</v>
          </cell>
          <cell r="R111">
            <v>1241.8512661035002</v>
          </cell>
          <cell r="T111">
            <v>1108</v>
          </cell>
          <cell r="U111">
            <v>0.48299999999999998</v>
          </cell>
          <cell r="V111">
            <v>0.48299999999999998</v>
          </cell>
          <cell r="W111">
            <v>0.48299999999999998</v>
          </cell>
          <cell r="X111">
            <v>0.48299999999999998</v>
          </cell>
          <cell r="Y111">
            <v>0.48299999999999998</v>
          </cell>
          <cell r="Z111">
            <v>0.48299999999999998</v>
          </cell>
          <cell r="AA111">
            <v>0.48299999999999993</v>
          </cell>
          <cell r="AB111">
            <v>0.48299999999999998</v>
          </cell>
          <cell r="AC111">
            <v>0.48299999999999998</v>
          </cell>
          <cell r="AD111">
            <v>0.48299999999999993</v>
          </cell>
          <cell r="AE111">
            <v>0.47750821092994961</v>
          </cell>
          <cell r="AF111">
            <v>0.39860667349572526</v>
          </cell>
          <cell r="AG111">
            <v>0.40266365572155716</v>
          </cell>
          <cell r="AH111">
            <v>0.40187804129194049</v>
          </cell>
        </row>
        <row r="112">
          <cell r="A112">
            <v>1113</v>
          </cell>
          <cell r="B112" t="str">
            <v>GERMAGNANO</v>
          </cell>
          <cell r="G112">
            <v>4.5</v>
          </cell>
          <cell r="H112">
            <v>9.379999999999999</v>
          </cell>
          <cell r="I112">
            <v>2.88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5.400047250000001</v>
          </cell>
          <cell r="P112">
            <v>16.656145740000003</v>
          </cell>
          <cell r="Q112">
            <v>20.112175980000004</v>
          </cell>
          <cell r="R112">
            <v>20.112175980000004</v>
          </cell>
          <cell r="T112">
            <v>1109</v>
          </cell>
          <cell r="U112">
            <v>0.48300000000000004</v>
          </cell>
          <cell r="V112">
            <v>0.48299999999999998</v>
          </cell>
          <cell r="W112">
            <v>0.48299999999999998</v>
          </cell>
          <cell r="X112">
            <v>0.48299999999999998</v>
          </cell>
          <cell r="Y112">
            <v>0.48299999999999993</v>
          </cell>
          <cell r="Z112">
            <v>0.48299999999999998</v>
          </cell>
          <cell r="AA112">
            <v>0.48299999999999998</v>
          </cell>
          <cell r="AB112">
            <v>0.48299999999999993</v>
          </cell>
          <cell r="AC112">
            <v>0.48295966373956389</v>
          </cell>
          <cell r="AD112">
            <v>0.4829427417089377</v>
          </cell>
          <cell r="AE112">
            <v>0.48295328923551678</v>
          </cell>
          <cell r="AF112">
            <v>0.46348592543850636</v>
          </cell>
          <cell r="AG112">
            <v>0.45936483255501581</v>
          </cell>
          <cell r="AH112">
            <v>0.46004291858799434</v>
          </cell>
        </row>
        <row r="113">
          <cell r="A113">
            <v>1114</v>
          </cell>
          <cell r="B113" t="str">
            <v>GIAGLIONE</v>
          </cell>
          <cell r="F113">
            <v>6.44</v>
          </cell>
          <cell r="G113">
            <v>2.99</v>
          </cell>
          <cell r="I113">
            <v>19.830000000000002</v>
          </cell>
          <cell r="J113">
            <v>18.89</v>
          </cell>
          <cell r="K113">
            <v>0</v>
          </cell>
          <cell r="L113">
            <v>0</v>
          </cell>
          <cell r="M113">
            <v>0</v>
          </cell>
          <cell r="N113">
            <v>7.7280676200000018</v>
          </cell>
          <cell r="O113">
            <v>11.316099015000002</v>
          </cell>
          <cell r="P113">
            <v>11.316099015000002</v>
          </cell>
          <cell r="Q113">
            <v>35.112307230000006</v>
          </cell>
          <cell r="R113">
            <v>57.780505575000007</v>
          </cell>
          <cell r="T113">
            <v>1110</v>
          </cell>
          <cell r="U113">
            <v>0.48299999999999998</v>
          </cell>
          <cell r="V113">
            <v>0.48299999999999993</v>
          </cell>
          <cell r="W113">
            <v>0.48300000000000004</v>
          </cell>
          <cell r="X113">
            <v>0.48299999999999998</v>
          </cell>
          <cell r="Y113">
            <v>0.48300000000000004</v>
          </cell>
          <cell r="Z113">
            <v>0.48299999999999998</v>
          </cell>
          <cell r="AA113">
            <v>0.48298240981198115</v>
          </cell>
          <cell r="AB113">
            <v>0.48295074147193906</v>
          </cell>
          <cell r="AC113">
            <v>0.48278931332998609</v>
          </cell>
          <cell r="AD113">
            <v>0.4822593698272607</v>
          </cell>
          <cell r="AE113">
            <v>0.4816374275000968</v>
          </cell>
          <cell r="AF113">
            <v>0.44012422441457338</v>
          </cell>
          <cell r="AG113">
            <v>0.39158288591488888</v>
          </cell>
          <cell r="AH113">
            <v>0.311128251128374</v>
          </cell>
        </row>
        <row r="114">
          <cell r="A114">
            <v>1115</v>
          </cell>
          <cell r="B114" t="str">
            <v>GIAVENO</v>
          </cell>
          <cell r="D114">
            <v>78.515000000000001</v>
          </cell>
          <cell r="E114">
            <v>62.354999999999997</v>
          </cell>
          <cell r="F114">
            <v>98.585999999999984</v>
          </cell>
          <cell r="G114">
            <v>171.46</v>
          </cell>
          <cell r="H114">
            <v>760.8420000000001</v>
          </cell>
          <cell r="I114">
            <v>809.18499999999972</v>
          </cell>
          <cell r="J114">
            <v>429.75900000000007</v>
          </cell>
          <cell r="K114">
            <v>0</v>
          </cell>
          <cell r="L114">
            <v>94.218824407499994</v>
          </cell>
          <cell r="M114">
            <v>169.04547913499999</v>
          </cell>
          <cell r="N114">
            <v>287.34971428799997</v>
          </cell>
          <cell r="O114">
            <v>493.10351461799996</v>
          </cell>
          <cell r="P114">
            <v>1406.1219034589999</v>
          </cell>
          <cell r="Q114">
            <v>2377.1523999014998</v>
          </cell>
          <cell r="R114">
            <v>2892.8677123709999</v>
          </cell>
          <cell r="T114">
            <v>1111</v>
          </cell>
          <cell r="U114">
            <v>0.48299999999999998</v>
          </cell>
          <cell r="V114">
            <v>0.48299999999999998</v>
          </cell>
          <cell r="W114">
            <v>0.48299999999999998</v>
          </cell>
          <cell r="X114">
            <v>0.48299999999999993</v>
          </cell>
          <cell r="Y114">
            <v>0.48299999999999998</v>
          </cell>
          <cell r="Z114">
            <v>0.48299999999999998</v>
          </cell>
          <cell r="AA114">
            <v>0.48299999999999998</v>
          </cell>
          <cell r="AB114">
            <v>0.48081690600822685</v>
          </cell>
          <cell r="AC114">
            <v>0.48081654049518202</v>
          </cell>
          <cell r="AD114">
            <v>0.47823968492423174</v>
          </cell>
          <cell r="AE114">
            <v>0.47693572039364845</v>
          </cell>
          <cell r="AF114">
            <v>0.45468073874266057</v>
          </cell>
          <cell r="AG114">
            <v>0.28393000432217891</v>
          </cell>
          <cell r="AH114">
            <v>0.2791452852099281</v>
          </cell>
        </row>
        <row r="115">
          <cell r="A115">
            <v>1116</v>
          </cell>
          <cell r="B115" t="str">
            <v>GIVOLETTO</v>
          </cell>
          <cell r="E115">
            <v>10.25</v>
          </cell>
          <cell r="F115">
            <v>27.6</v>
          </cell>
          <cell r="G115">
            <v>102.85399999999998</v>
          </cell>
          <cell r="H115">
            <v>309.3</v>
          </cell>
          <cell r="I115">
            <v>63.409999999999989</v>
          </cell>
          <cell r="J115">
            <v>28.792000000000002</v>
          </cell>
          <cell r="K115">
            <v>0</v>
          </cell>
          <cell r="L115">
            <v>0</v>
          </cell>
          <cell r="M115">
            <v>12.300107625000001</v>
          </cell>
          <cell r="N115">
            <v>45.420397425000004</v>
          </cell>
          <cell r="O115">
            <v>168.84627739199999</v>
          </cell>
          <cell r="P115">
            <v>540.00952504199995</v>
          </cell>
          <cell r="Q115">
            <v>616.10219084699997</v>
          </cell>
          <cell r="R115">
            <v>650.65289316299993</v>
          </cell>
          <cell r="T115">
            <v>1112</v>
          </cell>
          <cell r="U115">
            <v>0.48299999999999993</v>
          </cell>
          <cell r="V115">
            <v>0.48299999999999998</v>
          </cell>
          <cell r="W115">
            <v>0.48299999999999998</v>
          </cell>
          <cell r="X115">
            <v>0.48299999999999998</v>
          </cell>
          <cell r="Y115">
            <v>0.48299999999999998</v>
          </cell>
          <cell r="Z115">
            <v>0.48299999999999998</v>
          </cell>
          <cell r="AA115">
            <v>0.48299999999999998</v>
          </cell>
          <cell r="AB115">
            <v>0.48300000000000004</v>
          </cell>
          <cell r="AC115">
            <v>0.48265000516199807</v>
          </cell>
          <cell r="AD115">
            <v>0.48151031045217785</v>
          </cell>
          <cell r="AE115">
            <v>0.48059456942739909</v>
          </cell>
          <cell r="AF115">
            <v>0.45993613424683522</v>
          </cell>
          <cell r="AG115">
            <v>0.44870598353798269</v>
          </cell>
          <cell r="AH115">
            <v>0.44620411123138287</v>
          </cell>
        </row>
        <row r="116">
          <cell r="A116">
            <v>1117</v>
          </cell>
          <cell r="B116" t="str">
            <v>GRAVERE</v>
          </cell>
          <cell r="F116">
            <v>5.4</v>
          </cell>
          <cell r="G116">
            <v>7.3840000000000003</v>
          </cell>
          <cell r="H116">
            <v>10.93</v>
          </cell>
          <cell r="I116">
            <v>17.190000000000001</v>
          </cell>
          <cell r="J116">
            <v>2.94</v>
          </cell>
          <cell r="K116">
            <v>0</v>
          </cell>
          <cell r="L116">
            <v>0</v>
          </cell>
          <cell r="M116">
            <v>0</v>
          </cell>
          <cell r="N116">
            <v>6.4800567000000013</v>
          </cell>
          <cell r="O116">
            <v>15.340934232000002</v>
          </cell>
          <cell r="P116">
            <v>28.457048997000001</v>
          </cell>
          <cell r="Q116">
            <v>49.085229492000003</v>
          </cell>
          <cell r="R116">
            <v>52.613260362000005</v>
          </cell>
          <cell r="T116">
            <v>1113</v>
          </cell>
          <cell r="U116">
            <v>0.48299999999999993</v>
          </cell>
          <cell r="V116">
            <v>0.48299999999999998</v>
          </cell>
          <cell r="W116">
            <v>0.48299999999999998</v>
          </cell>
          <cell r="X116">
            <v>0.48299999999999998</v>
          </cell>
          <cell r="Y116">
            <v>0.48299999999999998</v>
          </cell>
          <cell r="Z116">
            <v>0.48299999999999998</v>
          </cell>
          <cell r="AA116">
            <v>0.48300000000000004</v>
          </cell>
          <cell r="AB116">
            <v>0.48299999999999998</v>
          </cell>
          <cell r="AC116">
            <v>0.48299999999999998</v>
          </cell>
          <cell r="AD116">
            <v>0.48300000000000004</v>
          </cell>
          <cell r="AE116">
            <v>0.4828080519676019</v>
          </cell>
          <cell r="AF116">
            <v>0.48205682791074345</v>
          </cell>
          <cell r="AG116">
            <v>0.48053469462341658</v>
          </cell>
          <cell r="AH116">
            <v>0.4803870908731866</v>
          </cell>
        </row>
        <row r="117">
          <cell r="A117">
            <v>1118</v>
          </cell>
          <cell r="B117" t="str">
            <v>GROSCAVALLO</v>
          </cell>
          <cell r="G117">
            <v>2.88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3.45603024</v>
          </cell>
          <cell r="P117">
            <v>3.45603024</v>
          </cell>
          <cell r="Q117">
            <v>3.45603024</v>
          </cell>
          <cell r="R117">
            <v>3.45603024</v>
          </cell>
          <cell r="T117">
            <v>1114</v>
          </cell>
          <cell r="U117">
            <v>0.48299999999999993</v>
          </cell>
          <cell r="V117">
            <v>0.48299999999999998</v>
          </cell>
          <cell r="W117">
            <v>0.48299999999999998</v>
          </cell>
          <cell r="X117">
            <v>0.48299999999999998</v>
          </cell>
          <cell r="Y117">
            <v>0.48299999999999998</v>
          </cell>
          <cell r="Z117">
            <v>0.48299999999999998</v>
          </cell>
          <cell r="AA117">
            <v>0.48299999999999998</v>
          </cell>
          <cell r="AB117">
            <v>0.48299999999999993</v>
          </cell>
          <cell r="AC117">
            <v>0.48299999999999998</v>
          </cell>
          <cell r="AD117">
            <v>0.47975994790053433</v>
          </cell>
          <cell r="AE117">
            <v>0.47876531362691876</v>
          </cell>
          <cell r="AF117">
            <v>0.47892628127450643</v>
          </cell>
          <cell r="AG117">
            <v>0.4705863127202119</v>
          </cell>
          <cell r="AH117">
            <v>0.46118231381686592</v>
          </cell>
        </row>
        <row r="118">
          <cell r="A118">
            <v>1119</v>
          </cell>
          <cell r="B118" t="str">
            <v>GROSSO</v>
          </cell>
          <cell r="F118">
            <v>22.5</v>
          </cell>
          <cell r="H118">
            <v>57.73</v>
          </cell>
          <cell r="I118">
            <v>54.239999999999995</v>
          </cell>
          <cell r="J118">
            <v>3.92</v>
          </cell>
          <cell r="K118">
            <v>0</v>
          </cell>
          <cell r="L118">
            <v>0</v>
          </cell>
          <cell r="M118">
            <v>0</v>
          </cell>
          <cell r="N118">
            <v>27.00023625</v>
          </cell>
          <cell r="O118">
            <v>27.00023625</v>
          </cell>
          <cell r="P118">
            <v>96.27684241499999</v>
          </cell>
          <cell r="Q118">
            <v>161.365411935</v>
          </cell>
          <cell r="R118">
            <v>166.069453095</v>
          </cell>
          <cell r="T118">
            <v>1115</v>
          </cell>
          <cell r="U118">
            <v>0.48299999999999998</v>
          </cell>
          <cell r="V118">
            <v>0.48300000000000004</v>
          </cell>
          <cell r="W118">
            <v>0.48299999999999998</v>
          </cell>
          <cell r="X118">
            <v>0.48299999999999998</v>
          </cell>
          <cell r="Y118">
            <v>0.48300000000000004</v>
          </cell>
          <cell r="Z118">
            <v>0.48299999999999998</v>
          </cell>
          <cell r="AA118">
            <v>0.48299999999999998</v>
          </cell>
          <cell r="AB118">
            <v>0.48170026298264007</v>
          </cell>
          <cell r="AC118">
            <v>0.48075192853596782</v>
          </cell>
          <cell r="AD118">
            <v>0.47902592874822447</v>
          </cell>
          <cell r="AE118">
            <v>0.47623950527740638</v>
          </cell>
          <cell r="AF118">
            <v>0.4638204603056823</v>
          </cell>
          <cell r="AG118">
            <v>0.45030112352518237</v>
          </cell>
          <cell r="AH118">
            <v>0.44179519127483385</v>
          </cell>
        </row>
        <row r="119">
          <cell r="A119">
            <v>1120</v>
          </cell>
          <cell r="B119" t="str">
            <v>GRUGLIASCO</v>
          </cell>
          <cell r="D119">
            <v>36.99</v>
          </cell>
          <cell r="E119">
            <v>514.53500000000008</v>
          </cell>
          <cell r="F119">
            <v>139.78</v>
          </cell>
          <cell r="G119">
            <v>171.32999999999998</v>
          </cell>
          <cell r="H119">
            <v>2170.3800000000006</v>
          </cell>
          <cell r="I119">
            <v>1463.0700000000002</v>
          </cell>
          <cell r="J119">
            <v>161.96499999999997</v>
          </cell>
          <cell r="K119">
            <v>0</v>
          </cell>
          <cell r="L119">
            <v>44.388388395</v>
          </cell>
          <cell r="M119">
            <v>661.83579101250007</v>
          </cell>
          <cell r="N119">
            <v>829.57325870250008</v>
          </cell>
          <cell r="O119">
            <v>1035.1710576675</v>
          </cell>
          <cell r="P119">
            <v>3639.6498466575008</v>
          </cell>
          <cell r="Q119">
            <v>5395.3492088925013</v>
          </cell>
          <cell r="R119">
            <v>5589.7089095250012</v>
          </cell>
          <cell r="T119">
            <v>1116</v>
          </cell>
          <cell r="U119">
            <v>0.48299999999999998</v>
          </cell>
          <cell r="V119">
            <v>0.48299999999999998</v>
          </cell>
          <cell r="W119">
            <v>0.48299999999999993</v>
          </cell>
          <cell r="X119">
            <v>0.48300000000000004</v>
          </cell>
          <cell r="Y119">
            <v>0.48299999999999998</v>
          </cell>
          <cell r="Z119">
            <v>0.48300000000000004</v>
          </cell>
          <cell r="AA119">
            <v>0.48300000000000004</v>
          </cell>
          <cell r="AB119">
            <v>0.48299999999999998</v>
          </cell>
          <cell r="AC119">
            <v>0.48246691059379732</v>
          </cell>
          <cell r="AD119">
            <v>0.48057208800310464</v>
          </cell>
          <cell r="AE119">
            <v>0.47301023295150524</v>
          </cell>
          <cell r="AF119">
            <v>0.45059219813572243</v>
          </cell>
          <cell r="AG119">
            <v>0.44574510842998605</v>
          </cell>
          <cell r="AH119">
            <v>0.44282019923122834</v>
          </cell>
        </row>
        <row r="120">
          <cell r="A120">
            <v>1122</v>
          </cell>
          <cell r="B120" t="str">
            <v>INVERSO PINASCA</v>
          </cell>
          <cell r="E120">
            <v>9.68</v>
          </cell>
          <cell r="G120">
            <v>22.950000000000003</v>
          </cell>
          <cell r="I120">
            <v>64.155000000000001</v>
          </cell>
          <cell r="K120">
            <v>0</v>
          </cell>
          <cell r="L120">
            <v>0</v>
          </cell>
          <cell r="M120">
            <v>11.616101639999998</v>
          </cell>
          <cell r="N120">
            <v>11.616101639999998</v>
          </cell>
          <cell r="O120">
            <v>39.156342615000007</v>
          </cell>
          <cell r="P120">
            <v>39.156342615000007</v>
          </cell>
          <cell r="Q120">
            <v>116.14301624250001</v>
          </cell>
          <cell r="R120">
            <v>116.14301624250001</v>
          </cell>
          <cell r="T120">
            <v>1117</v>
          </cell>
          <cell r="U120">
            <v>0.48299999999999998</v>
          </cell>
          <cell r="V120">
            <v>0.48299999999999993</v>
          </cell>
          <cell r="W120">
            <v>0.48299999999999993</v>
          </cell>
          <cell r="X120">
            <v>0.48299999999999998</v>
          </cell>
          <cell r="Y120">
            <v>0.48299999999999998</v>
          </cell>
          <cell r="Z120">
            <v>0.48299999999999998</v>
          </cell>
          <cell r="AA120">
            <v>0.48299999999999998</v>
          </cell>
          <cell r="AB120">
            <v>0.48299999999999998</v>
          </cell>
          <cell r="AC120">
            <v>0.48299999999999998</v>
          </cell>
          <cell r="AD120">
            <v>0.48110022070780395</v>
          </cell>
          <cell r="AE120">
            <v>0.47802209506268267</v>
          </cell>
          <cell r="AF120">
            <v>0.47383275385417983</v>
          </cell>
          <cell r="AG120">
            <v>0.46833179204512287</v>
          </cell>
          <cell r="AH120">
            <v>0.46397997063427088</v>
          </cell>
        </row>
        <row r="121">
          <cell r="A121">
            <v>1123</v>
          </cell>
          <cell r="B121" t="str">
            <v>ISOLABELLA</v>
          </cell>
          <cell r="G121">
            <v>289.84000000000003</v>
          </cell>
          <cell r="I121">
            <v>17.39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347.81104332000007</v>
          </cell>
          <cell r="P121">
            <v>347.81104332000007</v>
          </cell>
          <cell r="Q121">
            <v>368.67922591500007</v>
          </cell>
          <cell r="R121">
            <v>368.67922591500007</v>
          </cell>
          <cell r="T121">
            <v>1118</v>
          </cell>
          <cell r="U121">
            <v>0.48299999999999998</v>
          </cell>
          <cell r="V121">
            <v>0.48299999999999998</v>
          </cell>
          <cell r="W121">
            <v>0.48299999999999998</v>
          </cell>
          <cell r="X121">
            <v>0.48299999999999998</v>
          </cell>
          <cell r="Y121">
            <v>0.48299999999999998</v>
          </cell>
          <cell r="Z121">
            <v>0.48299999999999998</v>
          </cell>
          <cell r="AA121">
            <v>0.48299999999999998</v>
          </cell>
          <cell r="AB121">
            <v>0.48299999999999998</v>
          </cell>
          <cell r="AC121">
            <v>0.48299999999999998</v>
          </cell>
          <cell r="AD121">
            <v>0.48299999999999998</v>
          </cell>
          <cell r="AE121">
            <v>0.48099508686679815</v>
          </cell>
          <cell r="AF121">
            <v>0.48102210696487985</v>
          </cell>
          <cell r="AG121">
            <v>0.48104201716053874</v>
          </cell>
          <cell r="AH121">
            <v>0.48122955091767805</v>
          </cell>
        </row>
        <row r="122">
          <cell r="A122">
            <v>1124</v>
          </cell>
          <cell r="B122" t="str">
            <v>ISSIGLIO</v>
          </cell>
          <cell r="H122">
            <v>16.490000000000002</v>
          </cell>
          <cell r="I122">
            <v>16.68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19.788173145000002</v>
          </cell>
          <cell r="Q122">
            <v>39.804348285000003</v>
          </cell>
          <cell r="R122">
            <v>39.804348285000003</v>
          </cell>
          <cell r="T122">
            <v>1119</v>
          </cell>
          <cell r="U122">
            <v>0.48299999999999998</v>
          </cell>
          <cell r="V122">
            <v>0.48299999999999998</v>
          </cell>
          <cell r="W122">
            <v>0.48299999999999998</v>
          </cell>
          <cell r="X122">
            <v>0.48299999999999998</v>
          </cell>
          <cell r="Y122">
            <v>0.48299999999999998</v>
          </cell>
          <cell r="Z122">
            <v>0.48299999999999998</v>
          </cell>
          <cell r="AA122">
            <v>0.48299999999999998</v>
          </cell>
          <cell r="AB122">
            <v>0.48299999999999998</v>
          </cell>
          <cell r="AC122">
            <v>0.48299999999999998</v>
          </cell>
          <cell r="AD122">
            <v>0.48184654993032572</v>
          </cell>
          <cell r="AE122">
            <v>0.48199577266352855</v>
          </cell>
          <cell r="AF122">
            <v>0.47948853432550514</v>
          </cell>
          <cell r="AG122">
            <v>0.47651923773928484</v>
          </cell>
          <cell r="AH122">
            <v>0.47615179617856201</v>
          </cell>
        </row>
        <row r="123">
          <cell r="A123">
            <v>1125</v>
          </cell>
          <cell r="B123" t="str">
            <v>IVREA</v>
          </cell>
          <cell r="C123">
            <v>2.1</v>
          </cell>
          <cell r="D123">
            <v>5.86</v>
          </cell>
          <cell r="E123">
            <v>39.004999999999995</v>
          </cell>
          <cell r="F123">
            <v>162.74799999999999</v>
          </cell>
          <cell r="G123">
            <v>626.71000000000026</v>
          </cell>
          <cell r="H123">
            <v>1390.7620000000002</v>
          </cell>
          <cell r="I123">
            <v>2523.3359999999998</v>
          </cell>
          <cell r="J123">
            <v>107.99799999999999</v>
          </cell>
          <cell r="K123">
            <v>2.5200220500000001</v>
          </cell>
          <cell r="L123">
            <v>9.5520835800000015</v>
          </cell>
          <cell r="M123">
            <v>56.358493132499994</v>
          </cell>
          <cell r="N123">
            <v>251.6578019865</v>
          </cell>
          <cell r="O123">
            <v>1003.7163824415004</v>
          </cell>
          <cell r="P123">
            <v>2672.6453854425008</v>
          </cell>
          <cell r="Q123">
            <v>5700.6750804705007</v>
          </cell>
          <cell r="R123">
            <v>5830.2738144495006</v>
          </cell>
          <cell r="T123">
            <v>1120</v>
          </cell>
          <cell r="U123">
            <v>0.48300000000000004</v>
          </cell>
          <cell r="V123">
            <v>0.48299999999999993</v>
          </cell>
          <cell r="W123">
            <v>0.48300000000000004</v>
          </cell>
          <cell r="X123">
            <v>0.48300000000000004</v>
          </cell>
          <cell r="Y123">
            <v>0.48300000000000004</v>
          </cell>
          <cell r="Z123">
            <v>0.48299999999999998</v>
          </cell>
          <cell r="AA123">
            <v>0.48299999999999998</v>
          </cell>
          <cell r="AB123">
            <v>0.48290068910891237</v>
          </cell>
          <cell r="AC123">
            <v>0.48145845551430555</v>
          </cell>
          <cell r="AD123">
            <v>0.4808596181446142</v>
          </cell>
          <cell r="AE123">
            <v>0.48027720258850881</v>
          </cell>
          <cell r="AF123">
            <v>0.47307296823000411</v>
          </cell>
          <cell r="AG123">
            <v>0.46896234615267163</v>
          </cell>
          <cell r="AH123">
            <v>0.46807834291303135</v>
          </cell>
        </row>
        <row r="124">
          <cell r="A124">
            <v>1126</v>
          </cell>
          <cell r="B124" t="str">
            <v>LA CASSA</v>
          </cell>
          <cell r="C124">
            <v>2.17</v>
          </cell>
          <cell r="E124">
            <v>9.0300000000000011</v>
          </cell>
          <cell r="F124">
            <v>7.4500000000000011</v>
          </cell>
          <cell r="G124">
            <v>32.28</v>
          </cell>
          <cell r="H124">
            <v>48.070000000000007</v>
          </cell>
          <cell r="I124">
            <v>40.925000000000011</v>
          </cell>
          <cell r="J124">
            <v>25.46</v>
          </cell>
          <cell r="K124">
            <v>2.6040227850000002</v>
          </cell>
          <cell r="L124">
            <v>2.6040227850000002</v>
          </cell>
          <cell r="M124">
            <v>13.440117600000001</v>
          </cell>
          <cell r="N124">
            <v>22.380195825000001</v>
          </cell>
          <cell r="O124">
            <v>61.116534765000004</v>
          </cell>
          <cell r="P124">
            <v>118.80103950000002</v>
          </cell>
          <cell r="Q124">
            <v>167.91146921250004</v>
          </cell>
          <cell r="R124">
            <v>198.46373654250004</v>
          </cell>
          <cell r="T124">
            <v>1121</v>
          </cell>
          <cell r="U124">
            <v>0.48299999999999998</v>
          </cell>
          <cell r="V124">
            <v>0.48299999999999993</v>
          </cell>
          <cell r="W124">
            <v>0.48299999999999998</v>
          </cell>
          <cell r="X124">
            <v>0.48299999999999998</v>
          </cell>
          <cell r="Y124">
            <v>0.48299999999999998</v>
          </cell>
          <cell r="Z124">
            <v>0.48299999999999998</v>
          </cell>
          <cell r="AA124">
            <v>0.48299999999999998</v>
          </cell>
          <cell r="AB124">
            <v>0.48299999999999998</v>
          </cell>
          <cell r="AC124">
            <v>0.48299999999999998</v>
          </cell>
          <cell r="AD124">
            <v>0.48299999999999998</v>
          </cell>
          <cell r="AE124">
            <v>0.48299999999999998</v>
          </cell>
          <cell r="AF124">
            <v>0.48299999999999998</v>
          </cell>
          <cell r="AG124">
            <v>0.48299999999999998</v>
          </cell>
          <cell r="AH124">
            <v>0.48299999999999998</v>
          </cell>
        </row>
        <row r="125">
          <cell r="A125">
            <v>1127</v>
          </cell>
          <cell r="B125" t="str">
            <v>LA LOGGIA</v>
          </cell>
          <cell r="D125">
            <v>3</v>
          </cell>
          <cell r="E125">
            <v>19.68</v>
          </cell>
          <cell r="F125">
            <v>46.094999999999999</v>
          </cell>
          <cell r="G125">
            <v>390.02</v>
          </cell>
          <cell r="H125">
            <v>2094.5550000000003</v>
          </cell>
          <cell r="I125">
            <v>246.01</v>
          </cell>
          <cell r="J125">
            <v>38.950000000000003</v>
          </cell>
          <cell r="K125">
            <v>0</v>
          </cell>
          <cell r="L125">
            <v>3.6000315000000001</v>
          </cell>
          <cell r="M125">
            <v>27.216238140000002</v>
          </cell>
          <cell r="N125">
            <v>82.530722137499993</v>
          </cell>
          <cell r="O125">
            <v>550.55881734750005</v>
          </cell>
          <cell r="P125">
            <v>3064.0468101750002</v>
          </cell>
          <cell r="Q125">
            <v>3359.2613932800004</v>
          </cell>
          <cell r="R125">
            <v>3406.0018022550003</v>
          </cell>
          <cell r="T125">
            <v>1122</v>
          </cell>
          <cell r="U125">
            <v>0.48300000000000004</v>
          </cell>
          <cell r="V125">
            <v>0.48299999999999998</v>
          </cell>
          <cell r="W125">
            <v>0.48300000000000004</v>
          </cell>
          <cell r="X125">
            <v>0.48299999999999998</v>
          </cell>
          <cell r="Y125">
            <v>0.48300000000000004</v>
          </cell>
          <cell r="Z125">
            <v>0.48299999999999998</v>
          </cell>
          <cell r="AA125">
            <v>0.48299999999999998</v>
          </cell>
          <cell r="AB125">
            <v>0.48299999999999998</v>
          </cell>
          <cell r="AC125">
            <v>0.48115927005270798</v>
          </cell>
          <cell r="AD125">
            <v>0.48121399201532178</v>
          </cell>
          <cell r="AE125">
            <v>0.47706756695824726</v>
          </cell>
          <cell r="AF125">
            <v>0.47710449355475637</v>
          </cell>
          <cell r="AG125">
            <v>0.46603882230528404</v>
          </cell>
          <cell r="AH125">
            <v>0.46603085947726652</v>
          </cell>
        </row>
        <row r="126">
          <cell r="A126">
            <v>1128</v>
          </cell>
          <cell r="B126" t="str">
            <v>LANZO TORINESE</v>
          </cell>
          <cell r="D126">
            <v>19.8</v>
          </cell>
          <cell r="E126">
            <v>123.35000000000001</v>
          </cell>
          <cell r="F126">
            <v>18.190000000000001</v>
          </cell>
          <cell r="G126">
            <v>54.930000000000007</v>
          </cell>
          <cell r="H126">
            <v>99.415000000000006</v>
          </cell>
          <cell r="I126">
            <v>43.040000000000006</v>
          </cell>
          <cell r="J126">
            <v>36</v>
          </cell>
          <cell r="K126">
            <v>0</v>
          </cell>
          <cell r="L126">
            <v>23.760207900000001</v>
          </cell>
          <cell r="M126">
            <v>171.78150307500002</v>
          </cell>
          <cell r="N126">
            <v>193.60969407000002</v>
          </cell>
          <cell r="O126">
            <v>259.52627083499999</v>
          </cell>
          <cell r="P126">
            <v>378.8253146925</v>
          </cell>
          <cell r="Q126">
            <v>430.47376661250001</v>
          </cell>
          <cell r="R126">
            <v>473.67414461250002</v>
          </cell>
          <cell r="T126">
            <v>1123</v>
          </cell>
          <cell r="U126">
            <v>0.48299999999999998</v>
          </cell>
          <cell r="V126">
            <v>0.48299999999999998</v>
          </cell>
          <cell r="W126">
            <v>0.48299999999999998</v>
          </cell>
          <cell r="X126">
            <v>0.48299999999999998</v>
          </cell>
          <cell r="Y126">
            <v>0.48299999999999998</v>
          </cell>
          <cell r="Z126">
            <v>0.48299999999999998</v>
          </cell>
          <cell r="AA126">
            <v>0.48299999999999998</v>
          </cell>
          <cell r="AB126">
            <v>0.48299999999999993</v>
          </cell>
          <cell r="AC126">
            <v>0.48300000000000004</v>
          </cell>
          <cell r="AD126">
            <v>0.48299999999999998</v>
          </cell>
          <cell r="AE126">
            <v>0.42238768307206609</v>
          </cell>
          <cell r="AF126">
            <v>0.41759597096731293</v>
          </cell>
          <cell r="AG126">
            <v>0.41204743446239911</v>
          </cell>
          <cell r="AH126">
            <v>0.40925670414859922</v>
          </cell>
        </row>
        <row r="127">
          <cell r="A127">
            <v>1129</v>
          </cell>
          <cell r="B127" t="str">
            <v>LAURIANO</v>
          </cell>
          <cell r="C127">
            <v>3.8720000000000003</v>
          </cell>
          <cell r="E127">
            <v>5.2799999999999994</v>
          </cell>
          <cell r="G127">
            <v>5.95</v>
          </cell>
          <cell r="H127">
            <v>80.75</v>
          </cell>
          <cell r="I127">
            <v>322.28000000000003</v>
          </cell>
          <cell r="J127">
            <v>23.62</v>
          </cell>
          <cell r="K127">
            <v>4.6464406560000011</v>
          </cell>
          <cell r="L127">
            <v>4.6464406560000011</v>
          </cell>
          <cell r="M127">
            <v>10.982496096</v>
          </cell>
          <cell r="N127">
            <v>10.982496096</v>
          </cell>
          <cell r="O127">
            <v>18.122558570999999</v>
          </cell>
          <cell r="P127">
            <v>115.02340644600001</v>
          </cell>
          <cell r="Q127">
            <v>501.76279038600006</v>
          </cell>
          <cell r="R127">
            <v>530.10703839600012</v>
          </cell>
          <cell r="T127">
            <v>1124</v>
          </cell>
          <cell r="U127">
            <v>0.48299999999999998</v>
          </cell>
          <cell r="V127">
            <v>0.48299999999999998</v>
          </cell>
          <cell r="W127">
            <v>0.48299999999999998</v>
          </cell>
          <cell r="X127">
            <v>0.48299999999999998</v>
          </cell>
          <cell r="Y127">
            <v>0.48299999999999998</v>
          </cell>
          <cell r="Z127">
            <v>0.48299999999999998</v>
          </cell>
          <cell r="AA127">
            <v>0.48299999999999998</v>
          </cell>
          <cell r="AB127">
            <v>0.48299999999999998</v>
          </cell>
          <cell r="AC127">
            <v>0.48299999999999998</v>
          </cell>
          <cell r="AD127">
            <v>0.48299999999999998</v>
          </cell>
          <cell r="AE127">
            <v>0.48299999999999998</v>
          </cell>
          <cell r="AF127">
            <v>0.46702520545107123</v>
          </cell>
          <cell r="AG127">
            <v>0.45025160804191855</v>
          </cell>
          <cell r="AH127">
            <v>0.45186261161527169</v>
          </cell>
        </row>
        <row r="128">
          <cell r="A128">
            <v>1130</v>
          </cell>
          <cell r="B128" t="str">
            <v>LEINI'</v>
          </cell>
          <cell r="D128">
            <v>10.86</v>
          </cell>
          <cell r="E128">
            <v>102.92999999999999</v>
          </cell>
          <cell r="F128">
            <v>246.62</v>
          </cell>
          <cell r="G128">
            <v>411.56</v>
          </cell>
          <cell r="H128">
            <v>11872.301000000001</v>
          </cell>
          <cell r="I128">
            <v>6824.1760000000013</v>
          </cell>
          <cell r="J128">
            <v>537.80199999999991</v>
          </cell>
          <cell r="K128">
            <v>0</v>
          </cell>
          <cell r="L128">
            <v>13.032114029999999</v>
          </cell>
          <cell r="M128">
            <v>136.54919479499998</v>
          </cell>
          <cell r="N128">
            <v>432.49578430500003</v>
          </cell>
          <cell r="O128">
            <v>926.37210568499995</v>
          </cell>
          <cell r="P128">
            <v>15173.257964845503</v>
          </cell>
          <cell r="Q128">
            <v>23362.340818693505</v>
          </cell>
          <cell r="R128">
            <v>24007.708865614506</v>
          </cell>
          <cell r="T128">
            <v>1125</v>
          </cell>
          <cell r="U128">
            <v>0.48299999999999998</v>
          </cell>
          <cell r="V128">
            <v>0.48299999999999998</v>
          </cell>
          <cell r="W128">
            <v>0.48299999999999998</v>
          </cell>
          <cell r="X128">
            <v>0.48299999999999998</v>
          </cell>
          <cell r="Y128">
            <v>0.48299999999999998</v>
          </cell>
          <cell r="Z128">
            <v>0.48299999999999998</v>
          </cell>
          <cell r="AA128">
            <v>0.48298819415658589</v>
          </cell>
          <cell r="AB128">
            <v>0.48295672032749087</v>
          </cell>
          <cell r="AC128">
            <v>0.4827483293345432</v>
          </cell>
          <cell r="AD128">
            <v>0.48178833783242808</v>
          </cell>
          <cell r="AE128">
            <v>0.47828684094034402</v>
          </cell>
          <cell r="AF128">
            <v>0.47076370065579459</v>
          </cell>
          <cell r="AG128">
            <v>0.45679288296795795</v>
          </cell>
          <cell r="AH128">
            <v>0.45516596151151129</v>
          </cell>
        </row>
        <row r="129">
          <cell r="A129">
            <v>1131</v>
          </cell>
          <cell r="B129" t="str">
            <v>LEMIE</v>
          </cell>
          <cell r="I129">
            <v>3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3.6000315000000001</v>
          </cell>
          <cell r="R129">
            <v>3.6000315000000001</v>
          </cell>
          <cell r="T129">
            <v>1126</v>
          </cell>
          <cell r="U129">
            <v>0.48299999999999998</v>
          </cell>
          <cell r="V129">
            <v>0.48299999999999998</v>
          </cell>
          <cell r="W129">
            <v>0.48299999999999998</v>
          </cell>
          <cell r="X129">
            <v>0.48299999999999998</v>
          </cell>
          <cell r="Y129">
            <v>0.48299999999999998</v>
          </cell>
          <cell r="Z129">
            <v>0.48300000000000004</v>
          </cell>
          <cell r="AA129">
            <v>0.48285150613870659</v>
          </cell>
          <cell r="AB129">
            <v>0.48285199541007817</v>
          </cell>
          <cell r="AC129">
            <v>0.48231808560739092</v>
          </cell>
          <cell r="AD129">
            <v>0.48176309483636132</v>
          </cell>
          <cell r="AE129">
            <v>0.47958525057584855</v>
          </cell>
          <cell r="AF129">
            <v>0.47697806782569374</v>
          </cell>
          <cell r="AG129">
            <v>0.47391110166414646</v>
          </cell>
          <cell r="AH129">
            <v>0.47184007645278486</v>
          </cell>
        </row>
        <row r="130">
          <cell r="A130">
            <v>1132</v>
          </cell>
          <cell r="B130" t="str">
            <v>LESSOLO</v>
          </cell>
          <cell r="E130">
            <v>2.89</v>
          </cell>
          <cell r="F130">
            <v>5.76</v>
          </cell>
          <cell r="G130">
            <v>32.012</v>
          </cell>
          <cell r="H130">
            <v>186.88999999999996</v>
          </cell>
          <cell r="I130">
            <v>148.14999999999998</v>
          </cell>
          <cell r="J130">
            <v>20.07</v>
          </cell>
          <cell r="K130">
            <v>0</v>
          </cell>
          <cell r="L130">
            <v>0</v>
          </cell>
          <cell r="M130">
            <v>3.4680303450000007</v>
          </cell>
          <cell r="N130">
            <v>10.380090825</v>
          </cell>
          <cell r="O130">
            <v>48.794826951000005</v>
          </cell>
          <cell r="P130">
            <v>273.06478929599996</v>
          </cell>
          <cell r="Q130">
            <v>450.84634487099993</v>
          </cell>
          <cell r="R130">
            <v>474.93055560599993</v>
          </cell>
          <cell r="T130">
            <v>1127</v>
          </cell>
          <cell r="U130">
            <v>0.48299999999999998</v>
          </cell>
          <cell r="V130">
            <v>0.48300000000000004</v>
          </cell>
          <cell r="W130">
            <v>0.48300000000000004</v>
          </cell>
          <cell r="X130">
            <v>0.48299999999999998</v>
          </cell>
          <cell r="Y130">
            <v>0.48299999999999998</v>
          </cell>
          <cell r="Z130">
            <v>0.48299999999999998</v>
          </cell>
          <cell r="AA130">
            <v>0.48299999999999998</v>
          </cell>
          <cell r="AB130">
            <v>0.4829709920588286</v>
          </cell>
          <cell r="AC130">
            <v>0.48277548086685584</v>
          </cell>
          <cell r="AD130">
            <v>0.48232778681292221</v>
          </cell>
          <cell r="AE130">
            <v>0.47874202421025081</v>
          </cell>
          <cell r="AF130">
            <v>0.46012532813173501</v>
          </cell>
          <cell r="AG130">
            <v>0.457147315757782</v>
          </cell>
          <cell r="AH130">
            <v>0.45172290341376187</v>
          </cell>
        </row>
        <row r="131">
          <cell r="A131">
            <v>1133</v>
          </cell>
          <cell r="B131" t="str">
            <v>LEVONE</v>
          </cell>
          <cell r="F131">
            <v>3</v>
          </cell>
          <cell r="J131">
            <v>2.94</v>
          </cell>
          <cell r="K131">
            <v>0</v>
          </cell>
          <cell r="L131">
            <v>0</v>
          </cell>
          <cell r="M131">
            <v>0</v>
          </cell>
          <cell r="N131">
            <v>3.6000315000000001</v>
          </cell>
          <cell r="O131">
            <v>3.6000315000000001</v>
          </cell>
          <cell r="P131">
            <v>3.6000315000000001</v>
          </cell>
          <cell r="Q131">
            <v>3.6000315000000001</v>
          </cell>
          <cell r="R131">
            <v>7.1280623699999994</v>
          </cell>
          <cell r="T131">
            <v>1128</v>
          </cell>
          <cell r="U131">
            <v>0.48299999999999998</v>
          </cell>
          <cell r="V131">
            <v>0.48299999999999998</v>
          </cell>
          <cell r="W131">
            <v>0.48299999999999998</v>
          </cell>
          <cell r="X131">
            <v>0.48300000000000004</v>
          </cell>
          <cell r="Y131">
            <v>0.48299999999999998</v>
          </cell>
          <cell r="Z131">
            <v>0.48299999999999998</v>
          </cell>
          <cell r="AA131">
            <v>0.48299999999999993</v>
          </cell>
          <cell r="AB131">
            <v>0.48240877953656691</v>
          </cell>
          <cell r="AC131">
            <v>0.47888749219347976</v>
          </cell>
          <cell r="AD131">
            <v>0.47798395110600217</v>
          </cell>
          <cell r="AE131">
            <v>0.47617664484774325</v>
          </cell>
          <cell r="AF131">
            <v>0.47312705164138424</v>
          </cell>
          <cell r="AG131">
            <v>0.47163473372871995</v>
          </cell>
          <cell r="AH131">
            <v>0.46981117556832847</v>
          </cell>
        </row>
        <row r="132">
          <cell r="A132">
            <v>1134</v>
          </cell>
          <cell r="B132" t="str">
            <v>LOCANA</v>
          </cell>
          <cell r="F132">
            <v>2.17</v>
          </cell>
          <cell r="G132">
            <v>7.2</v>
          </cell>
          <cell r="H132">
            <v>25.62</v>
          </cell>
          <cell r="I132">
            <v>8.4499999999999993</v>
          </cell>
          <cell r="J132">
            <v>4.32</v>
          </cell>
          <cell r="K132">
            <v>0</v>
          </cell>
          <cell r="L132">
            <v>0</v>
          </cell>
          <cell r="M132">
            <v>0</v>
          </cell>
          <cell r="N132">
            <v>2.6040227850000002</v>
          </cell>
          <cell r="O132">
            <v>11.244098384999999</v>
          </cell>
          <cell r="P132">
            <v>41.988367395000004</v>
          </cell>
          <cell r="Q132">
            <v>52.128456120000003</v>
          </cell>
          <cell r="R132">
            <v>57.312501480000002</v>
          </cell>
          <cell r="T132">
            <v>1129</v>
          </cell>
          <cell r="U132">
            <v>0.48299999999999998</v>
          </cell>
          <cell r="V132">
            <v>0.48299999999999998</v>
          </cell>
          <cell r="W132">
            <v>0.48300000000000004</v>
          </cell>
          <cell r="X132">
            <v>0.48300000000000004</v>
          </cell>
          <cell r="Y132">
            <v>0.48299999999999998</v>
          </cell>
          <cell r="Z132">
            <v>0.48299999999999998</v>
          </cell>
          <cell r="AA132">
            <v>0.48290892289936088</v>
          </cell>
          <cell r="AB132">
            <v>0.48291973710393588</v>
          </cell>
          <cell r="AC132">
            <v>0.48282465238317762</v>
          </cell>
          <cell r="AD132">
            <v>0.48283464327709147</v>
          </cell>
          <cell r="AE132">
            <v>0.48270678806491002</v>
          </cell>
          <cell r="AF132">
            <v>0.48143040760009492</v>
          </cell>
          <cell r="AG132">
            <v>0.47540675004279304</v>
          </cell>
          <cell r="AH132">
            <v>0.4751016082441194</v>
          </cell>
        </row>
        <row r="133">
          <cell r="A133">
            <v>1135</v>
          </cell>
          <cell r="B133" t="str">
            <v>LOMBARDORE</v>
          </cell>
          <cell r="D133">
            <v>1.44</v>
          </cell>
          <cell r="F133">
            <v>9.2100000000000009</v>
          </cell>
          <cell r="G133">
            <v>8.629999999999999</v>
          </cell>
          <cell r="H133">
            <v>1346.9</v>
          </cell>
          <cell r="I133">
            <v>26.050000000000004</v>
          </cell>
          <cell r="J133">
            <v>24.970000000000002</v>
          </cell>
          <cell r="K133">
            <v>0</v>
          </cell>
          <cell r="L133">
            <v>1.72801512</v>
          </cell>
          <cell r="M133">
            <v>1.72801512</v>
          </cell>
          <cell r="N133">
            <v>12.780111825000001</v>
          </cell>
          <cell r="O133">
            <v>23.136202439999998</v>
          </cell>
          <cell r="P133">
            <v>1639.4303448900002</v>
          </cell>
          <cell r="Q133">
            <v>1670.6906184150002</v>
          </cell>
          <cell r="R133">
            <v>1700.6548806000003</v>
          </cell>
          <cell r="T133">
            <v>1130</v>
          </cell>
          <cell r="U133">
            <v>0.48300000000000004</v>
          </cell>
          <cell r="V133">
            <v>0.48299999999999998</v>
          </cell>
          <cell r="W133">
            <v>0.48299999999999998</v>
          </cell>
          <cell r="X133">
            <v>0.48299999999999993</v>
          </cell>
          <cell r="Y133">
            <v>0.48299999999999998</v>
          </cell>
          <cell r="Z133">
            <v>0.48300000000000004</v>
          </cell>
          <cell r="AA133">
            <v>0.48299999999999998</v>
          </cell>
          <cell r="AB133">
            <v>0.48294147209227006</v>
          </cell>
          <cell r="AC133">
            <v>0.48237458231052344</v>
          </cell>
          <cell r="AD133">
            <v>0.48074977284148313</v>
          </cell>
          <cell r="AE133">
            <v>0.47823486835862011</v>
          </cell>
          <cell r="AF133">
            <v>0.40545771147262794</v>
          </cell>
          <cell r="AG133">
            <v>0.36193111277535889</v>
          </cell>
          <cell r="AH133">
            <v>0.33347107657755609</v>
          </cell>
        </row>
        <row r="134">
          <cell r="A134">
            <v>1136</v>
          </cell>
          <cell r="B134" t="str">
            <v>LOMBRIASCO</v>
          </cell>
          <cell r="F134">
            <v>2.7600000000000002</v>
          </cell>
          <cell r="G134">
            <v>20.89</v>
          </cell>
          <cell r="H134">
            <v>20.871000000000002</v>
          </cell>
          <cell r="I134">
            <v>53.03</v>
          </cell>
          <cell r="K134">
            <v>0</v>
          </cell>
          <cell r="L134">
            <v>0</v>
          </cell>
          <cell r="M134">
            <v>0</v>
          </cell>
          <cell r="N134">
            <v>3.3120289800000005</v>
          </cell>
          <cell r="O134">
            <v>28.380248325000004</v>
          </cell>
          <cell r="P134">
            <v>53.425667470500002</v>
          </cell>
          <cell r="Q134">
            <v>117.06222428550001</v>
          </cell>
          <cell r="R134">
            <v>117.06222428550001</v>
          </cell>
          <cell r="T134">
            <v>1131</v>
          </cell>
          <cell r="U134">
            <v>0.48299999999999993</v>
          </cell>
          <cell r="V134">
            <v>0.48299999999999998</v>
          </cell>
          <cell r="W134">
            <v>0.48299999999999998</v>
          </cell>
          <cell r="X134">
            <v>0.48299999999999998</v>
          </cell>
          <cell r="Y134">
            <v>0.48299999999999998</v>
          </cell>
          <cell r="Z134">
            <v>0.48299999999999998</v>
          </cell>
          <cell r="AA134">
            <v>0.48299999999999998</v>
          </cell>
          <cell r="AB134">
            <v>0.48299999999999998</v>
          </cell>
          <cell r="AC134">
            <v>0.48300000000000004</v>
          </cell>
          <cell r="AD134">
            <v>0.48299999999999998</v>
          </cell>
          <cell r="AE134">
            <v>0.48299999999999998</v>
          </cell>
          <cell r="AF134">
            <v>0.48299999999999998</v>
          </cell>
          <cell r="AG134">
            <v>0.48034583490758281</v>
          </cell>
          <cell r="AH134">
            <v>0.48008999512242068</v>
          </cell>
        </row>
        <row r="135">
          <cell r="A135">
            <v>1137</v>
          </cell>
          <cell r="B135" t="str">
            <v>LORANZE'</v>
          </cell>
          <cell r="C135">
            <v>1.925</v>
          </cell>
          <cell r="E135">
            <v>32.090000000000003</v>
          </cell>
          <cell r="F135">
            <v>10.77</v>
          </cell>
          <cell r="G135">
            <v>27.02</v>
          </cell>
          <cell r="H135">
            <v>56.490000000000009</v>
          </cell>
          <cell r="I135">
            <v>46.57</v>
          </cell>
          <cell r="J135">
            <v>14.7</v>
          </cell>
          <cell r="K135">
            <v>2.3100202125</v>
          </cell>
          <cell r="L135">
            <v>2.3100202125</v>
          </cell>
          <cell r="M135">
            <v>40.818357157500003</v>
          </cell>
          <cell r="N135">
            <v>53.742470242500005</v>
          </cell>
          <cell r="O135">
            <v>86.166753952500002</v>
          </cell>
          <cell r="P135">
            <v>153.95534709750001</v>
          </cell>
          <cell r="Q135">
            <v>209.8398360825</v>
          </cell>
          <cell r="R135">
            <v>227.47999043249999</v>
          </cell>
          <cell r="T135">
            <v>1132</v>
          </cell>
          <cell r="U135">
            <v>0.48299999999999998</v>
          </cell>
          <cell r="V135">
            <v>0.48299999999999998</v>
          </cell>
          <cell r="W135">
            <v>0.48299999999999993</v>
          </cell>
          <cell r="X135">
            <v>0.48299999999999998</v>
          </cell>
          <cell r="Y135">
            <v>0.48299999999999993</v>
          </cell>
          <cell r="Z135">
            <v>0.48299999999999998</v>
          </cell>
          <cell r="AA135">
            <v>0.48299999999999998</v>
          </cell>
          <cell r="AB135">
            <v>0.48300000000000004</v>
          </cell>
          <cell r="AC135">
            <v>0.48272988910898851</v>
          </cell>
          <cell r="AD135">
            <v>0.48214049277330406</v>
          </cell>
          <cell r="AE135">
            <v>0.47922686102320033</v>
          </cell>
          <cell r="AF135">
            <v>0.46086633314980097</v>
          </cell>
          <cell r="AG135">
            <v>0.44619812004944809</v>
          </cell>
          <cell r="AH135">
            <v>0.44214038093168778</v>
          </cell>
        </row>
        <row r="136">
          <cell r="A136">
            <v>1138</v>
          </cell>
          <cell r="B136" t="str">
            <v>LUGNACCO</v>
          </cell>
          <cell r="G136">
            <v>7.13</v>
          </cell>
          <cell r="H136">
            <v>23.85</v>
          </cell>
          <cell r="I136">
            <v>15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8.5560748649999994</v>
          </cell>
          <cell r="P136">
            <v>37.176325290000001</v>
          </cell>
          <cell r="Q136">
            <v>55.176482790000001</v>
          </cell>
          <cell r="R136">
            <v>55.176482790000001</v>
          </cell>
          <cell r="T136">
            <v>1133</v>
          </cell>
          <cell r="U136">
            <v>0.48299999999999998</v>
          </cell>
          <cell r="V136">
            <v>0.48299999999999998</v>
          </cell>
          <cell r="W136">
            <v>0.48299999999999998</v>
          </cell>
          <cell r="X136">
            <v>0.48299999999999998</v>
          </cell>
          <cell r="Y136">
            <v>0.48299999999999993</v>
          </cell>
          <cell r="Z136">
            <v>0.48299999999999998</v>
          </cell>
          <cell r="AA136">
            <v>0.48299999999999998</v>
          </cell>
          <cell r="AB136">
            <v>0.48299999999999998</v>
          </cell>
          <cell r="AC136">
            <v>0.48299999999999998</v>
          </cell>
          <cell r="AD136">
            <v>0.48225744588280656</v>
          </cell>
          <cell r="AE136">
            <v>0.4822677695446087</v>
          </cell>
          <cell r="AF136">
            <v>0.48232457037702997</v>
          </cell>
          <cell r="AG136">
            <v>0.48216197880072637</v>
          </cell>
          <cell r="AH136">
            <v>0.48168659826183013</v>
          </cell>
        </row>
        <row r="137">
          <cell r="A137">
            <v>1139</v>
          </cell>
          <cell r="B137" t="str">
            <v>LUSERNA SAN GIOVANNI</v>
          </cell>
          <cell r="C137">
            <v>2.2200000000000002</v>
          </cell>
          <cell r="D137">
            <v>7.8599999999999994</v>
          </cell>
          <cell r="E137">
            <v>83.100000000000009</v>
          </cell>
          <cell r="F137">
            <v>54.284999999999997</v>
          </cell>
          <cell r="G137">
            <v>72.055999999999997</v>
          </cell>
          <cell r="H137">
            <v>891.10599999999999</v>
          </cell>
          <cell r="I137">
            <v>102.185</v>
          </cell>
          <cell r="J137">
            <v>71.319999999999993</v>
          </cell>
          <cell r="K137">
            <v>2.6640233100000006</v>
          </cell>
          <cell r="L137">
            <v>12.09610584</v>
          </cell>
          <cell r="M137">
            <v>111.81697839</v>
          </cell>
          <cell r="N137">
            <v>176.9595483825</v>
          </cell>
          <cell r="O137">
            <v>263.42750497050002</v>
          </cell>
          <cell r="P137">
            <v>1332.7640615835001</v>
          </cell>
          <cell r="Q137">
            <v>1455.387134526</v>
          </cell>
          <cell r="R137">
            <v>1540.9718833859999</v>
          </cell>
          <cell r="T137">
            <v>1134</v>
          </cell>
          <cell r="U137">
            <v>0.48299999999999998</v>
          </cell>
          <cell r="V137">
            <v>0.48299999999999998</v>
          </cell>
          <cell r="W137">
            <v>0.48299999999999998</v>
          </cell>
          <cell r="X137">
            <v>0.48299999999999998</v>
          </cell>
          <cell r="Y137">
            <v>0.48299999999999993</v>
          </cell>
          <cell r="Z137">
            <v>0.48299999999999998</v>
          </cell>
          <cell r="AA137">
            <v>0.48299999999999998</v>
          </cell>
          <cell r="AB137">
            <v>0.48299999999999993</v>
          </cell>
          <cell r="AC137">
            <v>0.48299999999999998</v>
          </cell>
          <cell r="AD137">
            <v>0.48281868633099173</v>
          </cell>
          <cell r="AE137">
            <v>0.48233998270385386</v>
          </cell>
          <cell r="AF137">
            <v>0.48037085829467779</v>
          </cell>
          <cell r="AG137">
            <v>0.47867434601941744</v>
          </cell>
          <cell r="AH137">
            <v>0.47783309080023434</v>
          </cell>
        </row>
        <row r="138">
          <cell r="A138">
            <v>1140</v>
          </cell>
          <cell r="B138" t="str">
            <v>LUSERNETTA</v>
          </cell>
          <cell r="E138">
            <v>2.88</v>
          </cell>
          <cell r="G138">
            <v>17.21</v>
          </cell>
          <cell r="H138">
            <v>8.3800000000000008</v>
          </cell>
          <cell r="I138">
            <v>2.99</v>
          </cell>
          <cell r="K138">
            <v>0</v>
          </cell>
          <cell r="L138">
            <v>0</v>
          </cell>
          <cell r="M138">
            <v>3.45603024</v>
          </cell>
          <cell r="N138">
            <v>3.45603024</v>
          </cell>
          <cell r="O138">
            <v>24.108210945000003</v>
          </cell>
          <cell r="P138">
            <v>34.164298935000005</v>
          </cell>
          <cell r="Q138">
            <v>37.752330330000007</v>
          </cell>
          <cell r="R138">
            <v>37.752330330000007</v>
          </cell>
          <cell r="T138">
            <v>1135</v>
          </cell>
          <cell r="U138">
            <v>0.48299999999999993</v>
          </cell>
          <cell r="V138">
            <v>0.48299999999999998</v>
          </cell>
          <cell r="W138">
            <v>0.48299999999999998</v>
          </cell>
          <cell r="X138">
            <v>0.48300000000000004</v>
          </cell>
          <cell r="Y138">
            <v>0.48299999999999998</v>
          </cell>
          <cell r="Z138">
            <v>0.48299999999999998</v>
          </cell>
          <cell r="AA138">
            <v>0.48299999999999993</v>
          </cell>
          <cell r="AB138">
            <v>0.48292244645019888</v>
          </cell>
          <cell r="AC138">
            <v>0.48293342324477317</v>
          </cell>
          <cell r="AD138">
            <v>0.48250321020684178</v>
          </cell>
          <cell r="AE138">
            <v>0.48216836451720901</v>
          </cell>
          <cell r="AF138">
            <v>0.42494568331574228</v>
          </cell>
          <cell r="AG138">
            <v>0.42278537254608639</v>
          </cell>
          <cell r="AH138">
            <v>0.4246328585468504</v>
          </cell>
        </row>
        <row r="139">
          <cell r="A139">
            <v>1141</v>
          </cell>
          <cell r="B139" t="str">
            <v>LUSIGLIE'</v>
          </cell>
          <cell r="H139">
            <v>15.4</v>
          </cell>
          <cell r="I139">
            <v>2.94</v>
          </cell>
          <cell r="J139">
            <v>2.94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18.4801617</v>
          </cell>
          <cell r="Q139">
            <v>22.008192569999999</v>
          </cell>
          <cell r="R139">
            <v>25.536223439999997</v>
          </cell>
          <cell r="T139">
            <v>1136</v>
          </cell>
          <cell r="U139">
            <v>0.48299999999999998</v>
          </cell>
          <cell r="V139">
            <v>0.48299999999999998</v>
          </cell>
          <cell r="W139">
            <v>0.48299999999999998</v>
          </cell>
          <cell r="X139">
            <v>0.48299999999999998</v>
          </cell>
          <cell r="Y139">
            <v>0.48299999999999998</v>
          </cell>
          <cell r="Z139">
            <v>0.48300000000000004</v>
          </cell>
          <cell r="AA139">
            <v>0.48300000000000004</v>
          </cell>
          <cell r="AB139">
            <v>0.48299999999999998</v>
          </cell>
          <cell r="AC139">
            <v>0.48300000000000004</v>
          </cell>
          <cell r="AD139">
            <v>0.48223235168633</v>
          </cell>
          <cell r="AE139">
            <v>0.47641148301978858</v>
          </cell>
          <cell r="AF139">
            <v>0.47022932861583083</v>
          </cell>
          <cell r="AG139">
            <v>0.45549162001102628</v>
          </cell>
          <cell r="AH139">
            <v>0.4546444771553248</v>
          </cell>
        </row>
        <row r="140">
          <cell r="A140">
            <v>1142</v>
          </cell>
          <cell r="B140" t="str">
            <v>MACELLO</v>
          </cell>
          <cell r="C140">
            <v>3.15</v>
          </cell>
          <cell r="D140">
            <v>8.5500000000000007</v>
          </cell>
          <cell r="G140">
            <v>128.27500000000001</v>
          </cell>
          <cell r="H140">
            <v>853.12000000000012</v>
          </cell>
          <cell r="I140">
            <v>146.34999999999997</v>
          </cell>
          <cell r="J140">
            <v>73.039999999999992</v>
          </cell>
          <cell r="K140">
            <v>3.7800330750000004</v>
          </cell>
          <cell r="L140">
            <v>14.040122850000003</v>
          </cell>
          <cell r="M140">
            <v>14.040122850000003</v>
          </cell>
          <cell r="N140">
            <v>14.040122850000003</v>
          </cell>
          <cell r="O140">
            <v>167.9714697375</v>
          </cell>
          <cell r="P140">
            <v>1191.7244274975001</v>
          </cell>
          <cell r="Q140">
            <v>1367.3459641725001</v>
          </cell>
          <cell r="R140">
            <v>1454.9947310925002</v>
          </cell>
          <cell r="T140">
            <v>1137</v>
          </cell>
          <cell r="U140">
            <v>0.48299999999999998</v>
          </cell>
          <cell r="V140">
            <v>0.48299999999999998</v>
          </cell>
          <cell r="W140">
            <v>0.48300000000000004</v>
          </cell>
          <cell r="X140">
            <v>0.48299999999999998</v>
          </cell>
          <cell r="Y140">
            <v>0.48299999999999998</v>
          </cell>
          <cell r="Z140">
            <v>0.48299999999999998</v>
          </cell>
          <cell r="AA140">
            <v>0.4826786463817288</v>
          </cell>
          <cell r="AB140">
            <v>0.48268773026514483</v>
          </cell>
          <cell r="AC140">
            <v>0.47731382297522701</v>
          </cell>
          <cell r="AD140">
            <v>0.47556081771836622</v>
          </cell>
          <cell r="AE140">
            <v>0.47124591299325186</v>
          </cell>
          <cell r="AF140">
            <v>0.4603813248431386</v>
          </cell>
          <cell r="AG140">
            <v>0.45405617758797079</v>
          </cell>
          <cell r="AH140">
            <v>0.4517919778169725</v>
          </cell>
        </row>
        <row r="141">
          <cell r="A141">
            <v>1143</v>
          </cell>
          <cell r="B141" t="str">
            <v>MAGLIONE</v>
          </cell>
          <cell r="D141">
            <v>2.52</v>
          </cell>
          <cell r="G141">
            <v>19.721</v>
          </cell>
          <cell r="H141">
            <v>11.73</v>
          </cell>
          <cell r="I141">
            <v>22.98</v>
          </cell>
          <cell r="J141">
            <v>4.9000000000000004</v>
          </cell>
          <cell r="K141">
            <v>0</v>
          </cell>
          <cell r="L141">
            <v>3.02402646</v>
          </cell>
          <cell r="M141">
            <v>3.02402646</v>
          </cell>
          <cell r="N141">
            <v>3.02402646</v>
          </cell>
          <cell r="O141">
            <v>26.689433530500004</v>
          </cell>
          <cell r="P141">
            <v>40.765556695500003</v>
          </cell>
          <cell r="Q141">
            <v>68.341797985500008</v>
          </cell>
          <cell r="R141">
            <v>74.221849435500005</v>
          </cell>
          <cell r="T141">
            <v>1138</v>
          </cell>
          <cell r="U141">
            <v>0.48299999999999993</v>
          </cell>
          <cell r="V141">
            <v>0.48299999999999998</v>
          </cell>
          <cell r="W141">
            <v>0.48300000000000004</v>
          </cell>
          <cell r="X141">
            <v>0.48299999999999993</v>
          </cell>
          <cell r="Y141">
            <v>0.48299999999999998</v>
          </cell>
          <cell r="Z141">
            <v>0.48299999999999998</v>
          </cell>
          <cell r="AA141">
            <v>0.48300000000000004</v>
          </cell>
          <cell r="AB141">
            <v>0.48299999999999998</v>
          </cell>
          <cell r="AC141">
            <v>0.48299999999999998</v>
          </cell>
          <cell r="AD141">
            <v>0.48299999999999998</v>
          </cell>
          <cell r="AE141">
            <v>0.47970946662213421</v>
          </cell>
          <cell r="AF141">
            <v>0.4712587567349561</v>
          </cell>
          <cell r="AG141">
            <v>0.46394102485041161</v>
          </cell>
          <cell r="AH141">
            <v>0.44050701377052076</v>
          </cell>
        </row>
        <row r="142">
          <cell r="A142">
            <v>1144</v>
          </cell>
          <cell r="B142" t="str">
            <v>MARENTINO</v>
          </cell>
          <cell r="D142">
            <v>3.24</v>
          </cell>
          <cell r="E142">
            <v>8.35</v>
          </cell>
          <cell r="F142">
            <v>16.535</v>
          </cell>
          <cell r="G142">
            <v>28.3</v>
          </cell>
          <cell r="H142">
            <v>166.89000000000001</v>
          </cell>
          <cell r="I142">
            <v>41.503999999999998</v>
          </cell>
          <cell r="J142">
            <v>132.82999999999998</v>
          </cell>
          <cell r="K142">
            <v>0</v>
          </cell>
          <cell r="L142">
            <v>3.8880340200000005</v>
          </cell>
          <cell r="M142">
            <v>13.908121695000002</v>
          </cell>
          <cell r="N142">
            <v>33.7502953125</v>
          </cell>
          <cell r="O142">
            <v>67.710592462499989</v>
          </cell>
          <cell r="P142">
            <v>267.98034480750005</v>
          </cell>
          <cell r="Q142">
            <v>317.78558059950007</v>
          </cell>
          <cell r="R142">
            <v>477.18297531450003</v>
          </cell>
          <cell r="T142">
            <v>1139</v>
          </cell>
          <cell r="U142">
            <v>0.48299999999999998</v>
          </cell>
          <cell r="V142">
            <v>0.48299999999999998</v>
          </cell>
          <cell r="W142">
            <v>0.48299999999999998</v>
          </cell>
          <cell r="X142">
            <v>0.48299999999999998</v>
          </cell>
          <cell r="Y142">
            <v>0.48299999999999998</v>
          </cell>
          <cell r="Z142">
            <v>0.48299999999999998</v>
          </cell>
          <cell r="AA142">
            <v>0.48297821107361522</v>
          </cell>
          <cell r="AB142">
            <v>0.48290646592189423</v>
          </cell>
          <cell r="AC142">
            <v>0.48214491962778189</v>
          </cell>
          <cell r="AD142">
            <v>0.48143327031934541</v>
          </cell>
          <cell r="AE142">
            <v>0.48081625414532969</v>
          </cell>
          <cell r="AF142">
            <v>0.471724680641327</v>
          </cell>
          <cell r="AG142">
            <v>0.47153842185894002</v>
          </cell>
          <cell r="AH142">
            <v>0.46968801896671375</v>
          </cell>
        </row>
        <row r="143">
          <cell r="A143">
            <v>1146</v>
          </cell>
          <cell r="B143" t="str">
            <v>MATHI</v>
          </cell>
          <cell r="E143">
            <v>20.91</v>
          </cell>
          <cell r="F143">
            <v>129.56</v>
          </cell>
          <cell r="G143">
            <v>130.47999999999999</v>
          </cell>
          <cell r="H143">
            <v>65.099999999999994</v>
          </cell>
          <cell r="I143">
            <v>54.265999999999991</v>
          </cell>
          <cell r="J143">
            <v>27.029999999999998</v>
          </cell>
          <cell r="K143">
            <v>0</v>
          </cell>
          <cell r="L143">
            <v>0</v>
          </cell>
          <cell r="M143">
            <v>25.092219555</v>
          </cell>
          <cell r="N143">
            <v>180.56557993500002</v>
          </cell>
          <cell r="O143">
            <v>337.14294997499996</v>
          </cell>
          <cell r="P143">
            <v>415.26363352499993</v>
          </cell>
          <cell r="Q143">
            <v>480.38340331799992</v>
          </cell>
          <cell r="R143">
            <v>512.81968713299989</v>
          </cell>
          <cell r="T143">
            <v>1140</v>
          </cell>
          <cell r="U143">
            <v>0.48299999999999998</v>
          </cell>
          <cell r="V143">
            <v>0.48299999999999998</v>
          </cell>
          <cell r="W143">
            <v>0.48299999999999993</v>
          </cell>
          <cell r="X143">
            <v>0.48299999999999998</v>
          </cell>
          <cell r="Y143">
            <v>0.48299999999999998</v>
          </cell>
          <cell r="Z143">
            <v>0.48299999999999998</v>
          </cell>
          <cell r="AA143">
            <v>0.48300000000000004</v>
          </cell>
          <cell r="AB143">
            <v>0.48299999999999998</v>
          </cell>
          <cell r="AC143">
            <v>0.48050582340314135</v>
          </cell>
          <cell r="AD143">
            <v>0.48058426589166942</v>
          </cell>
          <cell r="AE143">
            <v>0.46690704626074719</v>
          </cell>
          <cell r="AF143">
            <v>0.45900574013938067</v>
          </cell>
          <cell r="AG143">
            <v>0.45677514810049924</v>
          </cell>
          <cell r="AH143">
            <v>0.45584029284724209</v>
          </cell>
        </row>
        <row r="144">
          <cell r="A144">
            <v>1147</v>
          </cell>
          <cell r="B144" t="str">
            <v>MATTIE</v>
          </cell>
          <cell r="C144">
            <v>21.5</v>
          </cell>
          <cell r="E144">
            <v>3</v>
          </cell>
          <cell r="F144">
            <v>6.492</v>
          </cell>
          <cell r="G144">
            <v>4.75</v>
          </cell>
          <cell r="H144">
            <v>157.56500000000003</v>
          </cell>
          <cell r="I144">
            <v>4.5</v>
          </cell>
          <cell r="J144">
            <v>2.88</v>
          </cell>
          <cell r="K144">
            <v>25.800225750000003</v>
          </cell>
          <cell r="L144">
            <v>25.800225750000003</v>
          </cell>
          <cell r="M144">
            <v>29.400257250000003</v>
          </cell>
          <cell r="N144">
            <v>37.190725415999999</v>
          </cell>
          <cell r="O144">
            <v>42.890775290999997</v>
          </cell>
          <cell r="P144">
            <v>231.97042972350005</v>
          </cell>
          <cell r="Q144">
            <v>237.37047697350005</v>
          </cell>
          <cell r="R144">
            <v>240.82650721350004</v>
          </cell>
          <cell r="T144">
            <v>1141</v>
          </cell>
          <cell r="U144">
            <v>0.48299999999999998</v>
          </cell>
          <cell r="V144">
            <v>0.48299999999999993</v>
          </cell>
          <cell r="W144">
            <v>0.48299999999999998</v>
          </cell>
          <cell r="X144">
            <v>0.48300000000000004</v>
          </cell>
          <cell r="Y144">
            <v>0.48300000000000004</v>
          </cell>
          <cell r="Z144">
            <v>0.48299999999999998</v>
          </cell>
          <cell r="AA144">
            <v>0.48299999999999998</v>
          </cell>
          <cell r="AB144">
            <v>0.48300000000000004</v>
          </cell>
          <cell r="AC144">
            <v>0.48299999999999993</v>
          </cell>
          <cell r="AD144">
            <v>0.48299999999999993</v>
          </cell>
          <cell r="AE144">
            <v>0.48299999999999993</v>
          </cell>
          <cell r="AF144">
            <v>0.48158453701104942</v>
          </cell>
          <cell r="AG144">
            <v>0.48117071339690087</v>
          </cell>
          <cell r="AH144">
            <v>0.48093055113875599</v>
          </cell>
        </row>
        <row r="145">
          <cell r="A145">
            <v>1148</v>
          </cell>
          <cell r="B145" t="str">
            <v>MAZZE'</v>
          </cell>
          <cell r="D145">
            <v>2.88</v>
          </cell>
          <cell r="F145">
            <v>12.34</v>
          </cell>
          <cell r="G145">
            <v>14.379999999999999</v>
          </cell>
          <cell r="H145">
            <v>2530.13</v>
          </cell>
          <cell r="I145">
            <v>626.87000000000012</v>
          </cell>
          <cell r="J145">
            <v>42.706000000000003</v>
          </cell>
          <cell r="K145">
            <v>0</v>
          </cell>
          <cell r="L145">
            <v>3.45603024</v>
          </cell>
          <cell r="M145">
            <v>3.45603024</v>
          </cell>
          <cell r="N145">
            <v>18.264159809999999</v>
          </cell>
          <cell r="O145">
            <v>35.520310799999997</v>
          </cell>
          <cell r="P145">
            <v>3071.7028771650002</v>
          </cell>
          <cell r="Q145">
            <v>3823.9534593000003</v>
          </cell>
          <cell r="R145">
            <v>3875.2011077130005</v>
          </cell>
          <cell r="T145">
            <v>1142</v>
          </cell>
          <cell r="U145">
            <v>0.48299999999999998</v>
          </cell>
          <cell r="V145">
            <v>0.48299999999999998</v>
          </cell>
          <cell r="W145">
            <v>0.48299999999999993</v>
          </cell>
          <cell r="X145">
            <v>0.48299999999999998</v>
          </cell>
          <cell r="Y145">
            <v>0.48300000000000004</v>
          </cell>
          <cell r="Z145">
            <v>0.48299999999999998</v>
          </cell>
          <cell r="AA145">
            <v>0.48237151257307226</v>
          </cell>
          <cell r="AB145">
            <v>0.48059951173927434</v>
          </cell>
          <cell r="AC145">
            <v>0.48053724724728963</v>
          </cell>
          <cell r="AD145">
            <v>0.4803993211474446</v>
          </cell>
          <cell r="AE145">
            <v>0.45539795559556101</v>
          </cell>
          <cell r="AF145">
            <v>0.29841261663122265</v>
          </cell>
          <cell r="AG145">
            <v>0.28303424443613279</v>
          </cell>
          <cell r="AH145">
            <v>0.26407300050445692</v>
          </cell>
        </row>
        <row r="146">
          <cell r="A146">
            <v>1149</v>
          </cell>
          <cell r="B146" t="str">
            <v>MEANA DI SUSA</v>
          </cell>
          <cell r="E146">
            <v>5.46</v>
          </cell>
          <cell r="F146">
            <v>6.16</v>
          </cell>
          <cell r="G146">
            <v>7.5200000000000005</v>
          </cell>
          <cell r="H146">
            <v>8.58</v>
          </cell>
          <cell r="I146">
            <v>4.32</v>
          </cell>
          <cell r="J146">
            <v>27.060000000000002</v>
          </cell>
          <cell r="K146">
            <v>0</v>
          </cell>
          <cell r="L146">
            <v>0</v>
          </cell>
          <cell r="M146">
            <v>6.5520573300000002</v>
          </cell>
          <cell r="N146">
            <v>13.944122010000001</v>
          </cell>
          <cell r="O146">
            <v>22.968200970000002</v>
          </cell>
          <cell r="P146">
            <v>33.264291060000005</v>
          </cell>
          <cell r="Q146">
            <v>38.448336420000004</v>
          </cell>
          <cell r="R146">
            <v>70.92062055000001</v>
          </cell>
          <cell r="T146">
            <v>1143</v>
          </cell>
          <cell r="U146">
            <v>0.48299999999999998</v>
          </cell>
          <cell r="V146">
            <v>0.48299999999999998</v>
          </cell>
          <cell r="W146">
            <v>0.48299999999999998</v>
          </cell>
          <cell r="X146">
            <v>0.48299999999999998</v>
          </cell>
          <cell r="Y146">
            <v>0.48299999999999998</v>
          </cell>
          <cell r="Z146">
            <v>0.48299999999999993</v>
          </cell>
          <cell r="AA146">
            <v>0.48299999999999998</v>
          </cell>
          <cell r="AB146">
            <v>0.48126737274000003</v>
          </cell>
          <cell r="AC146">
            <v>0.48133603735282021</v>
          </cell>
          <cell r="AD146">
            <v>0.48130825752000583</v>
          </cell>
          <cell r="AE146">
            <v>0.46677051801253755</v>
          </cell>
          <cell r="AF146">
            <v>0.45884887039810407</v>
          </cell>
          <cell r="AG146">
            <v>0.44143485017748912</v>
          </cell>
          <cell r="AH146">
            <v>0.4364742593311991</v>
          </cell>
        </row>
        <row r="147">
          <cell r="A147">
            <v>1150</v>
          </cell>
          <cell r="B147" t="str">
            <v>MERCENASCO</v>
          </cell>
          <cell r="F147">
            <v>24.049999999999997</v>
          </cell>
          <cell r="G147">
            <v>2.88</v>
          </cell>
          <cell r="H147">
            <v>139.57999999999998</v>
          </cell>
          <cell r="I147">
            <v>732.33500000000015</v>
          </cell>
          <cell r="J147">
            <v>7.77</v>
          </cell>
          <cell r="K147">
            <v>0</v>
          </cell>
          <cell r="L147">
            <v>0</v>
          </cell>
          <cell r="M147">
            <v>0</v>
          </cell>
          <cell r="N147">
            <v>28.860252524999996</v>
          </cell>
          <cell r="O147">
            <v>32.316282764999997</v>
          </cell>
          <cell r="P147">
            <v>199.81374835500003</v>
          </cell>
          <cell r="Q147">
            <v>1078.6234378725003</v>
          </cell>
          <cell r="R147">
            <v>1087.9475194575002</v>
          </cell>
          <cell r="T147">
            <v>1144</v>
          </cell>
          <cell r="U147">
            <v>0.48299999999999993</v>
          </cell>
          <cell r="V147">
            <v>0.48299999999999998</v>
          </cell>
          <cell r="W147">
            <v>0.48299999999999998</v>
          </cell>
          <cell r="X147">
            <v>0.48299999999999998</v>
          </cell>
          <cell r="Y147">
            <v>0.48299999999999998</v>
          </cell>
          <cell r="Z147">
            <v>0.48299999999999998</v>
          </cell>
          <cell r="AA147">
            <v>0.48299999999999993</v>
          </cell>
          <cell r="AB147">
            <v>0.48213459887941934</v>
          </cell>
          <cell r="AC147">
            <v>0.48007983657873732</v>
          </cell>
          <cell r="AD147">
            <v>0.4758654492124928</v>
          </cell>
          <cell r="AE147">
            <v>0.46861182082497987</v>
          </cell>
          <cell r="AF147">
            <v>0.42277843696356615</v>
          </cell>
          <cell r="AG147">
            <v>0.40936345930545209</v>
          </cell>
          <cell r="AH147">
            <v>0.37187509982758254</v>
          </cell>
        </row>
        <row r="148">
          <cell r="A148">
            <v>1151</v>
          </cell>
          <cell r="B148" t="str">
            <v>MEUGLIANO</v>
          </cell>
          <cell r="E148">
            <v>2.88</v>
          </cell>
          <cell r="F148">
            <v>1.9440000000000002</v>
          </cell>
          <cell r="G148">
            <v>9.8000000000000007</v>
          </cell>
          <cell r="H148">
            <v>19.32</v>
          </cell>
          <cell r="K148">
            <v>0</v>
          </cell>
          <cell r="L148">
            <v>0</v>
          </cell>
          <cell r="M148">
            <v>3.45603024</v>
          </cell>
          <cell r="N148">
            <v>5.7888506520000007</v>
          </cell>
          <cell r="O148">
            <v>17.548953552</v>
          </cell>
          <cell r="P148">
            <v>40.733156412</v>
          </cell>
          <cell r="Q148">
            <v>40.733156412</v>
          </cell>
          <cell r="R148">
            <v>40.733156412</v>
          </cell>
          <cell r="T148">
            <v>1145</v>
          </cell>
          <cell r="U148">
            <v>0.48300000000000004</v>
          </cell>
          <cell r="V148">
            <v>0.48299999999999998</v>
          </cell>
          <cell r="W148">
            <v>0.48299999999999993</v>
          </cell>
          <cell r="X148">
            <v>0.48300000000000004</v>
          </cell>
          <cell r="Y148">
            <v>0.48299999999999998</v>
          </cell>
          <cell r="Z148">
            <v>0.48299999999999993</v>
          </cell>
          <cell r="AA148">
            <v>0.48299999999999993</v>
          </cell>
          <cell r="AB148">
            <v>0.48299999999999993</v>
          </cell>
          <cell r="AC148">
            <v>0.48299999999999993</v>
          </cell>
          <cell r="AD148">
            <v>0.48299999999999993</v>
          </cell>
          <cell r="AE148">
            <v>0.48299999999999993</v>
          </cell>
          <cell r="AF148">
            <v>0.48299999999999993</v>
          </cell>
          <cell r="AG148">
            <v>0.48299999999999993</v>
          </cell>
          <cell r="AH148">
            <v>0.48299999999999993</v>
          </cell>
        </row>
        <row r="149">
          <cell r="A149">
            <v>1152</v>
          </cell>
          <cell r="B149" t="str">
            <v>MEZZENILE</v>
          </cell>
          <cell r="C149">
            <v>7.7</v>
          </cell>
          <cell r="D149">
            <v>2.1</v>
          </cell>
          <cell r="F149">
            <v>3.95</v>
          </cell>
          <cell r="H149">
            <v>10.31</v>
          </cell>
          <cell r="I149">
            <v>10.74</v>
          </cell>
          <cell r="K149">
            <v>9.24008085</v>
          </cell>
          <cell r="L149">
            <v>11.7601029</v>
          </cell>
          <cell r="M149">
            <v>11.7601029</v>
          </cell>
          <cell r="N149">
            <v>16.500144374999998</v>
          </cell>
          <cell r="O149">
            <v>16.500144374999998</v>
          </cell>
          <cell r="P149">
            <v>28.872252629999998</v>
          </cell>
          <cell r="Q149">
            <v>41.760365399999998</v>
          </cell>
          <cell r="R149">
            <v>41.760365399999998</v>
          </cell>
          <cell r="T149">
            <v>1146</v>
          </cell>
          <cell r="U149">
            <v>0.48299999999999998</v>
          </cell>
          <cell r="V149">
            <v>0.48299999999999998</v>
          </cell>
          <cell r="W149">
            <v>0.48299999999999998</v>
          </cell>
          <cell r="X149">
            <v>0.48299999999999998</v>
          </cell>
          <cell r="Y149">
            <v>0.48299999999999998</v>
          </cell>
          <cell r="Z149">
            <v>0.48299999999999998</v>
          </cell>
          <cell r="AA149">
            <v>0.48299999999999998</v>
          </cell>
          <cell r="AB149">
            <v>0.48300000000000004</v>
          </cell>
          <cell r="AC149">
            <v>0.48281665225277448</v>
          </cell>
          <cell r="AD149">
            <v>0.48154852754956007</v>
          </cell>
          <cell r="AE149">
            <v>0.48017968264237121</v>
          </cell>
          <cell r="AF149">
            <v>0.47937459668616694</v>
          </cell>
          <cell r="AG149">
            <v>0.47872184809004764</v>
          </cell>
          <cell r="AH149">
            <v>0.47855589019548123</v>
          </cell>
        </row>
        <row r="150">
          <cell r="A150">
            <v>1153</v>
          </cell>
          <cell r="B150" t="str">
            <v>MOMBELLO DI TORINO</v>
          </cell>
          <cell r="G150">
            <v>13.055</v>
          </cell>
          <cell r="H150">
            <v>2.88</v>
          </cell>
          <cell r="I150">
            <v>21.08</v>
          </cell>
          <cell r="J150">
            <v>2.99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15.6661370775</v>
          </cell>
          <cell r="P150">
            <v>19.122167317500001</v>
          </cell>
          <cell r="Q150">
            <v>44.418388657500003</v>
          </cell>
          <cell r="R150">
            <v>48.006420052500005</v>
          </cell>
          <cell r="T150">
            <v>1147</v>
          </cell>
          <cell r="U150">
            <v>0.48299999999999998</v>
          </cell>
          <cell r="V150">
            <v>0.48299999999999998</v>
          </cell>
          <cell r="W150">
            <v>0.48299999999999998</v>
          </cell>
          <cell r="X150">
            <v>0.48299999999999998</v>
          </cell>
          <cell r="Y150">
            <v>0.48299999999999998</v>
          </cell>
          <cell r="Z150">
            <v>0.48299999999999998</v>
          </cell>
          <cell r="AA150">
            <v>0.47345095092931033</v>
          </cell>
          <cell r="AB150">
            <v>0.47270123220061988</v>
          </cell>
          <cell r="AC150">
            <v>0.47100225733915574</v>
          </cell>
          <cell r="AD150">
            <v>0.46741776692653242</v>
          </cell>
          <cell r="AE150">
            <v>0.46517871616563639</v>
          </cell>
          <cell r="AF150">
            <v>0.38508873788126341</v>
          </cell>
          <cell r="AG150">
            <v>0.38289177970225058</v>
          </cell>
          <cell r="AH150">
            <v>0.37609388081051376</v>
          </cell>
        </row>
        <row r="151">
          <cell r="A151">
            <v>1154</v>
          </cell>
          <cell r="B151" t="str">
            <v>MOMPANTERO</v>
          </cell>
          <cell r="E151">
            <v>4.2</v>
          </cell>
          <cell r="F151">
            <v>17.404</v>
          </cell>
          <cell r="H151">
            <v>12.400000000000002</v>
          </cell>
          <cell r="I151">
            <v>60.8</v>
          </cell>
          <cell r="K151">
            <v>0</v>
          </cell>
          <cell r="L151">
            <v>0</v>
          </cell>
          <cell r="M151">
            <v>5.0400441000000002</v>
          </cell>
          <cell r="N151">
            <v>25.925026842000001</v>
          </cell>
          <cell r="O151">
            <v>25.925026842000001</v>
          </cell>
          <cell r="P151">
            <v>40.805157042000005</v>
          </cell>
          <cell r="Q151">
            <v>113.765795442</v>
          </cell>
          <cell r="R151">
            <v>113.765795442</v>
          </cell>
          <cell r="T151">
            <v>1148</v>
          </cell>
          <cell r="U151">
            <v>0.48300000000000004</v>
          </cell>
          <cell r="V151">
            <v>0.48299999999999998</v>
          </cell>
          <cell r="W151">
            <v>0.48299999999999998</v>
          </cell>
          <cell r="X151">
            <v>0.48299999999999998</v>
          </cell>
          <cell r="Y151">
            <v>0.48299999999999993</v>
          </cell>
          <cell r="Z151">
            <v>0.48299999999999998</v>
          </cell>
          <cell r="AA151">
            <v>0.48299999999999998</v>
          </cell>
          <cell r="AB151">
            <v>0.48284984667197162</v>
          </cell>
          <cell r="AC151">
            <v>0.4828557210810786</v>
          </cell>
          <cell r="AD151">
            <v>0.48220891029912505</v>
          </cell>
          <cell r="AE151">
            <v>0.48147921419481976</v>
          </cell>
          <cell r="AF151">
            <v>0.35987635874778667</v>
          </cell>
          <cell r="AG151">
            <v>0.33101109143646451</v>
          </cell>
          <cell r="AH151">
            <v>0.31821882877730162</v>
          </cell>
        </row>
        <row r="152">
          <cell r="A152">
            <v>1155</v>
          </cell>
          <cell r="B152" t="str">
            <v>MONASTERO DI LANZO</v>
          </cell>
          <cell r="G152">
            <v>10.290000000000001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12.348108045</v>
          </cell>
          <cell r="P152">
            <v>12.348108045</v>
          </cell>
          <cell r="Q152">
            <v>12.348108045</v>
          </cell>
          <cell r="R152">
            <v>12.348108045</v>
          </cell>
          <cell r="T152">
            <v>1149</v>
          </cell>
          <cell r="U152">
            <v>0.48300000000000004</v>
          </cell>
          <cell r="V152">
            <v>0.48299999999999998</v>
          </cell>
          <cell r="W152">
            <v>0.48300000000000004</v>
          </cell>
          <cell r="X152">
            <v>0.48299999999999998</v>
          </cell>
          <cell r="Y152">
            <v>0.48299999999999998</v>
          </cell>
          <cell r="Z152">
            <v>0.48299999999999998</v>
          </cell>
          <cell r="AA152">
            <v>0.48299999999999998</v>
          </cell>
          <cell r="AB152">
            <v>0.48300000000000004</v>
          </cell>
          <cell r="AC152">
            <v>0.48117235944618852</v>
          </cell>
          <cell r="AD152">
            <v>0.47916837998069683</v>
          </cell>
          <cell r="AE152">
            <v>0.47636274878171925</v>
          </cell>
          <cell r="AF152">
            <v>0.47320555992527363</v>
          </cell>
          <cell r="AG152">
            <v>0.47189880425595482</v>
          </cell>
          <cell r="AH152">
            <v>0.46213474276445632</v>
          </cell>
        </row>
        <row r="153">
          <cell r="A153">
            <v>1156</v>
          </cell>
          <cell r="B153" t="str">
            <v>MONCALIERI</v>
          </cell>
          <cell r="C153">
            <v>2.48</v>
          </cell>
          <cell r="D153">
            <v>13.815000000000001</v>
          </cell>
          <cell r="E153">
            <v>101.68199999999999</v>
          </cell>
          <cell r="F153">
            <v>104.27600000000001</v>
          </cell>
          <cell r="G153">
            <v>1068.2660000000001</v>
          </cell>
          <cell r="H153">
            <v>2190.6960000000008</v>
          </cell>
          <cell r="I153">
            <v>2474.4369999999994</v>
          </cell>
          <cell r="J153">
            <v>297.726</v>
          </cell>
          <cell r="K153">
            <v>2.9760260400000003</v>
          </cell>
          <cell r="L153">
            <v>19.554171097500003</v>
          </cell>
          <cell r="M153">
            <v>141.57363875849998</v>
          </cell>
          <cell r="N153">
            <v>266.70593365650001</v>
          </cell>
          <cell r="O153">
            <v>1548.6363504495002</v>
          </cell>
          <cell r="P153">
            <v>4177.4945527575019</v>
          </cell>
          <cell r="Q153">
            <v>7146.8449343460015</v>
          </cell>
          <cell r="R153">
            <v>7504.1192604690013</v>
          </cell>
          <cell r="T153">
            <v>1150</v>
          </cell>
          <cell r="U153">
            <v>0.48299999999999998</v>
          </cell>
          <cell r="V153">
            <v>0.48299999999999993</v>
          </cell>
          <cell r="W153">
            <v>0.48299999999999998</v>
          </cell>
          <cell r="X153">
            <v>0.48299999999999998</v>
          </cell>
          <cell r="Y153">
            <v>0.48299999999999993</v>
          </cell>
          <cell r="Z153">
            <v>0.48299999999999998</v>
          </cell>
          <cell r="AA153">
            <v>0.48299999999999998</v>
          </cell>
          <cell r="AB153">
            <v>0.48299999999999998</v>
          </cell>
          <cell r="AC153">
            <v>0.48299999999999998</v>
          </cell>
          <cell r="AD153">
            <v>0.47996102562082643</v>
          </cell>
          <cell r="AE153">
            <v>0.47970630118511953</v>
          </cell>
          <cell r="AF153">
            <v>0.46275013416386246</v>
          </cell>
          <cell r="AG153">
            <v>0.36880806586615594</v>
          </cell>
          <cell r="AH153">
            <v>0.35771800824821176</v>
          </cell>
        </row>
        <row r="154">
          <cell r="A154">
            <v>1158</v>
          </cell>
          <cell r="B154" t="str">
            <v>MONTALDO TORINESE</v>
          </cell>
          <cell r="E154">
            <v>5.18</v>
          </cell>
          <cell r="G154">
            <v>11.040000000000001</v>
          </cell>
          <cell r="H154">
            <v>36.160000000000004</v>
          </cell>
          <cell r="I154">
            <v>14.459999999999999</v>
          </cell>
          <cell r="K154">
            <v>0</v>
          </cell>
          <cell r="L154">
            <v>0</v>
          </cell>
          <cell r="M154">
            <v>6.2160543899999992</v>
          </cell>
          <cell r="N154">
            <v>6.2160543899999992</v>
          </cell>
          <cell r="O154">
            <v>19.46417031</v>
          </cell>
          <cell r="P154">
            <v>62.856549990000005</v>
          </cell>
          <cell r="Q154">
            <v>80.208701820000002</v>
          </cell>
          <cell r="R154">
            <v>80.208701820000002</v>
          </cell>
          <cell r="T154">
            <v>1151</v>
          </cell>
          <cell r="U154">
            <v>0.48299999999999998</v>
          </cell>
          <cell r="V154">
            <v>0.48299999999999998</v>
          </cell>
          <cell r="W154">
            <v>0.48299999999999998</v>
          </cell>
          <cell r="X154">
            <v>0.48299999999999998</v>
          </cell>
          <cell r="Y154">
            <v>0.48299999999999998</v>
          </cell>
          <cell r="Z154">
            <v>0.48299999999999998</v>
          </cell>
          <cell r="AA154">
            <v>0.48299999999999998</v>
          </cell>
          <cell r="AB154">
            <v>0.48299999999999998</v>
          </cell>
          <cell r="AC154">
            <v>0.47642279159983453</v>
          </cell>
          <cell r="AD154">
            <v>0.47130178039213094</v>
          </cell>
          <cell r="AE154">
            <v>0.44878474724249789</v>
          </cell>
          <cell r="AF154">
            <v>0.40160480264863413</v>
          </cell>
          <cell r="AG154">
            <v>0.40279373915792477</v>
          </cell>
          <cell r="AH154">
            <v>0.40320103937197921</v>
          </cell>
        </row>
        <row r="155">
          <cell r="A155">
            <v>1159</v>
          </cell>
          <cell r="B155" t="str">
            <v>MONTALENGHE</v>
          </cell>
          <cell r="C155">
            <v>2.4500000000000002</v>
          </cell>
          <cell r="E155">
            <v>4.2</v>
          </cell>
          <cell r="F155">
            <v>12.84</v>
          </cell>
          <cell r="G155">
            <v>6.8420000000000005</v>
          </cell>
          <cell r="H155">
            <v>2.82</v>
          </cell>
          <cell r="I155">
            <v>968.97500000000014</v>
          </cell>
          <cell r="J155">
            <v>21.42</v>
          </cell>
          <cell r="K155">
            <v>2.9400257250000004</v>
          </cell>
          <cell r="L155">
            <v>2.9400257250000004</v>
          </cell>
          <cell r="M155">
            <v>7.9800698250000011</v>
          </cell>
          <cell r="N155">
            <v>23.388204645000002</v>
          </cell>
          <cell r="O155">
            <v>31.598676486000002</v>
          </cell>
          <cell r="P155">
            <v>34.982706096000001</v>
          </cell>
          <cell r="Q155">
            <v>1197.7628803335001</v>
          </cell>
          <cell r="R155">
            <v>1223.4671052435001</v>
          </cell>
          <cell r="T155">
            <v>1152</v>
          </cell>
          <cell r="U155">
            <v>0.48299999999999998</v>
          </cell>
          <cell r="V155">
            <v>0.48299999999999993</v>
          </cell>
          <cell r="W155">
            <v>0.48299999999999998</v>
          </cell>
          <cell r="X155">
            <v>0.48299999999999998</v>
          </cell>
          <cell r="Y155">
            <v>0.48300000000000004</v>
          </cell>
          <cell r="Z155">
            <v>0.48300000000000004</v>
          </cell>
          <cell r="AA155">
            <v>0.48030171762360946</v>
          </cell>
          <cell r="AB155">
            <v>0.47891063376479481</v>
          </cell>
          <cell r="AC155">
            <v>0.47955253070593212</v>
          </cell>
          <cell r="AD155">
            <v>0.47805635885631032</v>
          </cell>
          <cell r="AE155">
            <v>0.47806893668709627</v>
          </cell>
          <cell r="AF155">
            <v>0.47424769710443354</v>
          </cell>
          <cell r="AG155">
            <v>0.46996301052498907</v>
          </cell>
          <cell r="AH155">
            <v>0.46965788901767064</v>
          </cell>
        </row>
        <row r="156">
          <cell r="A156">
            <v>1160</v>
          </cell>
          <cell r="B156" t="str">
            <v>MONTALTO DORA</v>
          </cell>
          <cell r="E156">
            <v>7.7050000000000001</v>
          </cell>
          <cell r="F156">
            <v>25.92</v>
          </cell>
          <cell r="G156">
            <v>97.301999999999992</v>
          </cell>
          <cell r="H156">
            <v>22.986000000000004</v>
          </cell>
          <cell r="I156">
            <v>30.999999999999996</v>
          </cell>
          <cell r="J156">
            <v>8.7199999999999989</v>
          </cell>
          <cell r="K156">
            <v>0</v>
          </cell>
          <cell r="L156">
            <v>0</v>
          </cell>
          <cell r="M156">
            <v>9.2460809024999993</v>
          </cell>
          <cell r="N156">
            <v>40.350353062500005</v>
          </cell>
          <cell r="O156">
            <v>157.11377473350001</v>
          </cell>
          <cell r="P156">
            <v>184.69721608650002</v>
          </cell>
          <cell r="Q156">
            <v>221.89754158650001</v>
          </cell>
          <cell r="R156">
            <v>232.3616331465</v>
          </cell>
          <cell r="T156">
            <v>1153</v>
          </cell>
          <cell r="U156">
            <v>0.48299999999999998</v>
          </cell>
          <cell r="V156">
            <v>0.48300000000000004</v>
          </cell>
          <cell r="W156">
            <v>0.48299999999999998</v>
          </cell>
          <cell r="X156">
            <v>0.48299999999999998</v>
          </cell>
          <cell r="Y156">
            <v>0.48299999999999998</v>
          </cell>
          <cell r="Z156">
            <v>0.48299999999999993</v>
          </cell>
          <cell r="AA156">
            <v>0.48299999999999998</v>
          </cell>
          <cell r="AB156">
            <v>0.48299999999999998</v>
          </cell>
          <cell r="AC156">
            <v>0.48299999999999998</v>
          </cell>
          <cell r="AD156">
            <v>0.48299999999999993</v>
          </cell>
          <cell r="AE156">
            <v>0.47199142473494943</v>
          </cell>
          <cell r="AF156">
            <v>0.46877346803907438</v>
          </cell>
          <cell r="AG156">
            <v>0.44937965780913469</v>
          </cell>
          <cell r="AH156">
            <v>0.44684331565760299</v>
          </cell>
        </row>
        <row r="157">
          <cell r="A157">
            <v>1161</v>
          </cell>
          <cell r="B157" t="str">
            <v>MONTANARO</v>
          </cell>
          <cell r="D157">
            <v>8.129999999999999</v>
          </cell>
          <cell r="E157">
            <v>5.74</v>
          </cell>
          <cell r="F157">
            <v>99.13</v>
          </cell>
          <cell r="G157">
            <v>172.07499999999999</v>
          </cell>
          <cell r="H157">
            <v>297.35100000000006</v>
          </cell>
          <cell r="I157">
            <v>2521.1</v>
          </cell>
          <cell r="J157">
            <v>24.125</v>
          </cell>
          <cell r="K157">
            <v>0</v>
          </cell>
          <cell r="L157">
            <v>9.7560853649999988</v>
          </cell>
          <cell r="M157">
            <v>16.644145634999997</v>
          </cell>
          <cell r="N157">
            <v>135.60118649999998</v>
          </cell>
          <cell r="O157">
            <v>342.09299328750001</v>
          </cell>
          <cell r="P157">
            <v>698.91731547300014</v>
          </cell>
          <cell r="Q157">
            <v>3724.2637870230001</v>
          </cell>
          <cell r="R157">
            <v>3753.2140403355002</v>
          </cell>
          <cell r="T157">
            <v>1154</v>
          </cell>
          <cell r="U157">
            <v>0.48299999999999998</v>
          </cell>
          <cell r="V157">
            <v>0.48299999999999998</v>
          </cell>
          <cell r="W157">
            <v>0.48299999999999998</v>
          </cell>
          <cell r="X157">
            <v>0.48300000000000004</v>
          </cell>
          <cell r="Y157">
            <v>0.48299999999999993</v>
          </cell>
          <cell r="Z157">
            <v>0.48299999999999998</v>
          </cell>
          <cell r="AA157">
            <v>0.48299999999999993</v>
          </cell>
          <cell r="AB157">
            <v>0.48299999999999993</v>
          </cell>
          <cell r="AC157">
            <v>0.48286468060956012</v>
          </cell>
          <cell r="AD157">
            <v>0.48213685040708815</v>
          </cell>
          <cell r="AE157">
            <v>0.48222007684231244</v>
          </cell>
          <cell r="AF157">
            <v>0.48180668911392277</v>
          </cell>
          <cell r="AG157">
            <v>0.48004289953954471</v>
          </cell>
          <cell r="AH157">
            <v>0.4791158456444109</v>
          </cell>
        </row>
        <row r="158">
          <cell r="A158">
            <v>1162</v>
          </cell>
          <cell r="B158" t="str">
            <v>MONTEU DA PO</v>
          </cell>
          <cell r="F158">
            <v>18.972000000000001</v>
          </cell>
          <cell r="G158">
            <v>39.06</v>
          </cell>
          <cell r="H158">
            <v>25.08</v>
          </cell>
          <cell r="I158">
            <v>18.480000000000004</v>
          </cell>
          <cell r="J158">
            <v>14.815</v>
          </cell>
          <cell r="K158">
            <v>0</v>
          </cell>
          <cell r="L158">
            <v>0</v>
          </cell>
          <cell r="M158">
            <v>0</v>
          </cell>
          <cell r="N158">
            <v>22.766599206000002</v>
          </cell>
          <cell r="O158">
            <v>69.639009336000015</v>
          </cell>
          <cell r="P158">
            <v>99.735272676000008</v>
          </cell>
          <cell r="Q158">
            <v>121.91146671600001</v>
          </cell>
          <cell r="R158">
            <v>139.68962227349999</v>
          </cell>
          <cell r="T158">
            <v>1155</v>
          </cell>
          <cell r="U158">
            <v>0.48299999999999998</v>
          </cell>
          <cell r="V158">
            <v>0.48299999999999998</v>
          </cell>
          <cell r="W158">
            <v>0.48299999999999998</v>
          </cell>
          <cell r="X158">
            <v>0.48299999999999998</v>
          </cell>
          <cell r="Y158">
            <v>0.48299999999999998</v>
          </cell>
          <cell r="Z158">
            <v>0.48300000000000004</v>
          </cell>
          <cell r="AA158">
            <v>0.48299999999999998</v>
          </cell>
          <cell r="AB158">
            <v>0.48299999999999998</v>
          </cell>
          <cell r="AC158">
            <v>0.48299999999999998</v>
          </cell>
          <cell r="AD158">
            <v>0.48299999999999998</v>
          </cell>
          <cell r="AE158">
            <v>0.476266310887762</v>
          </cell>
          <cell r="AF158">
            <v>0.47570711469801369</v>
          </cell>
          <cell r="AG158">
            <v>0.47611296695046157</v>
          </cell>
          <cell r="AH158">
            <v>0.47553843147281916</v>
          </cell>
        </row>
        <row r="159">
          <cell r="A159">
            <v>1163</v>
          </cell>
          <cell r="B159" t="str">
            <v>MORIONDO TORINESE</v>
          </cell>
          <cell r="E159">
            <v>2.88</v>
          </cell>
          <cell r="F159">
            <v>5.98</v>
          </cell>
          <cell r="G159">
            <v>6</v>
          </cell>
          <cell r="H159">
            <v>66.825000000000003</v>
          </cell>
          <cell r="I159">
            <v>81.030000000000015</v>
          </cell>
          <cell r="J159">
            <v>11.64</v>
          </cell>
          <cell r="K159">
            <v>0</v>
          </cell>
          <cell r="L159">
            <v>0</v>
          </cell>
          <cell r="M159">
            <v>3.45603024</v>
          </cell>
          <cell r="N159">
            <v>10.63209303</v>
          </cell>
          <cell r="O159">
            <v>17.83215603</v>
          </cell>
          <cell r="P159">
            <v>98.022857692499997</v>
          </cell>
          <cell r="Q159">
            <v>195.25970850750002</v>
          </cell>
          <cell r="R159">
            <v>209.22783072750002</v>
          </cell>
          <cell r="T159">
            <v>1156</v>
          </cell>
          <cell r="U159">
            <v>0.48299999999999998</v>
          </cell>
          <cell r="V159">
            <v>0.48299999999999998</v>
          </cell>
          <cell r="W159">
            <v>0.48299999999999998</v>
          </cell>
          <cell r="X159">
            <v>0.48299999999999998</v>
          </cell>
          <cell r="Y159">
            <v>0.48299999999999998</v>
          </cell>
          <cell r="Z159">
            <v>0.48299999999999998</v>
          </cell>
          <cell r="AA159">
            <v>0.48299537053346631</v>
          </cell>
          <cell r="AB159">
            <v>0.48296905741719487</v>
          </cell>
          <cell r="AC159">
            <v>0.48277785731198514</v>
          </cell>
          <cell r="AD159">
            <v>0.48256987177863592</v>
          </cell>
          <cell r="AE159">
            <v>0.48051622387848097</v>
          </cell>
          <cell r="AF159">
            <v>0.47648740118053245</v>
          </cell>
          <cell r="AG159">
            <v>0.47186524432701288</v>
          </cell>
          <cell r="AH159">
            <v>0.47086062185904948</v>
          </cell>
        </row>
        <row r="160">
          <cell r="A160">
            <v>1164</v>
          </cell>
          <cell r="B160" t="str">
            <v>NICHELINO</v>
          </cell>
          <cell r="D160">
            <v>11.725000000000001</v>
          </cell>
          <cell r="E160">
            <v>329.39</v>
          </cell>
          <cell r="F160">
            <v>257.44</v>
          </cell>
          <cell r="G160">
            <v>385.62000000000006</v>
          </cell>
          <cell r="H160">
            <v>1585.2400000000002</v>
          </cell>
          <cell r="I160">
            <v>1855.5140000000001</v>
          </cell>
          <cell r="J160">
            <v>404.15999999999997</v>
          </cell>
          <cell r="K160">
            <v>0</v>
          </cell>
          <cell r="L160">
            <v>14.070123112500003</v>
          </cell>
          <cell r="M160">
            <v>409.34158170749998</v>
          </cell>
          <cell r="N160">
            <v>718.27228482750002</v>
          </cell>
          <cell r="O160">
            <v>1181.0203338375002</v>
          </cell>
          <cell r="P160">
            <v>3083.3249788575004</v>
          </cell>
          <cell r="Q160">
            <v>5309.9612617545008</v>
          </cell>
          <cell r="R160">
            <v>5794.9575054345005</v>
          </cell>
          <cell r="T160">
            <v>1157</v>
          </cell>
          <cell r="U160">
            <v>0.48299999999999998</v>
          </cell>
          <cell r="V160">
            <v>0.48299999999999993</v>
          </cell>
          <cell r="W160">
            <v>0.48299999999999998</v>
          </cell>
          <cell r="X160">
            <v>0.48299999999999998</v>
          </cell>
          <cell r="Y160">
            <v>0.48299999999999998</v>
          </cell>
          <cell r="Z160">
            <v>0.48299999999999998</v>
          </cell>
          <cell r="AA160">
            <v>0.48299999999999998</v>
          </cell>
          <cell r="AB160">
            <v>0.48299999999999998</v>
          </cell>
          <cell r="AC160">
            <v>0.48299999999999998</v>
          </cell>
          <cell r="AD160">
            <v>0.48299999999999998</v>
          </cell>
          <cell r="AE160">
            <v>0.48299999999999998</v>
          </cell>
          <cell r="AF160">
            <v>0.48299999999999998</v>
          </cell>
          <cell r="AG160">
            <v>0.48299999999999998</v>
          </cell>
          <cell r="AH160">
            <v>0.48299999999999998</v>
          </cell>
        </row>
        <row r="161">
          <cell r="A161">
            <v>1166</v>
          </cell>
          <cell r="B161" t="str">
            <v>NOLE</v>
          </cell>
          <cell r="D161">
            <v>2.34</v>
          </cell>
          <cell r="E161">
            <v>2.94</v>
          </cell>
          <cell r="F161">
            <v>11.78</v>
          </cell>
          <cell r="G161">
            <v>54.960000000000008</v>
          </cell>
          <cell r="H161">
            <v>198.54000000000002</v>
          </cell>
          <cell r="I161">
            <v>201.9</v>
          </cell>
          <cell r="J161">
            <v>62.444000000000003</v>
          </cell>
          <cell r="K161">
            <v>0</v>
          </cell>
          <cell r="L161">
            <v>2.8080245699999997</v>
          </cell>
          <cell r="M161">
            <v>6.3360554399999991</v>
          </cell>
          <cell r="N161">
            <v>20.472179130000001</v>
          </cell>
          <cell r="O161">
            <v>86.424756209999998</v>
          </cell>
          <cell r="P161">
            <v>324.67484088000003</v>
          </cell>
          <cell r="Q161">
            <v>566.95696083000007</v>
          </cell>
          <cell r="R161">
            <v>641.8904164920001</v>
          </cell>
          <cell r="T161">
            <v>1158</v>
          </cell>
          <cell r="U161">
            <v>0.48299999999999998</v>
          </cell>
          <cell r="V161">
            <v>0.48299999999999998</v>
          </cell>
          <cell r="W161">
            <v>0.48299999999999998</v>
          </cell>
          <cell r="X161">
            <v>0.48299999999999998</v>
          </cell>
          <cell r="Y161">
            <v>0.48299999999999998</v>
          </cell>
          <cell r="Z161">
            <v>0.48299999999999998</v>
          </cell>
          <cell r="AA161">
            <v>0.48300000000000004</v>
          </cell>
          <cell r="AB161">
            <v>0.48300000000000004</v>
          </cell>
          <cell r="AC161">
            <v>0.48113254953392642</v>
          </cell>
          <cell r="AD161">
            <v>0.48128635485827281</v>
          </cell>
          <cell r="AE161">
            <v>0.47822060498451463</v>
          </cell>
          <cell r="AF161">
            <v>0.46779056081820636</v>
          </cell>
          <cell r="AG161">
            <v>0.46137680786062096</v>
          </cell>
          <cell r="AH161">
            <v>0.45200095941477525</v>
          </cell>
        </row>
        <row r="162">
          <cell r="A162">
            <v>1167</v>
          </cell>
          <cell r="B162" t="str">
            <v>NOMAGLIO</v>
          </cell>
          <cell r="G162">
            <v>8.84</v>
          </cell>
          <cell r="H162">
            <v>5.64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10.60809282</v>
          </cell>
          <cell r="P162">
            <v>17.376152040000001</v>
          </cell>
          <cell r="Q162">
            <v>17.376152040000001</v>
          </cell>
          <cell r="R162">
            <v>17.376152040000001</v>
          </cell>
          <cell r="T162">
            <v>1159</v>
          </cell>
          <cell r="U162">
            <v>0.48299999999999998</v>
          </cell>
          <cell r="V162">
            <v>0.48299999999999998</v>
          </cell>
          <cell r="W162">
            <v>0.48299999999999998</v>
          </cell>
          <cell r="X162">
            <v>0.48299999999999998</v>
          </cell>
          <cell r="Y162">
            <v>0.48299999999999998</v>
          </cell>
          <cell r="Z162">
            <v>0.48299999999999998</v>
          </cell>
          <cell r="AA162">
            <v>0.48232572059583334</v>
          </cell>
          <cell r="AB162">
            <v>0.48231794792258642</v>
          </cell>
          <cell r="AC162">
            <v>0.48118902605196856</v>
          </cell>
          <cell r="AD162">
            <v>0.47781132031526852</v>
          </cell>
          <cell r="AE162">
            <v>0.47599434589594358</v>
          </cell>
          <cell r="AF162">
            <v>0.47493844182366302</v>
          </cell>
          <cell r="AG162">
            <v>0.2166037247249416</v>
          </cell>
          <cell r="AH162">
            <v>0.21179745682417864</v>
          </cell>
        </row>
        <row r="163">
          <cell r="A163">
            <v>1168</v>
          </cell>
          <cell r="B163" t="str">
            <v>NONE</v>
          </cell>
          <cell r="D163">
            <v>3.15</v>
          </cell>
          <cell r="E163">
            <v>48.256</v>
          </cell>
          <cell r="F163">
            <v>49.260000000000005</v>
          </cell>
          <cell r="G163">
            <v>117.32900000000001</v>
          </cell>
          <cell r="H163">
            <v>487.22899999999987</v>
          </cell>
          <cell r="I163">
            <v>105.29</v>
          </cell>
          <cell r="J163">
            <v>228.79499999999999</v>
          </cell>
          <cell r="K163">
            <v>0</v>
          </cell>
          <cell r="L163">
            <v>3.7800330750000004</v>
          </cell>
          <cell r="M163">
            <v>61.687739762999996</v>
          </cell>
          <cell r="N163">
            <v>120.800256993</v>
          </cell>
          <cell r="O163">
            <v>261.59628894750006</v>
          </cell>
          <cell r="P163">
            <v>846.27620485199998</v>
          </cell>
          <cell r="Q163">
            <v>972.62531039700002</v>
          </cell>
          <cell r="R163">
            <v>1247.1817127444999</v>
          </cell>
          <cell r="T163">
            <v>1160</v>
          </cell>
          <cell r="U163">
            <v>0.48299999999999998</v>
          </cell>
          <cell r="V163">
            <v>0.48299999999999998</v>
          </cell>
          <cell r="W163">
            <v>0.48299999999999998</v>
          </cell>
          <cell r="X163">
            <v>0.48299999999999998</v>
          </cell>
          <cell r="Y163">
            <v>0.48299999999999998</v>
          </cell>
          <cell r="Z163">
            <v>0.48299999999999998</v>
          </cell>
          <cell r="AA163">
            <v>0.48300000000000004</v>
          </cell>
          <cell r="AB163">
            <v>0.48299999999999998</v>
          </cell>
          <cell r="AC163">
            <v>0.4824985514594734</v>
          </cell>
          <cell r="AD163">
            <v>0.48077647455590883</v>
          </cell>
          <cell r="AE163">
            <v>0.47458195164746625</v>
          </cell>
          <cell r="AF163">
            <v>0.47281526273189495</v>
          </cell>
          <cell r="AG163">
            <v>0.47012979853765358</v>
          </cell>
          <cell r="AH163">
            <v>0.46896075278715993</v>
          </cell>
        </row>
        <row r="164">
          <cell r="A164">
            <v>1169</v>
          </cell>
          <cell r="B164" t="str">
            <v>NOVALESA</v>
          </cell>
          <cell r="G164">
            <v>10.72</v>
          </cell>
          <cell r="J164">
            <v>2.88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12.864112560000001</v>
          </cell>
          <cell r="P164">
            <v>12.864112560000001</v>
          </cell>
          <cell r="Q164">
            <v>12.864112560000001</v>
          </cell>
          <cell r="R164">
            <v>16.320142799999999</v>
          </cell>
          <cell r="T164">
            <v>1161</v>
          </cell>
          <cell r="U164">
            <v>0.48300000000000004</v>
          </cell>
          <cell r="V164">
            <v>0.48299999999999993</v>
          </cell>
          <cell r="W164">
            <v>0.48299999999999998</v>
          </cell>
          <cell r="X164">
            <v>0.48299999999999998</v>
          </cell>
          <cell r="Y164">
            <v>0.48299999999999998</v>
          </cell>
          <cell r="Z164">
            <v>0.48299999999999998</v>
          </cell>
          <cell r="AA164">
            <v>0.48300000000000004</v>
          </cell>
          <cell r="AB164">
            <v>0.48258325026697668</v>
          </cell>
          <cell r="AC164">
            <v>0.48226664000420127</v>
          </cell>
          <cell r="AD164">
            <v>0.47699611002218112</v>
          </cell>
          <cell r="AE164">
            <v>0.4677337639025077</v>
          </cell>
          <cell r="AF164">
            <v>0.4503823459084616</v>
          </cell>
          <cell r="AG164">
            <v>0.30534013978838587</v>
          </cell>
          <cell r="AH164">
            <v>0.29836571387344901</v>
          </cell>
        </row>
        <row r="165">
          <cell r="A165">
            <v>1170</v>
          </cell>
          <cell r="B165" t="str">
            <v>OGLIANICO</v>
          </cell>
          <cell r="E165">
            <v>24.055999999999997</v>
          </cell>
          <cell r="F165">
            <v>2.88</v>
          </cell>
          <cell r="H165">
            <v>218.5</v>
          </cell>
          <cell r="I165">
            <v>410.75</v>
          </cell>
          <cell r="J165">
            <v>11.42</v>
          </cell>
          <cell r="K165">
            <v>0</v>
          </cell>
          <cell r="L165">
            <v>0</v>
          </cell>
          <cell r="M165">
            <v>28.867452587999995</v>
          </cell>
          <cell r="N165">
            <v>32.323482827999996</v>
          </cell>
          <cell r="O165">
            <v>32.323482827999996</v>
          </cell>
          <cell r="P165">
            <v>294.52577707799998</v>
          </cell>
          <cell r="Q165">
            <v>787.43008995299999</v>
          </cell>
          <cell r="R165">
            <v>801.13420986300002</v>
          </cell>
          <cell r="T165">
            <v>1162</v>
          </cell>
          <cell r="U165">
            <v>0.48300000000000004</v>
          </cell>
          <cell r="V165">
            <v>0.48299999999999998</v>
          </cell>
          <cell r="W165">
            <v>0.48299999999999993</v>
          </cell>
          <cell r="X165">
            <v>0.48299999999999998</v>
          </cell>
          <cell r="Y165">
            <v>0.48299999999999998</v>
          </cell>
          <cell r="Z165">
            <v>0.48299999999999993</v>
          </cell>
          <cell r="AA165">
            <v>0.48299999999999998</v>
          </cell>
          <cell r="AB165">
            <v>0.48299999999999998</v>
          </cell>
          <cell r="AC165">
            <v>0.48299999999999998</v>
          </cell>
          <cell r="AD165">
            <v>0.47578230446270764</v>
          </cell>
          <cell r="AE165">
            <v>0.46155489357393042</v>
          </cell>
          <cell r="AF165">
            <v>0.45133965261095382</v>
          </cell>
          <cell r="AG165">
            <v>0.44235266155439357</v>
          </cell>
          <cell r="AH165">
            <v>0.43403617994300231</v>
          </cell>
        </row>
        <row r="166">
          <cell r="A166">
            <v>1171</v>
          </cell>
          <cell r="B166" t="str">
            <v>ORBASSANO</v>
          </cell>
          <cell r="E166">
            <v>53.56</v>
          </cell>
          <cell r="F166">
            <v>134.03000000000003</v>
          </cell>
          <cell r="G166">
            <v>343.67</v>
          </cell>
          <cell r="H166">
            <v>537.46499999999992</v>
          </cell>
          <cell r="I166">
            <v>1404.0699999999997</v>
          </cell>
          <cell r="J166">
            <v>468.47800000000001</v>
          </cell>
          <cell r="K166">
            <v>0</v>
          </cell>
          <cell r="L166">
            <v>0</v>
          </cell>
          <cell r="M166">
            <v>64.272562379999997</v>
          </cell>
          <cell r="N166">
            <v>225.10996969500002</v>
          </cell>
          <cell r="O166">
            <v>637.51757823000003</v>
          </cell>
          <cell r="P166">
            <v>1282.4812216125001</v>
          </cell>
          <cell r="Q166">
            <v>2967.3799643474995</v>
          </cell>
          <cell r="R166">
            <v>3529.5584833664993</v>
          </cell>
          <cell r="T166">
            <v>1163</v>
          </cell>
          <cell r="U166">
            <v>0.48300000000000004</v>
          </cell>
          <cell r="V166">
            <v>0.48299999999999998</v>
          </cell>
          <cell r="W166">
            <v>0.48299999999999998</v>
          </cell>
          <cell r="X166">
            <v>0.48299999999999998</v>
          </cell>
          <cell r="Y166">
            <v>0.48299999999999998</v>
          </cell>
          <cell r="Z166">
            <v>0.48300000000000004</v>
          </cell>
          <cell r="AA166">
            <v>0.48299999999999998</v>
          </cell>
          <cell r="AB166">
            <v>0.48299999999999998</v>
          </cell>
          <cell r="AC166">
            <v>0.48211458247598898</v>
          </cell>
          <cell r="AD166">
            <v>0.48038272201677606</v>
          </cell>
          <cell r="AE166">
            <v>0.47849254227116866</v>
          </cell>
          <cell r="AF166">
            <v>0.45671018410047615</v>
          </cell>
          <cell r="AG166">
            <v>0.4302235619821585</v>
          </cell>
          <cell r="AH166">
            <v>0.42627103092376029</v>
          </cell>
        </row>
        <row r="167">
          <cell r="A167">
            <v>1172</v>
          </cell>
          <cell r="B167" t="str">
            <v>ORIO CANAVESE</v>
          </cell>
          <cell r="E167">
            <v>3.87</v>
          </cell>
          <cell r="F167">
            <v>9.16</v>
          </cell>
          <cell r="G167">
            <v>9.9259999999999984</v>
          </cell>
          <cell r="H167">
            <v>122.45</v>
          </cell>
          <cell r="I167">
            <v>512.23</v>
          </cell>
          <cell r="J167">
            <v>21.42</v>
          </cell>
          <cell r="K167">
            <v>0</v>
          </cell>
          <cell r="L167">
            <v>0</v>
          </cell>
          <cell r="M167">
            <v>4.6440406350000005</v>
          </cell>
          <cell r="N167">
            <v>15.636136815</v>
          </cell>
          <cell r="O167">
            <v>27.547441037999995</v>
          </cell>
          <cell r="P167">
            <v>174.48872676299999</v>
          </cell>
          <cell r="Q167">
            <v>789.17010517800009</v>
          </cell>
          <cell r="R167">
            <v>814.87433008800008</v>
          </cell>
          <cell r="T167">
            <v>1164</v>
          </cell>
          <cell r="U167">
            <v>0.48299999999999998</v>
          </cell>
          <cell r="V167">
            <v>0.48299999999999998</v>
          </cell>
          <cell r="W167">
            <v>0.48300000000000004</v>
          </cell>
          <cell r="X167">
            <v>0.48299999999999993</v>
          </cell>
          <cell r="Y167">
            <v>0.48299999999999998</v>
          </cell>
          <cell r="Z167">
            <v>0.48300000000000004</v>
          </cell>
          <cell r="AA167">
            <v>0.48300000000000004</v>
          </cell>
          <cell r="AB167">
            <v>0.48295241859163618</v>
          </cell>
          <cell r="AC167">
            <v>0.48162330248347424</v>
          </cell>
          <cell r="AD167">
            <v>0.48049233876149416</v>
          </cell>
          <cell r="AE167">
            <v>0.48124865045774934</v>
          </cell>
          <cell r="AF167">
            <v>0.47809556020226401</v>
          </cell>
          <cell r="AG167">
            <v>0.47465424759366681</v>
          </cell>
          <cell r="AH167">
            <v>0.47439671726307975</v>
          </cell>
        </row>
        <row r="168">
          <cell r="A168">
            <v>1173</v>
          </cell>
          <cell r="B168" t="str">
            <v>OSASCO</v>
          </cell>
          <cell r="C168">
            <v>18.900000000000002</v>
          </cell>
          <cell r="D168">
            <v>2.88</v>
          </cell>
          <cell r="E168">
            <v>2.88</v>
          </cell>
          <cell r="F168">
            <v>13</v>
          </cell>
          <cell r="G168">
            <v>94.935999999999993</v>
          </cell>
          <cell r="H168">
            <v>1277.55</v>
          </cell>
          <cell r="I168">
            <v>42.13</v>
          </cell>
          <cell r="J168">
            <v>10.32</v>
          </cell>
          <cell r="K168">
            <v>22.680198450000002</v>
          </cell>
          <cell r="L168">
            <v>26.136228690000003</v>
          </cell>
          <cell r="M168">
            <v>29.592258930000003</v>
          </cell>
          <cell r="N168">
            <v>45.192395430000005</v>
          </cell>
          <cell r="O168">
            <v>159.11659225800003</v>
          </cell>
          <cell r="P168">
            <v>1692.1900065330001</v>
          </cell>
          <cell r="Q168">
            <v>1742.7464488980002</v>
          </cell>
          <cell r="R168">
            <v>1755.1305572580002</v>
          </cell>
          <cell r="T168">
            <v>1165</v>
          </cell>
          <cell r="U168">
            <v>0.48299999999999998</v>
          </cell>
          <cell r="V168">
            <v>0.48299999999999998</v>
          </cell>
          <cell r="W168">
            <v>0.48299999999999998</v>
          </cell>
          <cell r="X168">
            <v>0.48299999999999998</v>
          </cell>
          <cell r="Y168">
            <v>0.48299999999999998</v>
          </cell>
          <cell r="Z168">
            <v>0.48299999999999993</v>
          </cell>
          <cell r="AA168">
            <v>0.48299999999999993</v>
          </cell>
          <cell r="AB168">
            <v>0.48299999999999993</v>
          </cell>
          <cell r="AC168">
            <v>0.48299999999999993</v>
          </cell>
          <cell r="AD168">
            <v>0.48299999999999993</v>
          </cell>
          <cell r="AE168">
            <v>0.48299999999999993</v>
          </cell>
          <cell r="AF168">
            <v>0.48299999999999993</v>
          </cell>
          <cell r="AG168">
            <v>0.48299999999999993</v>
          </cell>
          <cell r="AH168">
            <v>0.48299999999999993</v>
          </cell>
        </row>
        <row r="169">
          <cell r="A169">
            <v>1174</v>
          </cell>
          <cell r="B169" t="str">
            <v>OSASIO</v>
          </cell>
          <cell r="D169">
            <v>42.33</v>
          </cell>
          <cell r="E169">
            <v>21.36</v>
          </cell>
          <cell r="F169">
            <v>13.725000000000001</v>
          </cell>
          <cell r="G169">
            <v>118.80000000000001</v>
          </cell>
          <cell r="H169">
            <v>78.010000000000005</v>
          </cell>
          <cell r="I169">
            <v>25.830000000000002</v>
          </cell>
          <cell r="J169">
            <v>2.94</v>
          </cell>
          <cell r="K169">
            <v>0</v>
          </cell>
          <cell r="L169">
            <v>50.796444465</v>
          </cell>
          <cell r="M169">
            <v>76.428668744999996</v>
          </cell>
          <cell r="N169">
            <v>92.898812857499991</v>
          </cell>
          <cell r="O169">
            <v>235.4600602575</v>
          </cell>
          <cell r="P169">
            <v>329.07287936249998</v>
          </cell>
          <cell r="Q169">
            <v>360.06915057749995</v>
          </cell>
          <cell r="R169">
            <v>363.59718144749996</v>
          </cell>
          <cell r="T169">
            <v>1166</v>
          </cell>
          <cell r="U169">
            <v>0.48300000000000004</v>
          </cell>
          <cell r="V169">
            <v>0.48299999999999998</v>
          </cell>
          <cell r="W169">
            <v>0.48299999999999998</v>
          </cell>
          <cell r="X169">
            <v>0.48299999999999998</v>
          </cell>
          <cell r="Y169">
            <v>0.48299999999999998</v>
          </cell>
          <cell r="Z169">
            <v>0.48299999999999998</v>
          </cell>
          <cell r="AA169">
            <v>0.48299999999999998</v>
          </cell>
          <cell r="AB169">
            <v>0.48291572785713244</v>
          </cell>
          <cell r="AC169">
            <v>0.48281108569811376</v>
          </cell>
          <cell r="AD169">
            <v>0.48228267058140312</v>
          </cell>
          <cell r="AE169">
            <v>0.48009699676991041</v>
          </cell>
          <cell r="AF169">
            <v>0.47182725796112535</v>
          </cell>
          <cell r="AG169">
            <v>0.4630962412509812</v>
          </cell>
          <cell r="AH169">
            <v>0.46004482532896723</v>
          </cell>
        </row>
        <row r="170">
          <cell r="A170">
            <v>1175</v>
          </cell>
          <cell r="B170" t="str">
            <v>OULX</v>
          </cell>
          <cell r="E170">
            <v>5.88</v>
          </cell>
          <cell r="F170">
            <v>22.607999999999997</v>
          </cell>
          <cell r="G170">
            <v>94.36</v>
          </cell>
          <cell r="H170">
            <v>22.965000000000003</v>
          </cell>
          <cell r="I170">
            <v>18</v>
          </cell>
          <cell r="J170">
            <v>9.5</v>
          </cell>
          <cell r="K170">
            <v>0</v>
          </cell>
          <cell r="L170">
            <v>0</v>
          </cell>
          <cell r="M170">
            <v>7.0560617399999987</v>
          </cell>
          <cell r="N170">
            <v>34.185899123999995</v>
          </cell>
          <cell r="O170">
            <v>147.418889904</v>
          </cell>
          <cell r="P170">
            <v>174.9771310365</v>
          </cell>
          <cell r="Q170">
            <v>196.5773200365</v>
          </cell>
          <cell r="R170">
            <v>207.97741978650001</v>
          </cell>
          <cell r="T170">
            <v>1167</v>
          </cell>
          <cell r="U170">
            <v>0.48299999999999998</v>
          </cell>
          <cell r="V170">
            <v>0.48299999999999998</v>
          </cell>
          <cell r="W170">
            <v>0.48300000000000004</v>
          </cell>
          <cell r="X170">
            <v>0.48299999999999998</v>
          </cell>
          <cell r="Y170">
            <v>0.48299999999999998</v>
          </cell>
          <cell r="Z170">
            <v>0.48299999999999998</v>
          </cell>
          <cell r="AA170">
            <v>0.48299999999999993</v>
          </cell>
          <cell r="AB170">
            <v>0.48299999999999998</v>
          </cell>
          <cell r="AC170">
            <v>0.48299999999999998</v>
          </cell>
          <cell r="AD170">
            <v>0.48299999999999998</v>
          </cell>
          <cell r="AE170">
            <v>0.47336579921579464</v>
          </cell>
          <cell r="AF170">
            <v>0.46644802004670144</v>
          </cell>
          <cell r="AG170">
            <v>0.46675315505200615</v>
          </cell>
          <cell r="AH170">
            <v>0.46628194402272449</v>
          </cell>
        </row>
        <row r="171">
          <cell r="A171">
            <v>1176</v>
          </cell>
          <cell r="B171" t="str">
            <v>OZEGNA</v>
          </cell>
          <cell r="H171">
            <v>262.23</v>
          </cell>
          <cell r="I171">
            <v>20.650000000000002</v>
          </cell>
          <cell r="J171">
            <v>4.32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314.67875341500002</v>
          </cell>
          <cell r="Q171">
            <v>339.45897024000004</v>
          </cell>
          <cell r="R171">
            <v>344.64301560000007</v>
          </cell>
          <cell r="T171">
            <v>1168</v>
          </cell>
          <cell r="U171">
            <v>0.48299999999999993</v>
          </cell>
          <cell r="V171">
            <v>0.48299999999999998</v>
          </cell>
          <cell r="W171">
            <v>0.48299999999999998</v>
          </cell>
          <cell r="X171">
            <v>0.48299999999999998</v>
          </cell>
          <cell r="Y171">
            <v>0.48299999999999998</v>
          </cell>
          <cell r="Z171">
            <v>0.48299999999999998</v>
          </cell>
          <cell r="AA171">
            <v>0.48300000000000004</v>
          </cell>
          <cell r="AB171">
            <v>0.48296513071093916</v>
          </cell>
          <cell r="AC171">
            <v>0.48243729214579112</v>
          </cell>
          <cell r="AD171">
            <v>0.48168081245252425</v>
          </cell>
          <cell r="AE171">
            <v>0.48025234119840371</v>
          </cell>
          <cell r="AF171">
            <v>0.47346364653215128</v>
          </cell>
          <cell r="AG171">
            <v>0.47255937234798312</v>
          </cell>
          <cell r="AH171">
            <v>0.46865418625258193</v>
          </cell>
        </row>
        <row r="172">
          <cell r="A172">
            <v>1177</v>
          </cell>
          <cell r="B172" t="str">
            <v>PALAZZO CANAVESE</v>
          </cell>
          <cell r="C172">
            <v>2.1</v>
          </cell>
          <cell r="E172">
            <v>5.4</v>
          </cell>
          <cell r="F172">
            <v>5.93</v>
          </cell>
          <cell r="G172">
            <v>34.81</v>
          </cell>
          <cell r="H172">
            <v>79.75</v>
          </cell>
          <cell r="I172">
            <v>3</v>
          </cell>
          <cell r="J172">
            <v>21.45</v>
          </cell>
          <cell r="K172">
            <v>2.5200220500000001</v>
          </cell>
          <cell r="L172">
            <v>2.5200220500000001</v>
          </cell>
          <cell r="M172">
            <v>9.0000787500000019</v>
          </cell>
          <cell r="N172">
            <v>16.116141015</v>
          </cell>
          <cell r="O172">
            <v>57.888506520000007</v>
          </cell>
          <cell r="P172">
            <v>153.58934389500001</v>
          </cell>
          <cell r="Q172">
            <v>157.18937539500001</v>
          </cell>
          <cell r="R172">
            <v>182.92960062000003</v>
          </cell>
          <cell r="T172">
            <v>1169</v>
          </cell>
          <cell r="U172">
            <v>0.48299999999999998</v>
          </cell>
          <cell r="V172">
            <v>0.48299999999999998</v>
          </cell>
          <cell r="W172">
            <v>0.48300000000000004</v>
          </cell>
          <cell r="X172">
            <v>0.48299999999999998</v>
          </cell>
          <cell r="Y172">
            <v>0.48299999999999998</v>
          </cell>
          <cell r="Z172">
            <v>0.48299999999999993</v>
          </cell>
          <cell r="AA172">
            <v>0.48299999999999998</v>
          </cell>
          <cell r="AB172">
            <v>0.48299999999999998</v>
          </cell>
          <cell r="AC172">
            <v>0.48299999999999998</v>
          </cell>
          <cell r="AD172">
            <v>0.48299999999999998</v>
          </cell>
          <cell r="AE172">
            <v>0.4751875206786762</v>
          </cell>
          <cell r="AF172">
            <v>0.47423906870505761</v>
          </cell>
          <cell r="AG172">
            <v>0.47432889588243826</v>
          </cell>
          <cell r="AH172">
            <v>0.47210921695079644</v>
          </cell>
        </row>
        <row r="173">
          <cell r="A173">
            <v>1178</v>
          </cell>
          <cell r="B173" t="str">
            <v>PANCALIERI</v>
          </cell>
          <cell r="D173">
            <v>3</v>
          </cell>
          <cell r="E173">
            <v>2.99</v>
          </cell>
          <cell r="F173">
            <v>50.93</v>
          </cell>
          <cell r="G173">
            <v>45.575000000000003</v>
          </cell>
          <cell r="H173">
            <v>76.78</v>
          </cell>
          <cell r="I173">
            <v>132.126</v>
          </cell>
          <cell r="K173">
            <v>0</v>
          </cell>
          <cell r="L173">
            <v>3.6000315000000001</v>
          </cell>
          <cell r="M173">
            <v>7.1880628949999998</v>
          </cell>
          <cell r="N173">
            <v>68.304597659999999</v>
          </cell>
          <cell r="O173">
            <v>122.9950761975</v>
          </cell>
          <cell r="P173">
            <v>215.13188238750001</v>
          </cell>
          <cell r="Q173">
            <v>373.68446971050003</v>
          </cell>
          <cell r="R173">
            <v>373.68446971050003</v>
          </cell>
          <cell r="T173">
            <v>1170</v>
          </cell>
          <cell r="U173">
            <v>0.48299999999999998</v>
          </cell>
          <cell r="V173">
            <v>0.48299999999999998</v>
          </cell>
          <cell r="W173">
            <v>0.48299999999999993</v>
          </cell>
          <cell r="X173">
            <v>0.48299999999999998</v>
          </cell>
          <cell r="Y173">
            <v>0.48299999999999998</v>
          </cell>
          <cell r="Z173">
            <v>0.48299999999999998</v>
          </cell>
          <cell r="AA173">
            <v>0.48300000000000004</v>
          </cell>
          <cell r="AB173">
            <v>0.48299999999999998</v>
          </cell>
          <cell r="AC173">
            <v>0.48016186557893331</v>
          </cell>
          <cell r="AD173">
            <v>0.47926104051101093</v>
          </cell>
          <cell r="AE173">
            <v>0.47972610373679636</v>
          </cell>
          <cell r="AF173">
            <v>0.45234592866774376</v>
          </cell>
          <cell r="AG173">
            <v>0.40265754403718351</v>
          </cell>
          <cell r="AH173">
            <v>0.40109894867544138</v>
          </cell>
        </row>
        <row r="174">
          <cell r="A174">
            <v>1179</v>
          </cell>
          <cell r="B174" t="str">
            <v>PARELLA</v>
          </cell>
          <cell r="G174">
            <v>5.2</v>
          </cell>
          <cell r="H174">
            <v>5.2900000000000009</v>
          </cell>
          <cell r="I174">
            <v>2.88</v>
          </cell>
          <cell r="J174">
            <v>2.94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6.2400546000000006</v>
          </cell>
          <cell r="P174">
            <v>12.588110145000002</v>
          </cell>
          <cell r="Q174">
            <v>16.044140385000002</v>
          </cell>
          <cell r="R174">
            <v>19.572171255000001</v>
          </cell>
          <cell r="T174">
            <v>1171</v>
          </cell>
          <cell r="U174">
            <v>0.48299999999999993</v>
          </cell>
          <cell r="V174">
            <v>0.48299999999999998</v>
          </cell>
          <cell r="W174">
            <v>0.48299999999999998</v>
          </cell>
          <cell r="X174">
            <v>0.48299999999999998</v>
          </cell>
          <cell r="Y174">
            <v>0.48300000000000004</v>
          </cell>
          <cell r="Z174">
            <v>0.48299999999999998</v>
          </cell>
          <cell r="AA174">
            <v>0.48299999999999998</v>
          </cell>
          <cell r="AB174">
            <v>0.48299999999999998</v>
          </cell>
          <cell r="AC174">
            <v>0.48275175078395799</v>
          </cell>
          <cell r="AD174">
            <v>0.48208667045834758</v>
          </cell>
          <cell r="AE174">
            <v>0.4805424473550523</v>
          </cell>
          <cell r="AF174">
            <v>0.47822289492453868</v>
          </cell>
          <cell r="AG174">
            <v>0.47205767394935166</v>
          </cell>
          <cell r="AH174">
            <v>0.46772576736132199</v>
          </cell>
        </row>
        <row r="175">
          <cell r="A175">
            <v>1180</v>
          </cell>
          <cell r="B175" t="str">
            <v>PAVAROLO</v>
          </cell>
          <cell r="F175">
            <v>3</v>
          </cell>
          <cell r="G175">
            <v>16.810000000000002</v>
          </cell>
          <cell r="H175">
            <v>38.29</v>
          </cell>
          <cell r="I175">
            <v>14.562000000000001</v>
          </cell>
          <cell r="J175">
            <v>13.21</v>
          </cell>
          <cell r="K175">
            <v>0</v>
          </cell>
          <cell r="L175">
            <v>0</v>
          </cell>
          <cell r="M175">
            <v>0</v>
          </cell>
          <cell r="N175">
            <v>3.6000315000000001</v>
          </cell>
          <cell r="O175">
            <v>23.772208005000003</v>
          </cell>
          <cell r="P175">
            <v>69.720610050000005</v>
          </cell>
          <cell r="Q175">
            <v>87.195162951</v>
          </cell>
          <cell r="R175">
            <v>103.047301656</v>
          </cell>
          <cell r="T175">
            <v>1172</v>
          </cell>
          <cell r="U175">
            <v>0.48299999999999998</v>
          </cell>
          <cell r="V175">
            <v>0.48299999999999998</v>
          </cell>
          <cell r="W175">
            <v>0.48299999999999998</v>
          </cell>
          <cell r="X175">
            <v>0.48299999999999998</v>
          </cell>
          <cell r="Y175">
            <v>0.48299999999999998</v>
          </cell>
          <cell r="Z175">
            <v>0.48299999999999998</v>
          </cell>
          <cell r="AA175">
            <v>0.48299999999999998</v>
          </cell>
          <cell r="AB175">
            <v>0.48299999999999998</v>
          </cell>
          <cell r="AC175">
            <v>0.4817404845436517</v>
          </cell>
          <cell r="AD175">
            <v>0.4787249437087559</v>
          </cell>
          <cell r="AE175">
            <v>0.47513659491950921</v>
          </cell>
          <cell r="AF175">
            <v>0.43350973307291091</v>
          </cell>
          <cell r="AG175">
            <v>0.25191848834808145</v>
          </cell>
          <cell r="AH175">
            <v>0.22026918780811902</v>
          </cell>
        </row>
        <row r="176">
          <cell r="A176">
            <v>1181</v>
          </cell>
          <cell r="B176" t="str">
            <v>PAVONE CANAVESE</v>
          </cell>
          <cell r="D176">
            <v>9.2100000000000009</v>
          </cell>
          <cell r="E176">
            <v>7.33</v>
          </cell>
          <cell r="F176">
            <v>26.17</v>
          </cell>
          <cell r="G176">
            <v>14.995000000000001</v>
          </cell>
          <cell r="H176">
            <v>195.76</v>
          </cell>
          <cell r="I176">
            <v>48.640000000000008</v>
          </cell>
          <cell r="J176">
            <v>40.466999999999999</v>
          </cell>
          <cell r="K176">
            <v>0</v>
          </cell>
          <cell r="L176">
            <v>11.052096705</v>
          </cell>
          <cell r="M176">
            <v>19.848173670000001</v>
          </cell>
          <cell r="N176">
            <v>51.252448455000007</v>
          </cell>
          <cell r="O176">
            <v>69.246605902500008</v>
          </cell>
          <cell r="P176">
            <v>304.1606613825</v>
          </cell>
          <cell r="Q176">
            <v>362.52917210250001</v>
          </cell>
          <cell r="R176">
            <v>411.08999700600003</v>
          </cell>
          <cell r="T176">
            <v>1173</v>
          </cell>
          <cell r="U176">
            <v>0.48299999999999998</v>
          </cell>
          <cell r="V176">
            <v>0.48299999999999998</v>
          </cell>
          <cell r="W176">
            <v>0.48299999999999998</v>
          </cell>
          <cell r="X176">
            <v>0.48299999999999998</v>
          </cell>
          <cell r="Y176">
            <v>0.48299999999999998</v>
          </cell>
          <cell r="Z176">
            <v>0.48299999999999998</v>
          </cell>
          <cell r="AA176">
            <v>0.47906093640728159</v>
          </cell>
          <cell r="AB176">
            <v>0.47812406394079954</v>
          </cell>
          <cell r="AC176">
            <v>0.47785187782899141</v>
          </cell>
          <cell r="AD176">
            <v>0.47553515632597343</v>
          </cell>
          <cell r="AE176">
            <v>0.45808741217152771</v>
          </cell>
          <cell r="AF176">
            <v>0.21529700648166822</v>
          </cell>
          <cell r="AG176">
            <v>0.22396776667364224</v>
          </cell>
          <cell r="AH176">
            <v>0.25699787241714078</v>
          </cell>
        </row>
        <row r="177">
          <cell r="A177">
            <v>1182</v>
          </cell>
          <cell r="B177" t="str">
            <v>PECCO</v>
          </cell>
          <cell r="G177">
            <v>10.558000000000002</v>
          </cell>
          <cell r="H177">
            <v>14.58</v>
          </cell>
          <cell r="I177">
            <v>2.9250000000000003</v>
          </cell>
          <cell r="J177">
            <v>2.94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12.669710859000002</v>
          </cell>
          <cell r="P177">
            <v>30.165863949000002</v>
          </cell>
          <cell r="Q177">
            <v>33.675894661500003</v>
          </cell>
          <cell r="R177">
            <v>37.203925531500005</v>
          </cell>
          <cell r="T177">
            <v>1174</v>
          </cell>
          <cell r="U177">
            <v>0.48300000000000004</v>
          </cell>
          <cell r="V177">
            <v>0.48299999999999998</v>
          </cell>
          <cell r="W177">
            <v>0.48299999999999998</v>
          </cell>
          <cell r="X177">
            <v>0.48299999999999998</v>
          </cell>
          <cell r="Y177">
            <v>0.48299999999999998</v>
          </cell>
          <cell r="Z177">
            <v>0.48299999999999998</v>
          </cell>
          <cell r="AA177">
            <v>0.48299999999999998</v>
          </cell>
          <cell r="AB177">
            <v>0.47584285802899789</v>
          </cell>
          <cell r="AC177">
            <v>0.47332873178990542</v>
          </cell>
          <cell r="AD177">
            <v>0.46846508468251241</v>
          </cell>
          <cell r="AE177">
            <v>0.44991324730187171</v>
          </cell>
          <cell r="AF177">
            <v>0.43813107458033357</v>
          </cell>
          <cell r="AG177">
            <v>0.43484316543272117</v>
          </cell>
          <cell r="AH177">
            <v>0.42283353130824658</v>
          </cell>
        </row>
        <row r="178">
          <cell r="A178">
            <v>1183</v>
          </cell>
          <cell r="B178" t="str">
            <v>PECETTO TORINESE</v>
          </cell>
          <cell r="C178">
            <v>3.1</v>
          </cell>
          <cell r="D178">
            <v>2.4</v>
          </cell>
          <cell r="E178">
            <v>69.185000000000002</v>
          </cell>
          <cell r="F178">
            <v>40.659999999999997</v>
          </cell>
          <cell r="G178">
            <v>71.86399999999999</v>
          </cell>
          <cell r="H178">
            <v>274.59499999999997</v>
          </cell>
          <cell r="I178">
            <v>111.88499999999999</v>
          </cell>
          <cell r="J178">
            <v>74.681000000000012</v>
          </cell>
          <cell r="K178">
            <v>3.72003255</v>
          </cell>
          <cell r="L178">
            <v>6.6000577499999995</v>
          </cell>
          <cell r="M178">
            <v>89.622784192500006</v>
          </cell>
          <cell r="N178">
            <v>138.41521112250001</v>
          </cell>
          <cell r="O178">
            <v>224.6527656945</v>
          </cell>
          <cell r="P178">
            <v>554.16964894199998</v>
          </cell>
          <cell r="Q178">
            <v>688.43282373449995</v>
          </cell>
          <cell r="R178">
            <v>778.05080788499993</v>
          </cell>
          <cell r="T178">
            <v>1175</v>
          </cell>
          <cell r="U178">
            <v>0.48299999999999998</v>
          </cell>
          <cell r="V178">
            <v>0.48299999999999998</v>
          </cell>
          <cell r="W178">
            <v>0.48299999999999998</v>
          </cell>
          <cell r="X178">
            <v>0.48300000000000004</v>
          </cell>
          <cell r="Y178">
            <v>0.48299999999999998</v>
          </cell>
          <cell r="Z178">
            <v>0.48300000000000004</v>
          </cell>
          <cell r="AA178">
            <v>0.48299999999999998</v>
          </cell>
          <cell r="AB178">
            <v>0.48299999999999998</v>
          </cell>
          <cell r="AC178">
            <v>0.48277311828479608</v>
          </cell>
          <cell r="AD178">
            <v>0.48188037797510924</v>
          </cell>
          <cell r="AE178">
            <v>0.47823663940905292</v>
          </cell>
          <cell r="AF178">
            <v>0.47703048904326167</v>
          </cell>
          <cell r="AG178">
            <v>0.47624756935871826</v>
          </cell>
          <cell r="AH178">
            <v>0.475673284521415</v>
          </cell>
        </row>
        <row r="179">
          <cell r="A179">
            <v>1184</v>
          </cell>
          <cell r="B179" t="str">
            <v>PEROSA ARGENTINA</v>
          </cell>
          <cell r="F179">
            <v>5.04</v>
          </cell>
          <cell r="G179">
            <v>4.53</v>
          </cell>
          <cell r="H179">
            <v>93.954999999999984</v>
          </cell>
          <cell r="I179">
            <v>44.676000000000002</v>
          </cell>
          <cell r="J179">
            <v>2.88</v>
          </cell>
          <cell r="K179">
            <v>0</v>
          </cell>
          <cell r="L179">
            <v>0</v>
          </cell>
          <cell r="M179">
            <v>0</v>
          </cell>
          <cell r="N179">
            <v>6.0480529199999999</v>
          </cell>
          <cell r="O179">
            <v>11.484100484999999</v>
          </cell>
          <cell r="P179">
            <v>124.23108701249998</v>
          </cell>
          <cell r="Q179">
            <v>177.84275611049998</v>
          </cell>
          <cell r="R179">
            <v>181.29878635049997</v>
          </cell>
          <cell r="T179">
            <v>1176</v>
          </cell>
          <cell r="U179">
            <v>0.48299999999999998</v>
          </cell>
          <cell r="V179">
            <v>0.48299999999999998</v>
          </cell>
          <cell r="W179">
            <v>0.48299999999999998</v>
          </cell>
          <cell r="X179">
            <v>0.48299999999999998</v>
          </cell>
          <cell r="Y179">
            <v>0.48299999999999998</v>
          </cell>
          <cell r="Z179">
            <v>0.48300000000000004</v>
          </cell>
          <cell r="AA179">
            <v>0.48299999999999998</v>
          </cell>
          <cell r="AB179">
            <v>0.48299999999999998</v>
          </cell>
          <cell r="AC179">
            <v>0.48299999999999998</v>
          </cell>
          <cell r="AD179">
            <v>0.48299999999999998</v>
          </cell>
          <cell r="AE179">
            <v>0.48300000000000004</v>
          </cell>
          <cell r="AF179">
            <v>0.46301733639586662</v>
          </cell>
          <cell r="AG179">
            <v>0.46017667429917974</v>
          </cell>
          <cell r="AH179">
            <v>0.46052396967638665</v>
          </cell>
        </row>
        <row r="180">
          <cell r="A180">
            <v>1185</v>
          </cell>
          <cell r="B180" t="str">
            <v>PEROSA CANAVESE</v>
          </cell>
          <cell r="G180">
            <v>26.335000000000001</v>
          </cell>
          <cell r="H180">
            <v>7.4420000000000002</v>
          </cell>
          <cell r="I180">
            <v>17.13</v>
          </cell>
          <cell r="J180">
            <v>4.6000000000000005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31.602276517499998</v>
          </cell>
          <cell r="P180">
            <v>40.532754658499996</v>
          </cell>
          <cell r="Q180">
            <v>61.088934523499994</v>
          </cell>
          <cell r="R180">
            <v>66.6089828235</v>
          </cell>
          <cell r="T180">
            <v>1177</v>
          </cell>
          <cell r="U180">
            <v>0.48299999999999993</v>
          </cell>
          <cell r="V180">
            <v>0.48299999999999998</v>
          </cell>
          <cell r="W180">
            <v>0.48299999999999998</v>
          </cell>
          <cell r="X180">
            <v>0.48299999999999998</v>
          </cell>
          <cell r="Y180">
            <v>0.48299999999999998</v>
          </cell>
          <cell r="Z180">
            <v>0.48299999999999998</v>
          </cell>
          <cell r="AA180">
            <v>0.48242341513493603</v>
          </cell>
          <cell r="AB180">
            <v>0.482438315343724</v>
          </cell>
          <cell r="AC180">
            <v>0.48052493094335913</v>
          </cell>
          <cell r="AD180">
            <v>0.47811550574959805</v>
          </cell>
          <cell r="AE180">
            <v>0.46252547940281497</v>
          </cell>
          <cell r="AF180">
            <v>0.42882121362298958</v>
          </cell>
          <cell r="AG180">
            <v>0.42652074212478813</v>
          </cell>
          <cell r="AH180">
            <v>0.42066337508901253</v>
          </cell>
        </row>
        <row r="181">
          <cell r="A181">
            <v>1186</v>
          </cell>
          <cell r="B181" t="str">
            <v>PERRERO</v>
          </cell>
          <cell r="G181">
            <v>2.99</v>
          </cell>
          <cell r="I181">
            <v>3</v>
          </cell>
          <cell r="J181">
            <v>2.99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3.5880313950000002</v>
          </cell>
          <cell r="P181">
            <v>3.5880313950000002</v>
          </cell>
          <cell r="Q181">
            <v>7.1880628949999998</v>
          </cell>
          <cell r="R181">
            <v>10.77609429</v>
          </cell>
          <cell r="T181">
            <v>1178</v>
          </cell>
          <cell r="U181">
            <v>0.48299999999999998</v>
          </cell>
          <cell r="V181">
            <v>0.48299999999999998</v>
          </cell>
          <cell r="W181">
            <v>0.48299999999999998</v>
          </cell>
          <cell r="X181">
            <v>0.48299999999999998</v>
          </cell>
          <cell r="Y181">
            <v>0.48299999999999998</v>
          </cell>
          <cell r="Z181">
            <v>0.48299999999999998</v>
          </cell>
          <cell r="AA181">
            <v>0.48299999999999998</v>
          </cell>
          <cell r="AB181">
            <v>0.48279865502379571</v>
          </cell>
          <cell r="AC181">
            <v>0.48259167466087677</v>
          </cell>
          <cell r="AD181">
            <v>0.47900823967779271</v>
          </cell>
          <cell r="AE181">
            <v>0.47633381489804938</v>
          </cell>
          <cell r="AF181">
            <v>0.4719905906362839</v>
          </cell>
          <cell r="AG181">
            <v>0.46382112636203909</v>
          </cell>
          <cell r="AH181">
            <v>0.46339207689202133</v>
          </cell>
        </row>
        <row r="182">
          <cell r="A182">
            <v>1187</v>
          </cell>
          <cell r="B182" t="str">
            <v>PERTUSIO</v>
          </cell>
          <cell r="F182">
            <v>2.88</v>
          </cell>
          <cell r="H182">
            <v>1014.89</v>
          </cell>
          <cell r="I182">
            <v>22.19</v>
          </cell>
          <cell r="J182">
            <v>49.040000000000006</v>
          </cell>
          <cell r="K182">
            <v>0</v>
          </cell>
          <cell r="L182">
            <v>0</v>
          </cell>
          <cell r="M182">
            <v>0</v>
          </cell>
          <cell r="N182">
            <v>3.45603024</v>
          </cell>
          <cell r="O182">
            <v>3.45603024</v>
          </cell>
          <cell r="P182">
            <v>1221.3346865850001</v>
          </cell>
          <cell r="Q182">
            <v>1247.9629195800001</v>
          </cell>
          <cell r="R182">
            <v>1306.8114345000001</v>
          </cell>
          <cell r="T182">
            <v>1179</v>
          </cell>
          <cell r="U182">
            <v>0.48299999999999998</v>
          </cell>
          <cell r="V182">
            <v>0.48299999999999998</v>
          </cell>
          <cell r="W182">
            <v>0.48299999999999998</v>
          </cell>
          <cell r="X182">
            <v>0.48299999999999998</v>
          </cell>
          <cell r="Y182">
            <v>0.48299999999999998</v>
          </cell>
          <cell r="Z182">
            <v>0.48299999999999998</v>
          </cell>
          <cell r="AA182">
            <v>0.48299999999999998</v>
          </cell>
          <cell r="AB182">
            <v>0.48299999999999998</v>
          </cell>
          <cell r="AC182">
            <v>0.48299999999999993</v>
          </cell>
          <cell r="AD182">
            <v>0.48299999999999998</v>
          </cell>
          <cell r="AE182">
            <v>0.48014781528434824</v>
          </cell>
          <cell r="AF182">
            <v>0.47720051050285772</v>
          </cell>
          <cell r="AG182">
            <v>0.47608885057411721</v>
          </cell>
          <cell r="AH182">
            <v>0.47448278537743083</v>
          </cell>
        </row>
        <row r="183">
          <cell r="A183">
            <v>1188</v>
          </cell>
          <cell r="B183" t="str">
            <v>PESSINETTO</v>
          </cell>
          <cell r="D183">
            <v>2.97</v>
          </cell>
          <cell r="E183">
            <v>2.52</v>
          </cell>
          <cell r="F183">
            <v>5.7610000000000001</v>
          </cell>
          <cell r="H183">
            <v>13.77</v>
          </cell>
          <cell r="I183">
            <v>7.65</v>
          </cell>
          <cell r="K183">
            <v>0</v>
          </cell>
          <cell r="L183">
            <v>3.5640311850000006</v>
          </cell>
          <cell r="M183">
            <v>6.588057645000001</v>
          </cell>
          <cell r="N183">
            <v>13.5013181355</v>
          </cell>
          <cell r="O183">
            <v>13.5013181355</v>
          </cell>
          <cell r="P183">
            <v>30.025462720500002</v>
          </cell>
          <cell r="Q183">
            <v>39.205543045500001</v>
          </cell>
          <cell r="R183">
            <v>39.205543045500001</v>
          </cell>
          <cell r="T183">
            <v>1180</v>
          </cell>
          <cell r="U183">
            <v>0.48299999999999998</v>
          </cell>
          <cell r="V183">
            <v>0.48299999999999998</v>
          </cell>
          <cell r="W183">
            <v>0.48299999999999998</v>
          </cell>
          <cell r="X183">
            <v>0.48299999999999993</v>
          </cell>
          <cell r="Y183">
            <v>0.48299999999999998</v>
          </cell>
          <cell r="Z183">
            <v>0.48299999999999998</v>
          </cell>
          <cell r="AA183">
            <v>0.48299999999999998</v>
          </cell>
          <cell r="AB183">
            <v>0.48299999999999998</v>
          </cell>
          <cell r="AC183">
            <v>0.48299999999999998</v>
          </cell>
          <cell r="AD183">
            <v>0.48195063715917724</v>
          </cell>
          <cell r="AE183">
            <v>0.47640842504756825</v>
          </cell>
          <cell r="AF183">
            <v>0.46312606302276332</v>
          </cell>
          <cell r="AG183">
            <v>0.45778149063101686</v>
          </cell>
          <cell r="AH183">
            <v>0.4528297406376266</v>
          </cell>
        </row>
        <row r="184">
          <cell r="A184">
            <v>1189</v>
          </cell>
          <cell r="B184" t="str">
            <v>PIANEZZA</v>
          </cell>
          <cell r="D184">
            <v>21.42</v>
          </cell>
          <cell r="E184">
            <v>387.55000000000007</v>
          </cell>
          <cell r="F184">
            <v>165.34</v>
          </cell>
          <cell r="G184">
            <v>366.71</v>
          </cell>
          <cell r="H184">
            <v>373.755</v>
          </cell>
          <cell r="I184">
            <v>1499.3020000000001</v>
          </cell>
          <cell r="J184">
            <v>39.064999999999998</v>
          </cell>
          <cell r="K184">
            <v>0</v>
          </cell>
          <cell r="L184">
            <v>25.704224910000001</v>
          </cell>
          <cell r="M184">
            <v>490.76829418500012</v>
          </cell>
          <cell r="N184">
            <v>689.17803025500007</v>
          </cell>
          <cell r="O184">
            <v>1129.23388071</v>
          </cell>
          <cell r="P184">
            <v>1577.7438051375</v>
          </cell>
          <cell r="Q184">
            <v>3376.9219478085006</v>
          </cell>
          <cell r="R184">
            <v>3423.8003579910005</v>
          </cell>
          <cell r="T184">
            <v>1181</v>
          </cell>
          <cell r="U184">
            <v>0.48299999999999998</v>
          </cell>
          <cell r="V184">
            <v>0.48299999999999998</v>
          </cell>
          <cell r="W184">
            <v>0.48299999999999998</v>
          </cell>
          <cell r="X184">
            <v>0.48299999999999998</v>
          </cell>
          <cell r="Y184">
            <v>0.48299999999999998</v>
          </cell>
          <cell r="Z184">
            <v>0.48299999999999998</v>
          </cell>
          <cell r="AA184">
            <v>0.48299999999999998</v>
          </cell>
          <cell r="AB184">
            <v>0.48258743622316136</v>
          </cell>
          <cell r="AC184">
            <v>0.48227733772740505</v>
          </cell>
          <cell r="AD184">
            <v>0.48110513606325384</v>
          </cell>
          <cell r="AE184">
            <v>0.480483257718124</v>
          </cell>
          <cell r="AF184">
            <v>0.47182750039087895</v>
          </cell>
          <cell r="AG184">
            <v>0.46966353554874235</v>
          </cell>
          <cell r="AH184">
            <v>0.46742952406758803</v>
          </cell>
        </row>
        <row r="185">
          <cell r="A185">
            <v>1190</v>
          </cell>
          <cell r="B185" t="str">
            <v>PINASCA</v>
          </cell>
          <cell r="C185">
            <v>5.7750000000000004</v>
          </cell>
          <cell r="D185">
            <v>3</v>
          </cell>
          <cell r="E185">
            <v>5.1859999999999999</v>
          </cell>
          <cell r="F185">
            <v>2.94</v>
          </cell>
          <cell r="G185">
            <v>37.741</v>
          </cell>
          <cell r="H185">
            <v>200.91499999999999</v>
          </cell>
          <cell r="I185">
            <v>110.29299999999999</v>
          </cell>
          <cell r="J185">
            <v>164.07</v>
          </cell>
          <cell r="K185">
            <v>6.9300606374999996</v>
          </cell>
          <cell r="L185">
            <v>10.530092137499999</v>
          </cell>
          <cell r="M185">
            <v>16.753346590499998</v>
          </cell>
          <cell r="N185">
            <v>20.281377460499996</v>
          </cell>
          <cell r="O185">
            <v>65.570973740999989</v>
          </cell>
          <cell r="P185">
            <v>306.67108334849996</v>
          </cell>
          <cell r="Q185">
            <v>439.023841425</v>
          </cell>
          <cell r="R185">
            <v>635.90956415999995</v>
          </cell>
          <cell r="T185">
            <v>1182</v>
          </cell>
          <cell r="U185">
            <v>0.48299999999999998</v>
          </cell>
          <cell r="V185">
            <v>0.48299999999999998</v>
          </cell>
          <cell r="W185">
            <v>0.48299999999999998</v>
          </cell>
          <cell r="X185">
            <v>0.48299999999999993</v>
          </cell>
          <cell r="Y185">
            <v>0.48299999999999998</v>
          </cell>
          <cell r="Z185">
            <v>0.48299999999999998</v>
          </cell>
          <cell r="AA185">
            <v>0.48299999999999998</v>
          </cell>
          <cell r="AB185">
            <v>0.48300000000000004</v>
          </cell>
          <cell r="AC185">
            <v>0.48300000000000004</v>
          </cell>
          <cell r="AD185">
            <v>0.48299999999999998</v>
          </cell>
          <cell r="AE185">
            <v>0.46631960349310919</v>
          </cell>
          <cell r="AF185">
            <v>0.44262570997415451</v>
          </cell>
          <cell r="AG185">
            <v>0.43516548506186248</v>
          </cell>
          <cell r="AH185">
            <v>0.4317638364852931</v>
          </cell>
        </row>
        <row r="186">
          <cell r="A186">
            <v>1191</v>
          </cell>
          <cell r="B186" t="str">
            <v>PINEROLO</v>
          </cell>
          <cell r="C186">
            <v>10.93</v>
          </cell>
          <cell r="D186">
            <v>59.610000000000007</v>
          </cell>
          <cell r="E186">
            <v>110.93299999999998</v>
          </cell>
          <cell r="F186">
            <v>281.09199999999998</v>
          </cell>
          <cell r="G186">
            <v>324.01999999999992</v>
          </cell>
          <cell r="H186">
            <v>1479.0499999999997</v>
          </cell>
          <cell r="I186">
            <v>542.27600000000007</v>
          </cell>
          <cell r="J186">
            <v>104.47</v>
          </cell>
          <cell r="K186">
            <v>13.116114765000001</v>
          </cell>
          <cell r="L186">
            <v>84.648740670000009</v>
          </cell>
          <cell r="M186">
            <v>217.76950546649999</v>
          </cell>
          <cell r="N186">
            <v>555.08285693249991</v>
          </cell>
          <cell r="O186">
            <v>943.91025914249985</v>
          </cell>
          <cell r="P186">
            <v>2718.7857891674994</v>
          </cell>
          <cell r="Q186">
            <v>3369.5226830654997</v>
          </cell>
          <cell r="R186">
            <v>3494.8877800004998</v>
          </cell>
          <cell r="T186">
            <v>1183</v>
          </cell>
          <cell r="U186">
            <v>0.48299999999999998</v>
          </cell>
          <cell r="V186">
            <v>0.48299999999999998</v>
          </cell>
          <cell r="W186">
            <v>0.48299999999999998</v>
          </cell>
          <cell r="X186">
            <v>0.48299999999999998</v>
          </cell>
          <cell r="Y186">
            <v>0.48300000000000004</v>
          </cell>
          <cell r="Z186">
            <v>0.48299999999999998</v>
          </cell>
          <cell r="AA186">
            <v>0.4828800149768514</v>
          </cell>
          <cell r="AB186">
            <v>0.48278342089182352</v>
          </cell>
          <cell r="AC186">
            <v>0.48009869263201616</v>
          </cell>
          <cell r="AD186">
            <v>0.47833802676647186</v>
          </cell>
          <cell r="AE186">
            <v>0.47535788839530352</v>
          </cell>
          <cell r="AF186">
            <v>0.46284919108190498</v>
          </cell>
          <cell r="AG186">
            <v>0.45776400306707682</v>
          </cell>
          <cell r="AH186">
            <v>0.45322625124637811</v>
          </cell>
        </row>
        <row r="187">
          <cell r="A187">
            <v>1192</v>
          </cell>
          <cell r="B187" t="str">
            <v>PINO TORINESE</v>
          </cell>
          <cell r="D187">
            <v>7.8599999999999994</v>
          </cell>
          <cell r="E187">
            <v>38.530000000000008</v>
          </cell>
          <cell r="F187">
            <v>62.080999999999996</v>
          </cell>
          <cell r="G187">
            <v>28.19</v>
          </cell>
          <cell r="H187">
            <v>122.17</v>
          </cell>
          <cell r="I187">
            <v>117.91000000000001</v>
          </cell>
          <cell r="J187">
            <v>67.325000000000003</v>
          </cell>
          <cell r="K187">
            <v>0</v>
          </cell>
          <cell r="L187">
            <v>9.4320825299999989</v>
          </cell>
          <cell r="M187">
            <v>55.668487095000017</v>
          </cell>
          <cell r="N187">
            <v>130.1663389455</v>
          </cell>
          <cell r="O187">
            <v>163.99463494049999</v>
          </cell>
          <cell r="P187">
            <v>310.59991772550001</v>
          </cell>
          <cell r="Q187">
            <v>452.09315578050001</v>
          </cell>
          <cell r="R187">
            <v>532.88386269299997</v>
          </cell>
          <cell r="T187">
            <v>1184</v>
          </cell>
          <cell r="U187">
            <v>0.48299999999999998</v>
          </cell>
          <cell r="V187">
            <v>0.48299999999999998</v>
          </cell>
          <cell r="W187">
            <v>0.48299999999999998</v>
          </cell>
          <cell r="X187">
            <v>0.48299999999999998</v>
          </cell>
          <cell r="Y187">
            <v>0.48299999999999998</v>
          </cell>
          <cell r="Z187">
            <v>0.48299999999999998</v>
          </cell>
          <cell r="AA187">
            <v>0.48299999999999998</v>
          </cell>
          <cell r="AB187">
            <v>0.48299999999999998</v>
          </cell>
          <cell r="AC187">
            <v>0.48299999999999993</v>
          </cell>
          <cell r="AD187">
            <v>0.48285891614804494</v>
          </cell>
          <cell r="AE187">
            <v>0.48273043041037933</v>
          </cell>
          <cell r="AF187">
            <v>0.47867392228561195</v>
          </cell>
          <cell r="AG187">
            <v>0.47184448427083719</v>
          </cell>
          <cell r="AH187">
            <v>0.47119732677394061</v>
          </cell>
        </row>
        <row r="188">
          <cell r="A188">
            <v>1193</v>
          </cell>
          <cell r="B188" t="str">
            <v>PIOBESI TORINESE</v>
          </cell>
          <cell r="E188">
            <v>5.1099999999999994</v>
          </cell>
          <cell r="F188">
            <v>54.820000000000007</v>
          </cell>
          <cell r="G188">
            <v>311.73</v>
          </cell>
          <cell r="H188">
            <v>334.6</v>
          </cell>
          <cell r="I188">
            <v>482.38700000000006</v>
          </cell>
          <cell r="J188">
            <v>827.93500000000017</v>
          </cell>
          <cell r="K188">
            <v>0</v>
          </cell>
          <cell r="L188">
            <v>0</v>
          </cell>
          <cell r="M188">
            <v>6.132053655</v>
          </cell>
          <cell r="N188">
            <v>71.916629265000012</v>
          </cell>
          <cell r="O188">
            <v>445.99590243</v>
          </cell>
          <cell r="P188">
            <v>847.51941572999999</v>
          </cell>
          <cell r="Q188">
            <v>1426.3888807935</v>
          </cell>
          <cell r="R188">
            <v>2419.9195741110002</v>
          </cell>
          <cell r="T188">
            <v>1185</v>
          </cell>
          <cell r="U188">
            <v>0.48300000000000004</v>
          </cell>
          <cell r="V188">
            <v>0.48299999999999993</v>
          </cell>
          <cell r="W188">
            <v>0.48299999999999993</v>
          </cell>
          <cell r="X188">
            <v>0.48299999999999993</v>
          </cell>
          <cell r="Y188">
            <v>0.48299999999999998</v>
          </cell>
          <cell r="Z188">
            <v>0.48299999999999998</v>
          </cell>
          <cell r="AA188">
            <v>0.48299999999999998</v>
          </cell>
          <cell r="AB188">
            <v>0.48299999999999998</v>
          </cell>
          <cell r="AC188">
            <v>0.48299999999999998</v>
          </cell>
          <cell r="AD188">
            <v>0.48299999999999998</v>
          </cell>
          <cell r="AE188">
            <v>0.46744283227323019</v>
          </cell>
          <cell r="AF188">
            <v>0.46286160363892864</v>
          </cell>
          <cell r="AG188">
            <v>0.45173835964094455</v>
          </cell>
          <cell r="AH188">
            <v>0.44815791210051165</v>
          </cell>
        </row>
        <row r="189">
          <cell r="A189">
            <v>1194</v>
          </cell>
          <cell r="B189" t="str">
            <v>PIOSSASCO</v>
          </cell>
          <cell r="D189">
            <v>8.6999999999999993</v>
          </cell>
          <cell r="E189">
            <v>26.79</v>
          </cell>
          <cell r="F189">
            <v>35</v>
          </cell>
          <cell r="G189">
            <v>97.85599999999998</v>
          </cell>
          <cell r="H189">
            <v>488.03000000000003</v>
          </cell>
          <cell r="I189">
            <v>183.74499999999995</v>
          </cell>
          <cell r="J189">
            <v>63.325000000000003</v>
          </cell>
          <cell r="K189">
            <v>0</v>
          </cell>
          <cell r="L189">
            <v>10.440091349999999</v>
          </cell>
          <cell r="M189">
            <v>42.588372645000007</v>
          </cell>
          <cell r="N189">
            <v>84.588740145000003</v>
          </cell>
          <cell r="O189">
            <v>202.01696763299998</v>
          </cell>
          <cell r="P189">
            <v>787.65809194799999</v>
          </cell>
          <cell r="Q189">
            <v>1008.1540212704999</v>
          </cell>
          <cell r="R189">
            <v>1084.144686183</v>
          </cell>
          <cell r="T189">
            <v>1186</v>
          </cell>
          <cell r="U189">
            <v>0.48299999999999998</v>
          </cell>
          <cell r="V189">
            <v>0.48299999999999998</v>
          </cell>
          <cell r="W189">
            <v>0.48299999999999998</v>
          </cell>
          <cell r="X189">
            <v>0.48299999999999998</v>
          </cell>
          <cell r="Y189">
            <v>0.48299999999999998</v>
          </cell>
          <cell r="Z189">
            <v>0.48299999999999998</v>
          </cell>
          <cell r="AA189">
            <v>0.48299999999999993</v>
          </cell>
          <cell r="AB189">
            <v>0.48299999999999998</v>
          </cell>
          <cell r="AC189">
            <v>0.48300000000000004</v>
          </cell>
          <cell r="AD189">
            <v>0.48299999999999998</v>
          </cell>
          <cell r="AE189">
            <v>0.48162440564441084</v>
          </cell>
          <cell r="AF189">
            <v>0.48164638017020828</v>
          </cell>
          <cell r="AG189">
            <v>0.48064727788973732</v>
          </cell>
          <cell r="AH189">
            <v>0.47895968612587037</v>
          </cell>
        </row>
        <row r="190">
          <cell r="A190">
            <v>1195</v>
          </cell>
          <cell r="B190" t="str">
            <v>PISCINA</v>
          </cell>
          <cell r="E190">
            <v>5.9700000000000006</v>
          </cell>
          <cell r="F190">
            <v>2.7</v>
          </cell>
          <cell r="G190">
            <v>671.91000000000008</v>
          </cell>
          <cell r="H190">
            <v>248.40300000000002</v>
          </cell>
          <cell r="I190">
            <v>62.07500000000001</v>
          </cell>
          <cell r="J190">
            <v>23.14</v>
          </cell>
          <cell r="K190">
            <v>0</v>
          </cell>
          <cell r="L190">
            <v>0</v>
          </cell>
          <cell r="M190">
            <v>7.1640626850000011</v>
          </cell>
          <cell r="N190">
            <v>10.404091035000002</v>
          </cell>
          <cell r="O190">
            <v>816.70314609000013</v>
          </cell>
          <cell r="P190">
            <v>1114.7893543215</v>
          </cell>
          <cell r="Q190">
            <v>1189.2800061089999</v>
          </cell>
          <cell r="R190">
            <v>1217.048249079</v>
          </cell>
          <cell r="T190">
            <v>1187</v>
          </cell>
          <cell r="U190">
            <v>0.48299999999999998</v>
          </cell>
          <cell r="V190">
            <v>0.48299999999999998</v>
          </cell>
          <cell r="W190">
            <v>0.48299999999999998</v>
          </cell>
          <cell r="X190">
            <v>0.48299999999999993</v>
          </cell>
          <cell r="Y190">
            <v>0.48299999999999998</v>
          </cell>
          <cell r="Z190">
            <v>0.48299999999999998</v>
          </cell>
          <cell r="AA190">
            <v>0.48299999999999998</v>
          </cell>
          <cell r="AB190">
            <v>0.48299999999999998</v>
          </cell>
          <cell r="AC190">
            <v>0.48299999999999998</v>
          </cell>
          <cell r="AD190">
            <v>0.48216139623098619</v>
          </cell>
          <cell r="AE190">
            <v>0.48250006870176076</v>
          </cell>
          <cell r="AF190">
            <v>0.31367833655032723</v>
          </cell>
          <cell r="AG190">
            <v>0.24605209445855844</v>
          </cell>
          <cell r="AH190">
            <v>3.4746085624469153E-2</v>
          </cell>
        </row>
        <row r="191">
          <cell r="A191">
            <v>1196</v>
          </cell>
          <cell r="B191" t="str">
            <v>PIVERONE</v>
          </cell>
          <cell r="E191">
            <v>8.76</v>
          </cell>
          <cell r="G191">
            <v>123.92</v>
          </cell>
          <cell r="H191">
            <v>460.6</v>
          </cell>
          <cell r="I191">
            <v>72.259999999999991</v>
          </cell>
          <cell r="J191">
            <v>19.547000000000001</v>
          </cell>
          <cell r="K191">
            <v>0</v>
          </cell>
          <cell r="L191">
            <v>0</v>
          </cell>
          <cell r="M191">
            <v>10.512091980000001</v>
          </cell>
          <cell r="N191">
            <v>10.512091980000001</v>
          </cell>
          <cell r="O191">
            <v>159.21739314000001</v>
          </cell>
          <cell r="P191">
            <v>711.94222944000001</v>
          </cell>
          <cell r="Q191">
            <v>798.65498817000002</v>
          </cell>
          <cell r="R191">
            <v>822.11159341350003</v>
          </cell>
          <cell r="T191">
            <v>1188</v>
          </cell>
          <cell r="U191">
            <v>0.48299999999999998</v>
          </cell>
          <cell r="V191">
            <v>0.48299999999999998</v>
          </cell>
          <cell r="W191">
            <v>0.48299999999999998</v>
          </cell>
          <cell r="X191">
            <v>0.48299999999999998</v>
          </cell>
          <cell r="Y191">
            <v>0.48299999999999998</v>
          </cell>
          <cell r="Z191">
            <v>0.48299999999999998</v>
          </cell>
          <cell r="AA191">
            <v>0.48299999999999998</v>
          </cell>
          <cell r="AB191">
            <v>0.48247898696659952</v>
          </cell>
          <cell r="AC191">
            <v>0.48177566693451351</v>
          </cell>
          <cell r="AD191">
            <v>0.48021356932134185</v>
          </cell>
          <cell r="AE191">
            <v>0.48026755690538286</v>
          </cell>
          <cell r="AF191">
            <v>0.47682343422510165</v>
          </cell>
          <cell r="AG191">
            <v>0.47454388497289779</v>
          </cell>
          <cell r="AH191">
            <v>0.47518455453068131</v>
          </cell>
        </row>
        <row r="192">
          <cell r="A192">
            <v>1197</v>
          </cell>
          <cell r="B192" t="str">
            <v>POIRINO</v>
          </cell>
          <cell r="D192">
            <v>22.32</v>
          </cell>
          <cell r="E192">
            <v>96.734999999999999</v>
          </cell>
          <cell r="F192">
            <v>67.280000000000015</v>
          </cell>
          <cell r="G192">
            <v>118.80999999999999</v>
          </cell>
          <cell r="H192">
            <v>10157.037999999999</v>
          </cell>
          <cell r="I192">
            <v>2152.9250000000006</v>
          </cell>
          <cell r="J192">
            <v>125.22999999999999</v>
          </cell>
          <cell r="K192">
            <v>0</v>
          </cell>
          <cell r="L192">
            <v>26.784234360000003</v>
          </cell>
          <cell r="M192">
            <v>142.86725007750002</v>
          </cell>
          <cell r="N192">
            <v>223.60395651750002</v>
          </cell>
          <cell r="O192">
            <v>366.17720402250001</v>
          </cell>
          <cell r="P192">
            <v>12554.7294529215</v>
          </cell>
          <cell r="Q192">
            <v>15138.262058634</v>
          </cell>
          <cell r="R192">
            <v>15288.539373549</v>
          </cell>
          <cell r="T192">
            <v>1189</v>
          </cell>
          <cell r="U192">
            <v>0.48299999999999998</v>
          </cell>
          <cell r="V192">
            <v>0.48299999999999998</v>
          </cell>
          <cell r="W192">
            <v>0.48299999999999998</v>
          </cell>
          <cell r="X192">
            <v>0.48300000000000004</v>
          </cell>
          <cell r="Y192">
            <v>0.48299999999999998</v>
          </cell>
          <cell r="Z192">
            <v>0.48299999999999998</v>
          </cell>
          <cell r="AA192">
            <v>0.48300000000000004</v>
          </cell>
          <cell r="AB192">
            <v>0.48286003223639756</v>
          </cell>
          <cell r="AC192">
            <v>0.48033753576977617</v>
          </cell>
          <cell r="AD192">
            <v>0.47880609212454917</v>
          </cell>
          <cell r="AE192">
            <v>0.47515883084909916</v>
          </cell>
          <cell r="AF192">
            <v>0.47240430115732274</v>
          </cell>
          <cell r="AG192">
            <v>0.45950253354785431</v>
          </cell>
          <cell r="AH192">
            <v>0.45697050862049338</v>
          </cell>
        </row>
        <row r="193">
          <cell r="A193">
            <v>1198</v>
          </cell>
          <cell r="B193" t="str">
            <v>POMARETTO</v>
          </cell>
          <cell r="E193">
            <v>6</v>
          </cell>
          <cell r="F193">
            <v>7.8000000000000007</v>
          </cell>
          <cell r="G193">
            <v>10.745000000000001</v>
          </cell>
          <cell r="H193">
            <v>201.56</v>
          </cell>
          <cell r="I193">
            <v>5.6400000000000006</v>
          </cell>
          <cell r="K193">
            <v>0</v>
          </cell>
          <cell r="L193">
            <v>0</v>
          </cell>
          <cell r="M193">
            <v>7.2000630000000001</v>
          </cell>
          <cell r="N193">
            <v>16.560144900000001</v>
          </cell>
          <cell r="O193">
            <v>29.454257722500003</v>
          </cell>
          <cell r="P193">
            <v>271.32837410249999</v>
          </cell>
          <cell r="Q193">
            <v>278.09643332249999</v>
          </cell>
          <cell r="R193">
            <v>278.09643332249999</v>
          </cell>
          <cell r="T193">
            <v>1190</v>
          </cell>
          <cell r="U193">
            <v>0.48299999999999993</v>
          </cell>
          <cell r="V193">
            <v>0.48299999999999998</v>
          </cell>
          <cell r="W193">
            <v>0.48299999999999998</v>
          </cell>
          <cell r="X193">
            <v>0.48299999999999998</v>
          </cell>
          <cell r="Y193">
            <v>0.48299999999999993</v>
          </cell>
          <cell r="Z193">
            <v>0.48299999999999998</v>
          </cell>
          <cell r="AA193">
            <v>0.48252086755111467</v>
          </cell>
          <cell r="AB193">
            <v>0.48226150217766622</v>
          </cell>
          <cell r="AC193">
            <v>0.48189073118729342</v>
          </cell>
          <cell r="AD193">
            <v>0.48161181359840333</v>
          </cell>
          <cell r="AE193">
            <v>0.47862112351198216</v>
          </cell>
          <cell r="AF193">
            <v>0.46186535271076262</v>
          </cell>
          <cell r="AG193">
            <v>0.4518866697398809</v>
          </cell>
          <cell r="AH193">
            <v>0.42822671468354578</v>
          </cell>
        </row>
        <row r="194">
          <cell r="A194">
            <v>1199</v>
          </cell>
          <cell r="B194" t="str">
            <v>PONT-CANAVESE</v>
          </cell>
          <cell r="G194">
            <v>4.58</v>
          </cell>
          <cell r="H194">
            <v>68.27</v>
          </cell>
          <cell r="I194">
            <v>79.309999999999988</v>
          </cell>
          <cell r="J194">
            <v>63.92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5.4960480900000004</v>
          </cell>
          <cell r="P194">
            <v>87.420764925</v>
          </cell>
          <cell r="Q194">
            <v>182.59359767999999</v>
          </cell>
          <cell r="R194">
            <v>259.29826883999999</v>
          </cell>
          <cell r="T194">
            <v>1191</v>
          </cell>
          <cell r="U194">
            <v>0.48299999999999998</v>
          </cell>
          <cell r="V194">
            <v>0.48299999999999998</v>
          </cell>
          <cell r="W194">
            <v>0.48300000000000004</v>
          </cell>
          <cell r="X194">
            <v>0.48299999999999993</v>
          </cell>
          <cell r="Y194">
            <v>0.48300000000000004</v>
          </cell>
          <cell r="Z194">
            <v>0.48299999999999993</v>
          </cell>
          <cell r="AA194">
            <v>0.48295591175904201</v>
          </cell>
          <cell r="AB194">
            <v>0.48271611147318333</v>
          </cell>
          <cell r="AC194">
            <v>0.48224809723935791</v>
          </cell>
          <cell r="AD194">
            <v>0.48110908392616086</v>
          </cell>
          <cell r="AE194">
            <v>0.47994377499297475</v>
          </cell>
          <cell r="AF194">
            <v>0.47413563471010123</v>
          </cell>
          <cell r="AG194">
            <v>0.47179766088682012</v>
          </cell>
          <cell r="AH194">
            <v>0.47109641120510171</v>
          </cell>
        </row>
        <row r="195">
          <cell r="A195">
            <v>1200</v>
          </cell>
          <cell r="B195" t="str">
            <v>PORTE</v>
          </cell>
          <cell r="E195">
            <v>4.4000000000000004</v>
          </cell>
          <cell r="F195">
            <v>2.94</v>
          </cell>
          <cell r="G195">
            <v>6</v>
          </cell>
          <cell r="H195">
            <v>18.020000000000003</v>
          </cell>
          <cell r="I195">
            <v>8.1479999999999997</v>
          </cell>
          <cell r="K195">
            <v>0</v>
          </cell>
          <cell r="L195">
            <v>0</v>
          </cell>
          <cell r="M195">
            <v>5.280046200000001</v>
          </cell>
          <cell r="N195">
            <v>8.8080770699999995</v>
          </cell>
          <cell r="O195">
            <v>16.00814007</v>
          </cell>
          <cell r="P195">
            <v>37.632329280000008</v>
          </cell>
          <cell r="Q195">
            <v>47.410014834000009</v>
          </cell>
          <cell r="R195">
            <v>47.410014834000009</v>
          </cell>
          <cell r="T195">
            <v>1192</v>
          </cell>
          <cell r="U195">
            <v>0.48299999999999993</v>
          </cell>
          <cell r="V195">
            <v>0.48300000000000004</v>
          </cell>
          <cell r="W195">
            <v>0.48299999999999998</v>
          </cell>
          <cell r="X195">
            <v>0.48299999999999998</v>
          </cell>
          <cell r="Y195">
            <v>0.48300000000000004</v>
          </cell>
          <cell r="Z195">
            <v>0.48299999999999998</v>
          </cell>
          <cell r="AA195">
            <v>0.48299999999999998</v>
          </cell>
          <cell r="AB195">
            <v>0.48276547254249735</v>
          </cell>
          <cell r="AC195">
            <v>0.48165818775051433</v>
          </cell>
          <cell r="AD195">
            <v>0.47980127548837509</v>
          </cell>
          <cell r="AE195">
            <v>0.47889085387945446</v>
          </cell>
          <cell r="AF195">
            <v>0.47537353528832088</v>
          </cell>
          <cell r="AG195">
            <v>0.47234188206677402</v>
          </cell>
          <cell r="AH195">
            <v>0.47003404636806417</v>
          </cell>
        </row>
        <row r="196">
          <cell r="A196">
            <v>1201</v>
          </cell>
          <cell r="B196" t="str">
            <v>PRAGELATO</v>
          </cell>
          <cell r="F196">
            <v>6.27</v>
          </cell>
          <cell r="G196">
            <v>2.3000000000000003</v>
          </cell>
          <cell r="K196">
            <v>0</v>
          </cell>
          <cell r="L196">
            <v>0</v>
          </cell>
          <cell r="M196">
            <v>0</v>
          </cell>
          <cell r="N196">
            <v>7.5240658349999991</v>
          </cell>
          <cell r="O196">
            <v>10.284089985</v>
          </cell>
          <cell r="P196">
            <v>10.284089985</v>
          </cell>
          <cell r="Q196">
            <v>10.284089985</v>
          </cell>
          <cell r="R196">
            <v>10.284089985</v>
          </cell>
          <cell r="T196">
            <v>1193</v>
          </cell>
          <cell r="U196">
            <v>0.48299999999999998</v>
          </cell>
          <cell r="V196">
            <v>0.48299999999999998</v>
          </cell>
          <cell r="W196">
            <v>0.48299999999999993</v>
          </cell>
          <cell r="X196">
            <v>0.48299999999999998</v>
          </cell>
          <cell r="Y196">
            <v>0.48299999999999998</v>
          </cell>
          <cell r="Z196">
            <v>0.48299999999999998</v>
          </cell>
          <cell r="AA196">
            <v>0.48299999999999998</v>
          </cell>
          <cell r="AB196">
            <v>0.48299999999999998</v>
          </cell>
          <cell r="AC196">
            <v>0.48292550894689135</v>
          </cell>
          <cell r="AD196">
            <v>0.48183211889587585</v>
          </cell>
          <cell r="AE196">
            <v>0.47543851641128171</v>
          </cell>
          <cell r="AF196">
            <v>0.46875267743682081</v>
          </cell>
          <cell r="AG196">
            <v>0.45693235798797449</v>
          </cell>
          <cell r="AH196">
            <v>0.43643588934405059</v>
          </cell>
        </row>
        <row r="197">
          <cell r="A197">
            <v>1202</v>
          </cell>
          <cell r="B197" t="str">
            <v>PRALI</v>
          </cell>
          <cell r="C197">
            <v>4.9409999999999998</v>
          </cell>
          <cell r="K197">
            <v>5.9292518804999998</v>
          </cell>
          <cell r="L197">
            <v>5.9292518804999998</v>
          </cell>
          <cell r="M197">
            <v>5.9292518804999998</v>
          </cell>
          <cell r="N197">
            <v>5.9292518804999998</v>
          </cell>
          <cell r="O197">
            <v>5.9292518804999998</v>
          </cell>
          <cell r="P197">
            <v>5.9292518804999998</v>
          </cell>
          <cell r="Q197">
            <v>5.9292518804999998</v>
          </cell>
          <cell r="R197">
            <v>5.9292518804999998</v>
          </cell>
          <cell r="T197">
            <v>1194</v>
          </cell>
          <cell r="U197">
            <v>0.48299999999999998</v>
          </cell>
          <cell r="V197">
            <v>0.48299999999999998</v>
          </cell>
          <cell r="W197">
            <v>0.48299999999999998</v>
          </cell>
          <cell r="X197">
            <v>0.48299999999999998</v>
          </cell>
          <cell r="Y197">
            <v>0.48300000000000004</v>
          </cell>
          <cell r="Z197">
            <v>0.48300000000000004</v>
          </cell>
          <cell r="AA197">
            <v>0.48299999999999998</v>
          </cell>
          <cell r="AB197">
            <v>0.48287428475674882</v>
          </cell>
          <cell r="AC197">
            <v>0.48248391678847236</v>
          </cell>
          <cell r="AD197">
            <v>0.4819615511595714</v>
          </cell>
          <cell r="AE197">
            <v>0.48056495380831538</v>
          </cell>
          <cell r="AF197">
            <v>0.47307671661108264</v>
          </cell>
          <cell r="AG197">
            <v>0.46984813266922715</v>
          </cell>
          <cell r="AH197">
            <v>0.46820164778097328</v>
          </cell>
        </row>
        <row r="198">
          <cell r="A198">
            <v>1203</v>
          </cell>
          <cell r="B198" t="str">
            <v>PRALORMO</v>
          </cell>
          <cell r="D198">
            <v>8.25</v>
          </cell>
          <cell r="E198">
            <v>47.95</v>
          </cell>
          <cell r="F198">
            <v>42.19</v>
          </cell>
          <cell r="G198">
            <v>77.665000000000006</v>
          </cell>
          <cell r="H198">
            <v>185.58400000000003</v>
          </cell>
          <cell r="I198">
            <v>57.315000000000005</v>
          </cell>
          <cell r="J198">
            <v>12.280000000000001</v>
          </cell>
          <cell r="K198">
            <v>0</v>
          </cell>
          <cell r="L198">
            <v>9.9000866250000001</v>
          </cell>
          <cell r="M198">
            <v>67.440590099999994</v>
          </cell>
          <cell r="N198">
            <v>118.06903309499999</v>
          </cell>
          <cell r="O198">
            <v>211.26784857749999</v>
          </cell>
          <cell r="P198">
            <v>433.97059720950006</v>
          </cell>
          <cell r="Q198">
            <v>502.74919901700002</v>
          </cell>
          <cell r="R198">
            <v>517.48532795699998</v>
          </cell>
          <cell r="T198">
            <v>1195</v>
          </cell>
          <cell r="U198">
            <v>0.48299999999999998</v>
          </cell>
          <cell r="V198">
            <v>0.48299999999999993</v>
          </cell>
          <cell r="W198">
            <v>0.48299999999999998</v>
          </cell>
          <cell r="X198">
            <v>0.48299999999999998</v>
          </cell>
          <cell r="Y198">
            <v>0.48299999999999998</v>
          </cell>
          <cell r="Z198">
            <v>0.48299999999999998</v>
          </cell>
          <cell r="AA198">
            <v>0.48299999999999998</v>
          </cell>
          <cell r="AB198">
            <v>0.48299999999999998</v>
          </cell>
          <cell r="AC198">
            <v>0.482426305233843</v>
          </cell>
          <cell r="AD198">
            <v>0.48222370003739934</v>
          </cell>
          <cell r="AE198">
            <v>0.4258521563801323</v>
          </cell>
          <cell r="AF198">
            <v>0.40726567473492875</v>
          </cell>
          <cell r="AG198">
            <v>0.40346745121472855</v>
          </cell>
          <cell r="AH198">
            <v>0.39823638637015502</v>
          </cell>
        </row>
        <row r="199">
          <cell r="A199">
            <v>1204</v>
          </cell>
          <cell r="B199" t="str">
            <v>PRAMOLLO</v>
          </cell>
          <cell r="G199">
            <v>3.6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4.3200377999999997</v>
          </cell>
          <cell r="P199">
            <v>4.3200377999999997</v>
          </cell>
          <cell r="Q199">
            <v>4.3200377999999997</v>
          </cell>
          <cell r="R199">
            <v>4.3200377999999997</v>
          </cell>
          <cell r="T199">
            <v>1196</v>
          </cell>
          <cell r="U199">
            <v>0.48299999999999998</v>
          </cell>
          <cell r="V199">
            <v>0.48299999999999998</v>
          </cell>
          <cell r="W199">
            <v>0.48299999999999993</v>
          </cell>
          <cell r="X199">
            <v>0.48299999999999998</v>
          </cell>
          <cell r="Y199">
            <v>0.48299999999999998</v>
          </cell>
          <cell r="Z199">
            <v>0.48300000000000004</v>
          </cell>
          <cell r="AA199">
            <v>0.48299999999999998</v>
          </cell>
          <cell r="AB199">
            <v>0.48299999999999998</v>
          </cell>
          <cell r="AC199">
            <v>0.48145862490559743</v>
          </cell>
          <cell r="AD199">
            <v>0.48147304966711585</v>
          </cell>
          <cell r="AE199">
            <v>0.46120639596258617</v>
          </cell>
          <cell r="AF199">
            <v>0.37875351017383707</v>
          </cell>
          <cell r="AG199">
            <v>0.36312439105543576</v>
          </cell>
          <cell r="AH199">
            <v>0.35774005917933693</v>
          </cell>
        </row>
        <row r="200">
          <cell r="A200">
            <v>1205</v>
          </cell>
          <cell r="B200" t="str">
            <v>PRAROSTINO</v>
          </cell>
          <cell r="D200">
            <v>7.1400000000000006</v>
          </cell>
          <cell r="E200">
            <v>22.48</v>
          </cell>
          <cell r="F200">
            <v>3</v>
          </cell>
          <cell r="G200">
            <v>59.040000000000006</v>
          </cell>
          <cell r="H200">
            <v>55.620000000000005</v>
          </cell>
          <cell r="I200">
            <v>25.450000000000003</v>
          </cell>
          <cell r="J200">
            <v>16.350000000000001</v>
          </cell>
          <cell r="K200">
            <v>0</v>
          </cell>
          <cell r="L200">
            <v>8.5680749700000014</v>
          </cell>
          <cell r="M200">
            <v>35.544311010000001</v>
          </cell>
          <cell r="N200">
            <v>39.144342510000001</v>
          </cell>
          <cell r="O200">
            <v>109.99296243000002</v>
          </cell>
          <cell r="P200">
            <v>176.73754644000002</v>
          </cell>
          <cell r="Q200">
            <v>207.27781366500002</v>
          </cell>
          <cell r="R200">
            <v>226.89798534000002</v>
          </cell>
          <cell r="T200">
            <v>1197</v>
          </cell>
          <cell r="U200">
            <v>0.48299999999999998</v>
          </cell>
          <cell r="V200">
            <v>0.48299999999999998</v>
          </cell>
          <cell r="W200">
            <v>0.48299999999999993</v>
          </cell>
          <cell r="X200">
            <v>0.48299999999999998</v>
          </cell>
          <cell r="Y200">
            <v>0.48300000000000004</v>
          </cell>
          <cell r="Z200">
            <v>0.48300000000000004</v>
          </cell>
          <cell r="AA200">
            <v>0.48299999999999993</v>
          </cell>
          <cell r="AB200">
            <v>0.48282518566550164</v>
          </cell>
          <cell r="AC200">
            <v>0.48209389248099083</v>
          </cell>
          <cell r="AD200">
            <v>0.48146594584117169</v>
          </cell>
          <cell r="AE200">
            <v>0.4807524363662995</v>
          </cell>
          <cell r="AF200">
            <v>0.40456937644998686</v>
          </cell>
          <cell r="AG200">
            <v>0.38545343088069228</v>
          </cell>
          <cell r="AH200">
            <v>0.38441912384838539</v>
          </cell>
        </row>
        <row r="201">
          <cell r="A201">
            <v>1206</v>
          </cell>
          <cell r="B201" t="str">
            <v>PRASCORSANO</v>
          </cell>
          <cell r="G201">
            <v>2.34</v>
          </cell>
          <cell r="H201">
            <v>79.043999999999997</v>
          </cell>
          <cell r="I201">
            <v>2.94</v>
          </cell>
          <cell r="J201">
            <v>7.92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2.8080245699999997</v>
          </cell>
          <cell r="P201">
            <v>97.661654531999986</v>
          </cell>
          <cell r="Q201">
            <v>101.18968540199998</v>
          </cell>
          <cell r="R201">
            <v>110.69376856199997</v>
          </cell>
          <cell r="T201">
            <v>1198</v>
          </cell>
          <cell r="U201">
            <v>0.48300000000000004</v>
          </cell>
          <cell r="V201">
            <v>0.48299999999999998</v>
          </cell>
          <cell r="W201">
            <v>0.48299999999999993</v>
          </cell>
          <cell r="X201">
            <v>0.48300000000000004</v>
          </cell>
          <cell r="Y201">
            <v>0.48300000000000004</v>
          </cell>
          <cell r="Z201">
            <v>0.48299999999999998</v>
          </cell>
          <cell r="AA201">
            <v>0.48299999999999998</v>
          </cell>
          <cell r="AB201">
            <v>0.48299999999999998</v>
          </cell>
          <cell r="AC201">
            <v>0.4813318757220873</v>
          </cell>
          <cell r="AD201">
            <v>0.47914634499514586</v>
          </cell>
          <cell r="AE201">
            <v>0.47613889436438567</v>
          </cell>
          <cell r="AF201">
            <v>0.41636743067780457</v>
          </cell>
          <cell r="AG201">
            <v>0.4138642969081735</v>
          </cell>
          <cell r="AH201">
            <v>0.41242990552791403</v>
          </cell>
        </row>
        <row r="202">
          <cell r="A202">
            <v>1207</v>
          </cell>
          <cell r="B202" t="str">
            <v>PRATIGLIONE</v>
          </cell>
          <cell r="G202">
            <v>5.76</v>
          </cell>
          <cell r="H202">
            <v>14.260000000000002</v>
          </cell>
          <cell r="I202">
            <v>87.4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6.9120604800000001</v>
          </cell>
          <cell r="P202">
            <v>24.024210210000003</v>
          </cell>
          <cell r="Q202">
            <v>128.90512791000003</v>
          </cell>
          <cell r="R202">
            <v>128.90512791000003</v>
          </cell>
          <cell r="T202">
            <v>1199</v>
          </cell>
          <cell r="U202">
            <v>0.48299999999999998</v>
          </cell>
          <cell r="V202">
            <v>0.48299999999999998</v>
          </cell>
          <cell r="W202">
            <v>0.48299999999999998</v>
          </cell>
          <cell r="X202">
            <v>0.48299999999999998</v>
          </cell>
          <cell r="Y202">
            <v>0.48299999999999998</v>
          </cell>
          <cell r="Z202">
            <v>0.48299999999999998</v>
          </cell>
          <cell r="AA202">
            <v>0.48299999999999998</v>
          </cell>
          <cell r="AB202">
            <v>0.48299999999999998</v>
          </cell>
          <cell r="AC202">
            <v>0.48299999999999998</v>
          </cell>
          <cell r="AD202">
            <v>0.48299999999999998</v>
          </cell>
          <cell r="AE202">
            <v>0.48283423113789276</v>
          </cell>
          <cell r="AF202">
            <v>0.47999742506572002</v>
          </cell>
          <cell r="AG202">
            <v>0.47476372951985762</v>
          </cell>
          <cell r="AH202">
            <v>0.47079466760440314</v>
          </cell>
        </row>
        <row r="203">
          <cell r="A203">
            <v>1208</v>
          </cell>
          <cell r="B203" t="str">
            <v>QUAGLIUZZO</v>
          </cell>
          <cell r="E203">
            <v>4.3</v>
          </cell>
          <cell r="G203">
            <v>8.76</v>
          </cell>
          <cell r="H203">
            <v>2.88</v>
          </cell>
          <cell r="I203">
            <v>22.23</v>
          </cell>
          <cell r="J203">
            <v>2.88</v>
          </cell>
          <cell r="K203">
            <v>0</v>
          </cell>
          <cell r="L203">
            <v>0</v>
          </cell>
          <cell r="M203">
            <v>5.1600451500000002</v>
          </cell>
          <cell r="N203">
            <v>5.1600451500000002</v>
          </cell>
          <cell r="O203">
            <v>15.672137130000001</v>
          </cell>
          <cell r="P203">
            <v>19.12816737</v>
          </cell>
          <cell r="Q203">
            <v>45.804400784999999</v>
          </cell>
          <cell r="R203">
            <v>49.260431024999995</v>
          </cell>
          <cell r="T203">
            <v>1200</v>
          </cell>
          <cell r="U203">
            <v>0.48299999999999998</v>
          </cell>
          <cell r="V203">
            <v>0.48299999999999998</v>
          </cell>
          <cell r="W203">
            <v>0.48299999999999998</v>
          </cell>
          <cell r="X203">
            <v>0.48299999999999998</v>
          </cell>
          <cell r="Y203">
            <v>0.48299999999999998</v>
          </cell>
          <cell r="Z203">
            <v>0.48300000000000004</v>
          </cell>
          <cell r="AA203">
            <v>0.48299999999999998</v>
          </cell>
          <cell r="AB203">
            <v>0.48299999999999993</v>
          </cell>
          <cell r="AC203">
            <v>0.4826034159457977</v>
          </cell>
          <cell r="AD203">
            <v>0.48230572149672679</v>
          </cell>
          <cell r="AE203">
            <v>0.48195212535930404</v>
          </cell>
          <cell r="AF203">
            <v>0.48046222145183137</v>
          </cell>
          <cell r="AG203">
            <v>0.47962334379627286</v>
          </cell>
          <cell r="AH203">
            <v>0.47920529061656142</v>
          </cell>
        </row>
        <row r="204">
          <cell r="A204">
            <v>1209</v>
          </cell>
          <cell r="B204" t="str">
            <v>QUASSOLO</v>
          </cell>
          <cell r="D204">
            <v>1.92</v>
          </cell>
          <cell r="G204">
            <v>54.375</v>
          </cell>
          <cell r="H204">
            <v>5.9</v>
          </cell>
          <cell r="I204">
            <v>10.656000000000001</v>
          </cell>
          <cell r="K204">
            <v>0</v>
          </cell>
          <cell r="L204">
            <v>2.3040201599999999</v>
          </cell>
          <cell r="M204">
            <v>2.3040201599999999</v>
          </cell>
          <cell r="N204">
            <v>2.3040201599999999</v>
          </cell>
          <cell r="O204">
            <v>67.554591097499994</v>
          </cell>
          <cell r="P204">
            <v>74.634653047499995</v>
          </cell>
          <cell r="Q204">
            <v>87.4219649355</v>
          </cell>
          <cell r="R204">
            <v>87.4219649355</v>
          </cell>
          <cell r="T204">
            <v>1201</v>
          </cell>
          <cell r="U204">
            <v>0.48299999999999998</v>
          </cell>
          <cell r="V204">
            <v>0.48299999999999993</v>
          </cell>
          <cell r="W204">
            <v>0.48299999999999998</v>
          </cell>
          <cell r="X204">
            <v>0.48299999999999993</v>
          </cell>
          <cell r="Y204">
            <v>0.48299999999999998</v>
          </cell>
          <cell r="Z204">
            <v>0.48299999999999998</v>
          </cell>
          <cell r="AA204">
            <v>0.48299999999999993</v>
          </cell>
          <cell r="AB204">
            <v>0.48299999999999993</v>
          </cell>
          <cell r="AC204">
            <v>0.48299999999999998</v>
          </cell>
          <cell r="AD204">
            <v>0.48242622003060082</v>
          </cell>
          <cell r="AE204">
            <v>0.48215059566657481</v>
          </cell>
          <cell r="AF204">
            <v>0.48213345966047555</v>
          </cell>
          <cell r="AG204">
            <v>0.48223970757443796</v>
          </cell>
          <cell r="AH204">
            <v>0.48229793575454355</v>
          </cell>
        </row>
        <row r="205">
          <cell r="A205">
            <v>1210</v>
          </cell>
          <cell r="B205" t="str">
            <v>QUINCINETTO</v>
          </cell>
          <cell r="G205">
            <v>17.71</v>
          </cell>
          <cell r="H205">
            <v>67.59</v>
          </cell>
          <cell r="I205">
            <v>6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21.252185955000002</v>
          </cell>
          <cell r="P205">
            <v>102.36089565000002</v>
          </cell>
          <cell r="Q205">
            <v>109.56095865000002</v>
          </cell>
          <cell r="R205">
            <v>109.56095865000002</v>
          </cell>
          <cell r="T205">
            <v>1202</v>
          </cell>
          <cell r="U205">
            <v>0.48299999999999998</v>
          </cell>
          <cell r="V205">
            <v>0.48299999999999998</v>
          </cell>
          <cell r="W205">
            <v>0.48299999999999998</v>
          </cell>
          <cell r="X205">
            <v>0.48299999999999998</v>
          </cell>
          <cell r="Y205">
            <v>0.48299999999999998</v>
          </cell>
          <cell r="Z205">
            <v>0.48299999999999998</v>
          </cell>
          <cell r="AA205">
            <v>0.48222745382835674</v>
          </cell>
          <cell r="AB205">
            <v>0.48220581567989973</v>
          </cell>
          <cell r="AC205">
            <v>0.4822640772512562</v>
          </cell>
          <cell r="AD205">
            <v>0.48227492171311981</v>
          </cell>
          <cell r="AE205">
            <v>0.48229951874296167</v>
          </cell>
          <cell r="AF205">
            <v>0.48232100543245188</v>
          </cell>
          <cell r="AG205">
            <v>0.48230636320058873</v>
          </cell>
          <cell r="AH205">
            <v>0.48231041996148299</v>
          </cell>
        </row>
        <row r="206">
          <cell r="A206">
            <v>1211</v>
          </cell>
          <cell r="B206" t="str">
            <v>REANO</v>
          </cell>
          <cell r="E206">
            <v>7.01</v>
          </cell>
          <cell r="F206">
            <v>13.420000000000002</v>
          </cell>
          <cell r="G206">
            <v>18.25</v>
          </cell>
          <cell r="H206">
            <v>53.559999999999995</v>
          </cell>
          <cell r="I206">
            <v>48.460000000000008</v>
          </cell>
          <cell r="J206">
            <v>23.175000000000001</v>
          </cell>
          <cell r="K206">
            <v>0</v>
          </cell>
          <cell r="L206">
            <v>0</v>
          </cell>
          <cell r="M206">
            <v>8.4120736049999998</v>
          </cell>
          <cell r="N206">
            <v>24.516214515000001</v>
          </cell>
          <cell r="O206">
            <v>46.416406139999999</v>
          </cell>
          <cell r="P206">
            <v>110.68896852</v>
          </cell>
          <cell r="Q206">
            <v>168.84147735000002</v>
          </cell>
          <cell r="R206">
            <v>196.65172068750002</v>
          </cell>
          <cell r="T206">
            <v>1203</v>
          </cell>
          <cell r="U206">
            <v>0.48299999999999998</v>
          </cell>
          <cell r="V206">
            <v>0.48299999999999998</v>
          </cell>
          <cell r="W206">
            <v>0.48299999999999998</v>
          </cell>
          <cell r="X206">
            <v>0.48299999999999998</v>
          </cell>
          <cell r="Y206">
            <v>0.48299999999999998</v>
          </cell>
          <cell r="Z206">
            <v>0.48299999999999998</v>
          </cell>
          <cell r="AA206">
            <v>0.48299999999999993</v>
          </cell>
          <cell r="AB206">
            <v>0.4825543577036463</v>
          </cell>
          <cell r="AC206">
            <v>0.4797248518192897</v>
          </cell>
          <cell r="AD206">
            <v>0.47681525647819056</v>
          </cell>
          <cell r="AE206">
            <v>0.47017358489811445</v>
          </cell>
          <cell r="AF206">
            <v>0.46087173201675569</v>
          </cell>
          <cell r="AG206">
            <v>0.4550498975098014</v>
          </cell>
          <cell r="AH206">
            <v>0.45655085626076514</v>
          </cell>
        </row>
        <row r="207">
          <cell r="A207">
            <v>1215</v>
          </cell>
          <cell r="B207" t="str">
            <v>RIVA PRESSO CHIERI</v>
          </cell>
          <cell r="E207">
            <v>15.88</v>
          </cell>
          <cell r="F207">
            <v>5.82</v>
          </cell>
          <cell r="G207">
            <v>72.905000000000001</v>
          </cell>
          <cell r="H207">
            <v>10727.570000000002</v>
          </cell>
          <cell r="I207">
            <v>526.81999999999994</v>
          </cell>
          <cell r="J207">
            <v>153.35999999999999</v>
          </cell>
          <cell r="K207">
            <v>0</v>
          </cell>
          <cell r="L207">
            <v>0</v>
          </cell>
          <cell r="M207">
            <v>19.056166740000005</v>
          </cell>
          <cell r="N207">
            <v>26.040227850000008</v>
          </cell>
          <cell r="O207">
            <v>113.5269933525</v>
          </cell>
          <cell r="P207">
            <v>12986.723632837504</v>
          </cell>
          <cell r="Q207">
            <v>13618.913164447504</v>
          </cell>
          <cell r="R207">
            <v>13802.946774727503</v>
          </cell>
          <cell r="T207">
            <v>1204</v>
          </cell>
          <cell r="U207">
            <v>0.48299999999999993</v>
          </cell>
          <cell r="V207">
            <v>0.48300000000000004</v>
          </cell>
          <cell r="W207">
            <v>0.48299999999999998</v>
          </cell>
          <cell r="X207">
            <v>0.48299999999999993</v>
          </cell>
          <cell r="Y207">
            <v>0.48299999999999998</v>
          </cell>
          <cell r="Z207">
            <v>0.48299999999999993</v>
          </cell>
          <cell r="AA207">
            <v>0.48300000000000004</v>
          </cell>
          <cell r="AB207">
            <v>0.48299999999999998</v>
          </cell>
          <cell r="AC207">
            <v>0.48299999999999998</v>
          </cell>
          <cell r="AD207">
            <v>0.48299999999999998</v>
          </cell>
          <cell r="AE207">
            <v>0.47821814160232651</v>
          </cell>
          <cell r="AF207">
            <v>0.47817291879425811</v>
          </cell>
          <cell r="AG207">
            <v>0.47810263023980132</v>
          </cell>
          <cell r="AH207">
            <v>0.47805192554476572</v>
          </cell>
        </row>
        <row r="208">
          <cell r="A208">
            <v>1213</v>
          </cell>
          <cell r="B208" t="str">
            <v>RIVALBA</v>
          </cell>
          <cell r="H208">
            <v>109.11000000000001</v>
          </cell>
          <cell r="I208">
            <v>5.82</v>
          </cell>
          <cell r="J208">
            <v>10.26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130.933145655</v>
          </cell>
          <cell r="Q208">
            <v>137.917206765</v>
          </cell>
          <cell r="R208">
            <v>150.22931449500001</v>
          </cell>
          <cell r="T208">
            <v>1205</v>
          </cell>
          <cell r="U208">
            <v>0.48299999999999998</v>
          </cell>
          <cell r="V208">
            <v>0.48299999999999998</v>
          </cell>
          <cell r="W208">
            <v>0.48299999999999998</v>
          </cell>
          <cell r="X208">
            <v>0.48299999999999998</v>
          </cell>
          <cell r="Y208">
            <v>0.48299999999999998</v>
          </cell>
          <cell r="Z208">
            <v>0.48299999999999998</v>
          </cell>
          <cell r="AA208">
            <v>0.48299999999999998</v>
          </cell>
          <cell r="AB208">
            <v>0.48079286388772796</v>
          </cell>
          <cell r="AC208">
            <v>0.47373291156658298</v>
          </cell>
          <cell r="AD208">
            <v>0.4737219545908633</v>
          </cell>
          <cell r="AE208">
            <v>0.4569891950804511</v>
          </cell>
          <cell r="AF208">
            <v>0.43913420800350661</v>
          </cell>
          <cell r="AG208">
            <v>0.43156331327374142</v>
          </cell>
          <cell r="AH208">
            <v>0.42568754671672121</v>
          </cell>
        </row>
        <row r="209">
          <cell r="A209">
            <v>1214</v>
          </cell>
          <cell r="B209" t="str">
            <v>RIVALTA DI TORINO</v>
          </cell>
          <cell r="C209">
            <v>3.15</v>
          </cell>
          <cell r="E209">
            <v>61.994999999999997</v>
          </cell>
          <cell r="F209">
            <v>133.26999999999998</v>
          </cell>
          <cell r="G209">
            <v>136.18299999999996</v>
          </cell>
          <cell r="H209">
            <v>742.0100000000001</v>
          </cell>
          <cell r="I209">
            <v>620.5200000000001</v>
          </cell>
          <cell r="J209">
            <v>172.095</v>
          </cell>
          <cell r="K209">
            <v>3.7800330750000004</v>
          </cell>
          <cell r="L209">
            <v>3.7800330750000004</v>
          </cell>
          <cell r="M209">
            <v>78.174684022500017</v>
          </cell>
          <cell r="N209">
            <v>238.10008335750001</v>
          </cell>
          <cell r="O209">
            <v>401.52111327899996</v>
          </cell>
          <cell r="P209">
            <v>1291.9409043840001</v>
          </cell>
          <cell r="Q209">
            <v>2036.5714198440003</v>
          </cell>
          <cell r="R209">
            <v>2243.0872268415005</v>
          </cell>
          <cell r="T209">
            <v>1206</v>
          </cell>
          <cell r="U209">
            <v>0.48299999999999998</v>
          </cell>
          <cell r="V209">
            <v>0.48299999999999998</v>
          </cell>
          <cell r="W209">
            <v>0.48299999999999998</v>
          </cell>
          <cell r="X209">
            <v>0.48299999999999998</v>
          </cell>
          <cell r="Y209">
            <v>0.48299999999999998</v>
          </cell>
          <cell r="Z209">
            <v>0.48300000000000004</v>
          </cell>
          <cell r="AA209">
            <v>0.48299999999999998</v>
          </cell>
          <cell r="AB209">
            <v>0.48299999999999998</v>
          </cell>
          <cell r="AC209">
            <v>0.48299999999999998</v>
          </cell>
          <cell r="AD209">
            <v>0.48299999999999998</v>
          </cell>
          <cell r="AE209">
            <v>0.48278446066654057</v>
          </cell>
          <cell r="AF209">
            <v>0.47663080122119733</v>
          </cell>
          <cell r="AG209">
            <v>0.47547210605870188</v>
          </cell>
          <cell r="AH209">
            <v>0.47546800613103885</v>
          </cell>
        </row>
        <row r="210">
          <cell r="A210">
            <v>1216</v>
          </cell>
          <cell r="B210" t="str">
            <v>RIVARA</v>
          </cell>
          <cell r="D210">
            <v>2.88</v>
          </cell>
          <cell r="E210">
            <v>31.41</v>
          </cell>
          <cell r="F210">
            <v>29.945</v>
          </cell>
          <cell r="G210">
            <v>72.38</v>
          </cell>
          <cell r="H210">
            <v>719.05000000000007</v>
          </cell>
          <cell r="I210">
            <v>47.514000000000003</v>
          </cell>
          <cell r="J210">
            <v>14.64</v>
          </cell>
          <cell r="K210">
            <v>0</v>
          </cell>
          <cell r="L210">
            <v>3.45603024</v>
          </cell>
          <cell r="M210">
            <v>41.148360044999997</v>
          </cell>
          <cell r="N210">
            <v>77.082674467499999</v>
          </cell>
          <cell r="O210">
            <v>163.9394344575</v>
          </cell>
          <cell r="P210">
            <v>1026.8069844825</v>
          </cell>
          <cell r="Q210">
            <v>1083.8242833795</v>
          </cell>
          <cell r="R210">
            <v>1101.3924370995001</v>
          </cell>
          <cell r="T210">
            <v>1207</v>
          </cell>
          <cell r="U210">
            <v>0.48299999999999993</v>
          </cell>
          <cell r="V210">
            <v>0.48299999999999998</v>
          </cell>
          <cell r="W210">
            <v>0.48299999999999998</v>
          </cell>
          <cell r="X210">
            <v>0.48299999999999998</v>
          </cell>
          <cell r="Y210">
            <v>0.48299999999999998</v>
          </cell>
          <cell r="Z210">
            <v>0.48299999999999993</v>
          </cell>
          <cell r="AA210">
            <v>0.48299999999999998</v>
          </cell>
          <cell r="AB210">
            <v>0.48299999999999998</v>
          </cell>
          <cell r="AC210">
            <v>0.48300000000000004</v>
          </cell>
          <cell r="AD210">
            <v>0.48299999999999998</v>
          </cell>
          <cell r="AE210">
            <v>0.47942614731008726</v>
          </cell>
          <cell r="AF210">
            <v>0.47073435409010478</v>
          </cell>
          <cell r="AG210">
            <v>0.41731942690349272</v>
          </cell>
          <cell r="AH210">
            <v>0.41542374829404122</v>
          </cell>
        </row>
        <row r="211">
          <cell r="A211">
            <v>1217</v>
          </cell>
          <cell r="B211" t="str">
            <v>RIVAROLO CANAVESE</v>
          </cell>
          <cell r="E211">
            <v>10.82</v>
          </cell>
          <cell r="F211">
            <v>55.595000000000006</v>
          </cell>
          <cell r="G211">
            <v>82.997000000000014</v>
          </cell>
          <cell r="H211">
            <v>280.98</v>
          </cell>
          <cell r="I211">
            <v>386.57699999999994</v>
          </cell>
          <cell r="J211">
            <v>407.04999999999995</v>
          </cell>
          <cell r="K211">
            <v>0</v>
          </cell>
          <cell r="L211">
            <v>0</v>
          </cell>
          <cell r="M211">
            <v>12.98411361</v>
          </cell>
          <cell r="N211">
            <v>79.698697357500009</v>
          </cell>
          <cell r="O211">
            <v>179.29596882600003</v>
          </cell>
          <cell r="P211">
            <v>516.47491911600014</v>
          </cell>
          <cell r="Q211">
            <v>980.37137817450002</v>
          </cell>
          <cell r="R211">
            <v>1468.8356521994999</v>
          </cell>
          <cell r="T211">
            <v>1208</v>
          </cell>
          <cell r="U211">
            <v>0.48299999999999998</v>
          </cell>
          <cell r="V211">
            <v>0.48300000000000004</v>
          </cell>
          <cell r="W211">
            <v>0.48299999999999998</v>
          </cell>
          <cell r="X211">
            <v>0.48299999999999993</v>
          </cell>
          <cell r="Y211">
            <v>0.48299999999999998</v>
          </cell>
          <cell r="Z211">
            <v>0.48299999999999998</v>
          </cell>
          <cell r="AA211">
            <v>0.48300000000000004</v>
          </cell>
          <cell r="AB211">
            <v>0.48299999999999998</v>
          </cell>
          <cell r="AC211">
            <v>0.478367838987869</v>
          </cell>
          <cell r="AD211">
            <v>0.47826404356960844</v>
          </cell>
          <cell r="AE211">
            <v>0.46934213005398451</v>
          </cell>
          <cell r="AF211">
            <v>0.46761003324941691</v>
          </cell>
          <cell r="AG211">
            <v>0.44584258384421394</v>
          </cell>
          <cell r="AH211">
            <v>0.44327285097790964</v>
          </cell>
        </row>
        <row r="212">
          <cell r="A212">
            <v>1218</v>
          </cell>
          <cell r="B212" t="str">
            <v>RIVAROSSA</v>
          </cell>
          <cell r="D212">
            <v>19.95</v>
          </cell>
          <cell r="E212">
            <v>2.7</v>
          </cell>
          <cell r="F212">
            <v>34.01</v>
          </cell>
          <cell r="G212">
            <v>18.79</v>
          </cell>
          <cell r="H212">
            <v>94.031999999999996</v>
          </cell>
          <cell r="I212">
            <v>35.29</v>
          </cell>
          <cell r="J212">
            <v>29.417999999999999</v>
          </cell>
          <cell r="K212">
            <v>0</v>
          </cell>
          <cell r="L212">
            <v>23.940209475</v>
          </cell>
          <cell r="M212">
            <v>27.180237824999999</v>
          </cell>
          <cell r="N212">
            <v>67.992594929999996</v>
          </cell>
          <cell r="O212">
            <v>90.54079222499999</v>
          </cell>
          <cell r="P212">
            <v>203.38017956099998</v>
          </cell>
          <cell r="Q212">
            <v>245.728550106</v>
          </cell>
          <cell r="R212">
            <v>281.030458995</v>
          </cell>
          <cell r="T212">
            <v>1209</v>
          </cell>
          <cell r="U212">
            <v>0.48299999999999998</v>
          </cell>
          <cell r="V212">
            <v>0.48300000000000004</v>
          </cell>
          <cell r="W212">
            <v>0.48299999999999998</v>
          </cell>
          <cell r="X212">
            <v>0.48299999999999998</v>
          </cell>
          <cell r="Y212">
            <v>0.48299999999999998</v>
          </cell>
          <cell r="Z212">
            <v>0.48299999999999998</v>
          </cell>
          <cell r="AA212">
            <v>0.48299999999999998</v>
          </cell>
          <cell r="AB212">
            <v>0.48117042048946973</v>
          </cell>
          <cell r="AC212">
            <v>0.4812737727582147</v>
          </cell>
          <cell r="AD212">
            <v>0.48125750921900878</v>
          </cell>
          <cell r="AE212">
            <v>0.45639158017739084</v>
          </cell>
          <cell r="AF212">
            <v>0.45288491693418309</v>
          </cell>
          <cell r="AG212">
            <v>0.45086057472642616</v>
          </cell>
          <cell r="AH212">
            <v>0.4519766630980081</v>
          </cell>
        </row>
        <row r="213">
          <cell r="A213">
            <v>1219</v>
          </cell>
          <cell r="B213" t="str">
            <v>RIVOLI</v>
          </cell>
          <cell r="C213">
            <v>12.405000000000001</v>
          </cell>
          <cell r="D213">
            <v>10.450000000000001</v>
          </cell>
          <cell r="E213">
            <v>127.47</v>
          </cell>
          <cell r="F213">
            <v>225.63000000000002</v>
          </cell>
          <cell r="G213">
            <v>744.02600000000018</v>
          </cell>
          <cell r="H213">
            <v>2837.0030000000006</v>
          </cell>
          <cell r="I213">
            <v>1742.2000000000003</v>
          </cell>
          <cell r="J213">
            <v>536.16800000000012</v>
          </cell>
          <cell r="K213">
            <v>14.886130252500003</v>
          </cell>
          <cell r="L213">
            <v>27.426239977500003</v>
          </cell>
          <cell r="M213">
            <v>180.3915784125</v>
          </cell>
          <cell r="N213">
            <v>451.14994752750005</v>
          </cell>
          <cell r="O213">
            <v>1343.9889598005002</v>
          </cell>
          <cell r="P213">
            <v>4748.4223483320011</v>
          </cell>
          <cell r="Q213">
            <v>6839.0806414320014</v>
          </cell>
          <cell r="R213">
            <v>7482.4878711960018</v>
          </cell>
          <cell r="T213">
            <v>1210</v>
          </cell>
          <cell r="U213">
            <v>0.48299999999999998</v>
          </cell>
          <cell r="V213">
            <v>0.48300000000000004</v>
          </cell>
          <cell r="W213">
            <v>0.48299999999999998</v>
          </cell>
          <cell r="X213">
            <v>0.48299999999999998</v>
          </cell>
          <cell r="Y213">
            <v>0.48300000000000004</v>
          </cell>
          <cell r="Z213">
            <v>0.48299999999999998</v>
          </cell>
          <cell r="AA213">
            <v>0.48299999999999998</v>
          </cell>
          <cell r="AB213">
            <v>0.48299999999999993</v>
          </cell>
          <cell r="AC213">
            <v>0.48299999999999998</v>
          </cell>
          <cell r="AD213">
            <v>0.48300000000000004</v>
          </cell>
          <cell r="AE213">
            <v>0.47855961163656163</v>
          </cell>
          <cell r="AF213">
            <v>0.46094140114988191</v>
          </cell>
          <cell r="AG213">
            <v>0.45894994238217079</v>
          </cell>
          <cell r="AH213">
            <v>0.45892565276547298</v>
          </cell>
        </row>
        <row r="214">
          <cell r="A214">
            <v>1220</v>
          </cell>
          <cell r="B214" t="str">
            <v>ROBASSOMERO</v>
          </cell>
          <cell r="E214">
            <v>83.72</v>
          </cell>
          <cell r="F214">
            <v>16.59</v>
          </cell>
          <cell r="G214">
            <v>19.090000000000003</v>
          </cell>
          <cell r="H214">
            <v>761.00200000000007</v>
          </cell>
          <cell r="I214">
            <v>110.60000000000001</v>
          </cell>
          <cell r="J214">
            <v>185.07</v>
          </cell>
          <cell r="K214">
            <v>0</v>
          </cell>
          <cell r="L214">
            <v>0</v>
          </cell>
          <cell r="M214">
            <v>100.46487906</v>
          </cell>
          <cell r="N214">
            <v>120.373053255</v>
          </cell>
          <cell r="O214">
            <v>143.28125370000001</v>
          </cell>
          <cell r="P214">
            <v>1056.4916442210001</v>
          </cell>
          <cell r="Q214">
            <v>1189.2128055210001</v>
          </cell>
          <cell r="R214">
            <v>1411.2987487560001</v>
          </cell>
          <cell r="T214">
            <v>1211</v>
          </cell>
          <cell r="U214">
            <v>0.48299999999999998</v>
          </cell>
          <cell r="V214">
            <v>0.48299999999999998</v>
          </cell>
          <cell r="W214">
            <v>0.48299999999999998</v>
          </cell>
          <cell r="X214">
            <v>0.48299999999999998</v>
          </cell>
          <cell r="Y214">
            <v>0.48299999999999998</v>
          </cell>
          <cell r="Z214">
            <v>0.48299999999999998</v>
          </cell>
          <cell r="AA214">
            <v>0.48299999999999998</v>
          </cell>
          <cell r="AB214">
            <v>0.48299999999999998</v>
          </cell>
          <cell r="AC214">
            <v>0.48152350310025055</v>
          </cell>
          <cell r="AD214">
            <v>0.47876327544602426</v>
          </cell>
          <cell r="AE214">
            <v>0.4749914481021919</v>
          </cell>
          <cell r="AF214">
            <v>0.4636781830933977</v>
          </cell>
          <cell r="AG214">
            <v>0.4533808076062808</v>
          </cell>
          <cell r="AH214">
            <v>0.44919354639101844</v>
          </cell>
        </row>
        <row r="215">
          <cell r="A215">
            <v>1221</v>
          </cell>
          <cell r="B215" t="str">
            <v>ROCCA CANAVESE</v>
          </cell>
          <cell r="E215">
            <v>5.76</v>
          </cell>
          <cell r="F215">
            <v>6.58</v>
          </cell>
          <cell r="G215">
            <v>54.05</v>
          </cell>
          <cell r="H215">
            <v>18.545999999999999</v>
          </cell>
          <cell r="I215">
            <v>24.11</v>
          </cell>
          <cell r="J215">
            <v>15.120000000000001</v>
          </cell>
          <cell r="K215">
            <v>0</v>
          </cell>
          <cell r="L215">
            <v>0</v>
          </cell>
          <cell r="M215">
            <v>6.9120604800000001</v>
          </cell>
          <cell r="N215">
            <v>14.80812957</v>
          </cell>
          <cell r="O215">
            <v>79.668697094999999</v>
          </cell>
          <cell r="P215">
            <v>101.924091828</v>
          </cell>
          <cell r="Q215">
            <v>130.85634498299999</v>
          </cell>
          <cell r="R215">
            <v>149.000503743</v>
          </cell>
          <cell r="T215">
            <v>1212</v>
          </cell>
          <cell r="U215">
            <v>0.48299999999999998</v>
          </cell>
          <cell r="V215">
            <v>0.48299999999999998</v>
          </cell>
          <cell r="W215">
            <v>0.48299999999999998</v>
          </cell>
          <cell r="X215">
            <v>0.48299999999999998</v>
          </cell>
          <cell r="Y215">
            <v>0.48299999999999998</v>
          </cell>
          <cell r="Z215">
            <v>0.48300000000000004</v>
          </cell>
          <cell r="AA215">
            <v>0.48300000000000004</v>
          </cell>
          <cell r="AB215">
            <v>0.48300000000000004</v>
          </cell>
          <cell r="AC215">
            <v>0.48300000000000004</v>
          </cell>
          <cell r="AD215">
            <v>0.48300000000000004</v>
          </cell>
          <cell r="AE215">
            <v>0.48300000000000004</v>
          </cell>
          <cell r="AF215">
            <v>0.48300000000000004</v>
          </cell>
          <cell r="AG215">
            <v>0.48300000000000004</v>
          </cell>
          <cell r="AH215">
            <v>0.48300000000000004</v>
          </cell>
        </row>
        <row r="216">
          <cell r="A216">
            <v>1222</v>
          </cell>
          <cell r="B216" t="str">
            <v>ROLETTO</v>
          </cell>
          <cell r="C216">
            <v>3.1</v>
          </cell>
          <cell r="E216">
            <v>20.956</v>
          </cell>
          <cell r="F216">
            <v>617.18000000000006</v>
          </cell>
          <cell r="G216">
            <v>21.59</v>
          </cell>
          <cell r="H216">
            <v>538.67000000000007</v>
          </cell>
          <cell r="I216">
            <v>242.13999999999996</v>
          </cell>
          <cell r="J216">
            <v>13.415000000000001</v>
          </cell>
          <cell r="K216">
            <v>3.72003255</v>
          </cell>
          <cell r="L216">
            <v>3.72003255</v>
          </cell>
          <cell r="M216">
            <v>28.867452587999999</v>
          </cell>
          <cell r="N216">
            <v>769.48993297800007</v>
          </cell>
          <cell r="O216">
            <v>795.39815967300012</v>
          </cell>
          <cell r="P216">
            <v>1441.8078157080004</v>
          </cell>
          <cell r="Q216">
            <v>1732.3783581780003</v>
          </cell>
          <cell r="R216">
            <v>1748.4764990355004</v>
          </cell>
          <cell r="T216">
            <v>1213</v>
          </cell>
          <cell r="U216">
            <v>0.48299999999999998</v>
          </cell>
          <cell r="V216">
            <v>0.48300000000000004</v>
          </cell>
          <cell r="W216">
            <v>0.48299999999999993</v>
          </cell>
          <cell r="X216">
            <v>0.48299999999999998</v>
          </cell>
          <cell r="Y216">
            <v>0.48299999999999998</v>
          </cell>
          <cell r="Z216">
            <v>0.48299999999999998</v>
          </cell>
          <cell r="AA216">
            <v>0.48299999999999998</v>
          </cell>
          <cell r="AB216">
            <v>0.48299999999999998</v>
          </cell>
          <cell r="AC216">
            <v>0.48299999999999998</v>
          </cell>
          <cell r="AD216">
            <v>0.48299999999999998</v>
          </cell>
          <cell r="AE216">
            <v>0.48299999999999998</v>
          </cell>
          <cell r="AF216">
            <v>0.44865802677527106</v>
          </cell>
          <cell r="AG216">
            <v>0.44692970323665798</v>
          </cell>
          <cell r="AH216">
            <v>0.44271635251315755</v>
          </cell>
        </row>
        <row r="217">
          <cell r="A217">
            <v>1223</v>
          </cell>
          <cell r="B217" t="str">
            <v>ROMANO CANAVESE</v>
          </cell>
          <cell r="E217">
            <v>6.6</v>
          </cell>
          <cell r="F217">
            <v>31.03</v>
          </cell>
          <cell r="G217">
            <v>34.480000000000004</v>
          </cell>
          <cell r="H217">
            <v>624.37</v>
          </cell>
          <cell r="I217">
            <v>123.64500000000001</v>
          </cell>
          <cell r="J217">
            <v>34.72</v>
          </cell>
          <cell r="K217">
            <v>0</v>
          </cell>
          <cell r="L217">
            <v>0</v>
          </cell>
          <cell r="M217">
            <v>7.9200692999999998</v>
          </cell>
          <cell r="N217">
            <v>45.156395115000002</v>
          </cell>
          <cell r="O217">
            <v>86.532757154999999</v>
          </cell>
          <cell r="P217">
            <v>835.78331303999994</v>
          </cell>
          <cell r="Q217">
            <v>984.15861131249994</v>
          </cell>
          <cell r="R217">
            <v>1025.8229758724999</v>
          </cell>
          <cell r="T217">
            <v>1214</v>
          </cell>
          <cell r="U217">
            <v>0.48299999999999998</v>
          </cell>
          <cell r="V217">
            <v>0.48299999999999998</v>
          </cell>
          <cell r="W217">
            <v>0.48300000000000004</v>
          </cell>
          <cell r="X217">
            <v>0.48300000000000004</v>
          </cell>
          <cell r="Y217">
            <v>0.48299999999999998</v>
          </cell>
          <cell r="Z217">
            <v>0.48299999999999998</v>
          </cell>
          <cell r="AA217">
            <v>0.48298832957706495</v>
          </cell>
          <cell r="AB217">
            <v>0.48298809512150848</v>
          </cell>
          <cell r="AC217">
            <v>0.4827890270276482</v>
          </cell>
          <cell r="AD217">
            <v>0.48229232241522924</v>
          </cell>
          <cell r="AE217">
            <v>0.48174738620941671</v>
          </cell>
          <cell r="AF217">
            <v>0.47880550714858078</v>
          </cell>
          <cell r="AG217">
            <v>0.4767963251304928</v>
          </cell>
          <cell r="AH217">
            <v>0.47236146035111248</v>
          </cell>
        </row>
        <row r="218">
          <cell r="A218">
            <v>1225</v>
          </cell>
          <cell r="B218" t="str">
            <v>RONDISSONE</v>
          </cell>
          <cell r="G218">
            <v>29.445</v>
          </cell>
          <cell r="H218">
            <v>3992.4500000000003</v>
          </cell>
          <cell r="I218">
            <v>624.04</v>
          </cell>
          <cell r="J218">
            <v>3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35.334309172499999</v>
          </cell>
          <cell r="P218">
            <v>4826.3162298975003</v>
          </cell>
          <cell r="Q218">
            <v>5575.1707823175002</v>
          </cell>
          <cell r="R218">
            <v>5578.7708138175003</v>
          </cell>
          <cell r="T218">
            <v>1215</v>
          </cell>
          <cell r="U218">
            <v>0.48299999999999998</v>
          </cell>
          <cell r="V218">
            <v>0.48299999999999998</v>
          </cell>
          <cell r="W218">
            <v>0.48299999999999998</v>
          </cell>
          <cell r="X218">
            <v>0.48299999999999998</v>
          </cell>
          <cell r="Y218">
            <v>0.48299999999999998</v>
          </cell>
          <cell r="Z218">
            <v>0.48299999999999998</v>
          </cell>
          <cell r="AA218">
            <v>0.48299999999999998</v>
          </cell>
          <cell r="AB218">
            <v>0.48299999999999998</v>
          </cell>
          <cell r="AC218">
            <v>0.48265608454375242</v>
          </cell>
          <cell r="AD218">
            <v>0.48252091981577505</v>
          </cell>
          <cell r="AE218">
            <v>0.48093699587101268</v>
          </cell>
          <cell r="AF218">
            <v>0.23608584208025712</v>
          </cell>
          <cell r="AG218">
            <v>0.25310144056292416</v>
          </cell>
          <cell r="AH218">
            <v>0.21188202402788761</v>
          </cell>
        </row>
        <row r="219">
          <cell r="A219">
            <v>1226</v>
          </cell>
          <cell r="B219" t="str">
            <v>RORA'</v>
          </cell>
          <cell r="H219">
            <v>2.7</v>
          </cell>
          <cell r="I219">
            <v>5.39</v>
          </cell>
          <cell r="J219">
            <v>5.88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3.2400283500000007</v>
          </cell>
          <cell r="Q219">
            <v>9.7080849450000013</v>
          </cell>
          <cell r="R219">
            <v>16.764146685</v>
          </cell>
          <cell r="T219">
            <v>1216</v>
          </cell>
          <cell r="U219">
            <v>0.48299999999999998</v>
          </cell>
          <cell r="V219">
            <v>0.48300000000000004</v>
          </cell>
          <cell r="W219">
            <v>0.48300000000000004</v>
          </cell>
          <cell r="X219">
            <v>0.48299999999999998</v>
          </cell>
          <cell r="Y219">
            <v>0.48299999999999998</v>
          </cell>
          <cell r="Z219">
            <v>0.48299999999999998</v>
          </cell>
          <cell r="AA219">
            <v>0.48299999999999998</v>
          </cell>
          <cell r="AB219">
            <v>0.48295317636449037</v>
          </cell>
          <cell r="AC219">
            <v>0.48225815331897331</v>
          </cell>
          <cell r="AD219">
            <v>0.48160405224276653</v>
          </cell>
          <cell r="AE219">
            <v>0.48006583967904803</v>
          </cell>
          <cell r="AF219">
            <v>0.46747364631064076</v>
          </cell>
          <cell r="AG219">
            <v>0.46603370380492892</v>
          </cell>
          <cell r="AH219">
            <v>0.46661583724638667</v>
          </cell>
        </row>
        <row r="220">
          <cell r="A220">
            <v>1228</v>
          </cell>
          <cell r="B220" t="str">
            <v>ROSTA</v>
          </cell>
          <cell r="E220">
            <v>17.650000000000002</v>
          </cell>
          <cell r="F220">
            <v>85.015000000000001</v>
          </cell>
          <cell r="G220">
            <v>132.376</v>
          </cell>
          <cell r="H220">
            <v>278.73499999999996</v>
          </cell>
          <cell r="I220">
            <v>256.541</v>
          </cell>
          <cell r="J220">
            <v>148</v>
          </cell>
          <cell r="K220">
            <v>0</v>
          </cell>
          <cell r="L220">
            <v>0</v>
          </cell>
          <cell r="M220">
            <v>21.180185325000004</v>
          </cell>
          <cell r="N220">
            <v>123.1990779825</v>
          </cell>
          <cell r="O220">
            <v>282.0516679305</v>
          </cell>
          <cell r="P220">
            <v>616.53659464799989</v>
          </cell>
          <cell r="Q220">
            <v>924.38848832849988</v>
          </cell>
          <cell r="R220">
            <v>1101.9900423284998</v>
          </cell>
          <cell r="T220">
            <v>1217</v>
          </cell>
          <cell r="U220">
            <v>0.48299999999999998</v>
          </cell>
          <cell r="V220">
            <v>0.48299999999999998</v>
          </cell>
          <cell r="W220">
            <v>0.48299999999999998</v>
          </cell>
          <cell r="X220">
            <v>0.48299999999999998</v>
          </cell>
          <cell r="Y220">
            <v>0.48299999999999998</v>
          </cell>
          <cell r="Z220">
            <v>0.48299999999999998</v>
          </cell>
          <cell r="AA220">
            <v>0.48299999999999993</v>
          </cell>
          <cell r="AB220">
            <v>0.48299999999999998</v>
          </cell>
          <cell r="AC220">
            <v>0.48286048202109144</v>
          </cell>
          <cell r="AD220">
            <v>0.48214194029851543</v>
          </cell>
          <cell r="AE220">
            <v>0.48112297964565481</v>
          </cell>
          <cell r="AF220">
            <v>0.47787876918340394</v>
          </cell>
          <cell r="AG220">
            <v>0.47337555554434368</v>
          </cell>
          <cell r="AH220">
            <v>0.46850694474906113</v>
          </cell>
        </row>
        <row r="221">
          <cell r="A221">
            <v>1227</v>
          </cell>
          <cell r="B221" t="str">
            <v>ROURE</v>
          </cell>
          <cell r="E221">
            <v>6</v>
          </cell>
          <cell r="F221">
            <v>5.98</v>
          </cell>
          <cell r="H221">
            <v>11.260000000000002</v>
          </cell>
          <cell r="I221">
            <v>19.080000000000002</v>
          </cell>
          <cell r="K221">
            <v>0</v>
          </cell>
          <cell r="L221">
            <v>0</v>
          </cell>
          <cell r="M221">
            <v>7.2000630000000001</v>
          </cell>
          <cell r="N221">
            <v>14.37612579</v>
          </cell>
          <cell r="O221">
            <v>14.37612579</v>
          </cell>
          <cell r="P221">
            <v>27.888244020000002</v>
          </cell>
          <cell r="Q221">
            <v>50.784444360000009</v>
          </cell>
          <cell r="R221">
            <v>50.784444360000009</v>
          </cell>
          <cell r="T221">
            <v>1218</v>
          </cell>
          <cell r="U221">
            <v>0.48299999999999998</v>
          </cell>
          <cell r="V221">
            <v>0.48299999999999993</v>
          </cell>
          <cell r="W221">
            <v>0.48299999999999998</v>
          </cell>
          <cell r="X221">
            <v>0.48299999999999998</v>
          </cell>
          <cell r="Y221">
            <v>0.48299999999999998</v>
          </cell>
          <cell r="Z221">
            <v>0.48299999999999998</v>
          </cell>
          <cell r="AA221">
            <v>0.48299999999999998</v>
          </cell>
          <cell r="AB221">
            <v>0.47985699342853361</v>
          </cell>
          <cell r="AC221">
            <v>0.47942060866044534</v>
          </cell>
          <cell r="AD221">
            <v>0.47383309373761268</v>
          </cell>
          <cell r="AE221">
            <v>0.47080691608927694</v>
          </cell>
          <cell r="AF221">
            <v>0.45505546123528934</v>
          </cell>
          <cell r="AG221">
            <v>0.4494578487409146</v>
          </cell>
          <cell r="AH221">
            <v>0.44131039966529051</v>
          </cell>
        </row>
        <row r="222">
          <cell r="A222">
            <v>1229</v>
          </cell>
          <cell r="B222" t="str">
            <v>RUBIANA</v>
          </cell>
          <cell r="D222">
            <v>4.1100000000000003</v>
          </cell>
          <cell r="E222">
            <v>17.11</v>
          </cell>
          <cell r="F222">
            <v>8.6999999999999993</v>
          </cell>
          <cell r="G222">
            <v>26.029999999999998</v>
          </cell>
          <cell r="H222">
            <v>32.045999999999999</v>
          </cell>
          <cell r="I222">
            <v>58.45</v>
          </cell>
          <cell r="J222">
            <v>13.76</v>
          </cell>
          <cell r="K222">
            <v>0</v>
          </cell>
          <cell r="L222">
            <v>4.9320431550000006</v>
          </cell>
          <cell r="M222">
            <v>25.464222810000003</v>
          </cell>
          <cell r="N222">
            <v>35.904314159999998</v>
          </cell>
          <cell r="O222">
            <v>67.14058747499999</v>
          </cell>
          <cell r="P222">
            <v>105.59612395799999</v>
          </cell>
          <cell r="Q222">
            <v>175.736737683</v>
          </cell>
          <cell r="R222">
            <v>192.24888216299999</v>
          </cell>
          <cell r="T222">
            <v>1219</v>
          </cell>
          <cell r="U222">
            <v>0.48299999999999998</v>
          </cell>
          <cell r="V222">
            <v>0.48300000000000004</v>
          </cell>
          <cell r="W222">
            <v>0.48299999999999998</v>
          </cell>
          <cell r="X222">
            <v>0.48299999999999998</v>
          </cell>
          <cell r="Y222">
            <v>0.48299999999999998</v>
          </cell>
          <cell r="Z222">
            <v>0.48299999999999998</v>
          </cell>
          <cell r="AA222">
            <v>0.48297361380408177</v>
          </cell>
          <cell r="AB222">
            <v>0.48295129127371528</v>
          </cell>
          <cell r="AC222">
            <v>0.48267992528415143</v>
          </cell>
          <cell r="AD222">
            <v>0.48208194142614536</v>
          </cell>
          <cell r="AE222">
            <v>0.480335588715465</v>
          </cell>
          <cell r="AF222">
            <v>0.47363579911197695</v>
          </cell>
          <cell r="AG222">
            <v>0.46902624318888969</v>
          </cell>
          <cell r="AH222">
            <v>0.46636461396536588</v>
          </cell>
        </row>
        <row r="223">
          <cell r="A223">
            <v>1230</v>
          </cell>
          <cell r="B223" t="str">
            <v>RUEGLIO</v>
          </cell>
          <cell r="F223">
            <v>2.88</v>
          </cell>
          <cell r="G223">
            <v>18.410000000000004</v>
          </cell>
          <cell r="I223">
            <v>15.34</v>
          </cell>
          <cell r="J223">
            <v>44.97</v>
          </cell>
          <cell r="K223">
            <v>0</v>
          </cell>
          <cell r="L223">
            <v>0</v>
          </cell>
          <cell r="M223">
            <v>0</v>
          </cell>
          <cell r="N223">
            <v>3.45603024</v>
          </cell>
          <cell r="O223">
            <v>25.548223545000006</v>
          </cell>
          <cell r="P223">
            <v>25.548223545000006</v>
          </cell>
          <cell r="Q223">
            <v>43.956384615000005</v>
          </cell>
          <cell r="R223">
            <v>97.920856799999996</v>
          </cell>
          <cell r="T223">
            <v>1220</v>
          </cell>
          <cell r="U223">
            <v>0.48299999999999993</v>
          </cell>
          <cell r="V223">
            <v>0.48299999999999993</v>
          </cell>
          <cell r="W223">
            <v>0.48299999999999998</v>
          </cell>
          <cell r="X223">
            <v>0.48299999999999993</v>
          </cell>
          <cell r="Y223">
            <v>0.48299999999999998</v>
          </cell>
          <cell r="Z223">
            <v>0.48299999999999998</v>
          </cell>
          <cell r="AA223">
            <v>0.48299999999999998</v>
          </cell>
          <cell r="AB223">
            <v>0.48299999999999998</v>
          </cell>
          <cell r="AC223">
            <v>0.48211766597800654</v>
          </cell>
          <cell r="AD223">
            <v>0.48184563815373838</v>
          </cell>
          <cell r="AE223">
            <v>0.48174997556053439</v>
          </cell>
          <cell r="AF223">
            <v>0.47413376328088208</v>
          </cell>
          <cell r="AG223">
            <v>0.4730633258849628</v>
          </cell>
          <cell r="AH223">
            <v>0.46690613951247661</v>
          </cell>
        </row>
        <row r="224">
          <cell r="A224">
            <v>1231</v>
          </cell>
          <cell r="B224" t="str">
            <v>SALASSA</v>
          </cell>
          <cell r="D224">
            <v>5.86</v>
          </cell>
          <cell r="E224">
            <v>19.52</v>
          </cell>
          <cell r="F224">
            <v>42.589999999999996</v>
          </cell>
          <cell r="G224">
            <v>46.74</v>
          </cell>
          <cell r="H224">
            <v>459.13599999999997</v>
          </cell>
          <cell r="I224">
            <v>13.670000000000002</v>
          </cell>
          <cell r="J224">
            <v>46.269999999999996</v>
          </cell>
          <cell r="K224">
            <v>0</v>
          </cell>
          <cell r="L224">
            <v>7.0320615300000009</v>
          </cell>
          <cell r="M224">
            <v>30.456266490000004</v>
          </cell>
          <cell r="N224">
            <v>81.564713685000001</v>
          </cell>
          <cell r="O224">
            <v>137.65320445500001</v>
          </cell>
          <cell r="P224">
            <v>688.62122538300002</v>
          </cell>
          <cell r="Q224">
            <v>705.02536891800003</v>
          </cell>
          <cell r="R224">
            <v>760.54985475299998</v>
          </cell>
          <cell r="T224">
            <v>1221</v>
          </cell>
          <cell r="U224">
            <v>0.48299999999999998</v>
          </cell>
          <cell r="V224">
            <v>0.48299999999999998</v>
          </cell>
          <cell r="W224">
            <v>0.48299999999999998</v>
          </cell>
          <cell r="X224">
            <v>0.48299999999999998</v>
          </cell>
          <cell r="Y224">
            <v>0.48299999999999998</v>
          </cell>
          <cell r="Z224">
            <v>0.48299999999999998</v>
          </cell>
          <cell r="AA224">
            <v>0.48299999999999993</v>
          </cell>
          <cell r="AB224">
            <v>0.48299999999999998</v>
          </cell>
          <cell r="AC224">
            <v>0.48282037803174871</v>
          </cell>
          <cell r="AD224">
            <v>0.482339533184097</v>
          </cell>
          <cell r="AE224">
            <v>0.47695255064868897</v>
          </cell>
          <cell r="AF224">
            <v>0.47424676881700273</v>
          </cell>
          <cell r="AG224">
            <v>0.47131759633008874</v>
          </cell>
          <cell r="AH224">
            <v>0.46453060288508602</v>
          </cell>
        </row>
        <row r="225">
          <cell r="A225">
            <v>1232</v>
          </cell>
          <cell r="B225" t="str">
            <v>SALBERTRAND</v>
          </cell>
          <cell r="H225">
            <v>986.59</v>
          </cell>
          <cell r="I225">
            <v>102.60000000000001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1183.918359195</v>
          </cell>
          <cell r="Q225">
            <v>1307.039436495</v>
          </cell>
          <cell r="R225">
            <v>1307.039436495</v>
          </cell>
          <cell r="T225">
            <v>1222</v>
          </cell>
          <cell r="U225">
            <v>0.48300000000000004</v>
          </cell>
          <cell r="V225">
            <v>0.48300000000000004</v>
          </cell>
          <cell r="W225">
            <v>0.48299999999999998</v>
          </cell>
          <cell r="X225">
            <v>0.48299999999999998</v>
          </cell>
          <cell r="Y225">
            <v>0.48299999999999993</v>
          </cell>
          <cell r="Z225">
            <v>0.48299999999999993</v>
          </cell>
          <cell r="AA225">
            <v>0.48286813623061425</v>
          </cell>
          <cell r="AB225">
            <v>0.48286709255701971</v>
          </cell>
          <cell r="AC225">
            <v>0.48194457391887902</v>
          </cell>
          <cell r="AD225">
            <v>0.44977640337585717</v>
          </cell>
          <cell r="AE225">
            <v>0.44919649171346665</v>
          </cell>
          <cell r="AF225">
            <v>0.42200174421448439</v>
          </cell>
          <cell r="AG225">
            <v>0.40814214934340037</v>
          </cell>
          <cell r="AH225">
            <v>0.40390091931034749</v>
          </cell>
        </row>
        <row r="226">
          <cell r="A226">
            <v>1233</v>
          </cell>
          <cell r="B226" t="str">
            <v>SALERANO CANAVESE</v>
          </cell>
          <cell r="E226">
            <v>2.1</v>
          </cell>
          <cell r="F226">
            <v>4.2</v>
          </cell>
          <cell r="G226">
            <v>3.91</v>
          </cell>
          <cell r="I226">
            <v>17.68</v>
          </cell>
          <cell r="K226">
            <v>0</v>
          </cell>
          <cell r="L226">
            <v>0</v>
          </cell>
          <cell r="M226">
            <v>2.5200220500000001</v>
          </cell>
          <cell r="N226">
            <v>7.5600661500000008</v>
          </cell>
          <cell r="O226">
            <v>12.252107205000001</v>
          </cell>
          <cell r="P226">
            <v>12.252107205000001</v>
          </cell>
          <cell r="Q226">
            <v>33.468292845000001</v>
          </cell>
          <cell r="R226">
            <v>33.468292845000001</v>
          </cell>
          <cell r="T226">
            <v>1223</v>
          </cell>
          <cell r="U226">
            <v>0.48299999999999998</v>
          </cell>
          <cell r="V226">
            <v>0.48299999999999998</v>
          </cell>
          <cell r="W226">
            <v>0.48299999999999993</v>
          </cell>
          <cell r="X226">
            <v>0.48299999999999998</v>
          </cell>
          <cell r="Y226">
            <v>0.48299999999999998</v>
          </cell>
          <cell r="Z226">
            <v>0.48299999999999998</v>
          </cell>
          <cell r="AA226">
            <v>0.48299999999999998</v>
          </cell>
          <cell r="AB226">
            <v>0.48299999999999998</v>
          </cell>
          <cell r="AC226">
            <v>0.48241381967271668</v>
          </cell>
          <cell r="AD226">
            <v>0.47953129418327112</v>
          </cell>
          <cell r="AE226">
            <v>0.47632984440266379</v>
          </cell>
          <cell r="AF226">
            <v>0.41506310495727228</v>
          </cell>
          <cell r="AG226">
            <v>0.40401193269769303</v>
          </cell>
          <cell r="AH226">
            <v>0.3966818473656315</v>
          </cell>
        </row>
        <row r="227">
          <cell r="A227">
            <v>1234</v>
          </cell>
          <cell r="B227" t="str">
            <v>SALZA DI PINEROLO</v>
          </cell>
          <cell r="H227">
            <v>11.96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14.352125580000001</v>
          </cell>
          <cell r="Q227">
            <v>14.352125580000001</v>
          </cell>
          <cell r="R227">
            <v>14.352125580000001</v>
          </cell>
          <cell r="T227">
            <v>1224</v>
          </cell>
          <cell r="U227">
            <v>0.48300000000000004</v>
          </cell>
          <cell r="V227">
            <v>0.48300000000000004</v>
          </cell>
          <cell r="W227">
            <v>0.48300000000000004</v>
          </cell>
          <cell r="X227">
            <v>0.48299999999999998</v>
          </cell>
          <cell r="Y227">
            <v>0.48299999999999998</v>
          </cell>
          <cell r="Z227">
            <v>0.48299999999999998</v>
          </cell>
          <cell r="AA227">
            <v>0.48299999999999998</v>
          </cell>
          <cell r="AB227">
            <v>0.48299999999999998</v>
          </cell>
          <cell r="AC227">
            <v>0.48299999999999998</v>
          </cell>
          <cell r="AD227">
            <v>0.48299999999999998</v>
          </cell>
          <cell r="AE227">
            <v>0.48299999999999998</v>
          </cell>
          <cell r="AF227">
            <v>0.48299999999999998</v>
          </cell>
          <cell r="AG227">
            <v>0.48299999999999998</v>
          </cell>
          <cell r="AH227">
            <v>0.48299999999999998</v>
          </cell>
        </row>
        <row r="228">
          <cell r="A228">
            <v>1235</v>
          </cell>
          <cell r="B228" t="str">
            <v>SAMONE (TO)</v>
          </cell>
          <cell r="C228">
            <v>2.625</v>
          </cell>
          <cell r="D228">
            <v>15.54</v>
          </cell>
          <cell r="E228">
            <v>6.74</v>
          </cell>
          <cell r="F228">
            <v>2.96</v>
          </cell>
          <cell r="G228">
            <v>45.81</v>
          </cell>
          <cell r="H228">
            <v>34.86</v>
          </cell>
          <cell r="I228">
            <v>11.39</v>
          </cell>
          <cell r="J228">
            <v>10.39</v>
          </cell>
          <cell r="K228">
            <v>3.1500275625</v>
          </cell>
          <cell r="L228">
            <v>21.7981907325</v>
          </cell>
          <cell r="M228">
            <v>29.886261502499998</v>
          </cell>
          <cell r="N228">
            <v>33.438292582499997</v>
          </cell>
          <cell r="O228">
            <v>88.410773587500003</v>
          </cell>
          <cell r="P228">
            <v>130.24313961749999</v>
          </cell>
          <cell r="Q228">
            <v>143.9112592125</v>
          </cell>
          <cell r="R228">
            <v>156.37936830749999</v>
          </cell>
          <cell r="T228">
            <v>1225</v>
          </cell>
          <cell r="U228">
            <v>0.48299999999999998</v>
          </cell>
          <cell r="V228">
            <v>0.48299999999999998</v>
          </cell>
          <cell r="W228">
            <v>0.48299999999999998</v>
          </cell>
          <cell r="X228">
            <v>0.48299999999999998</v>
          </cell>
          <cell r="Y228">
            <v>0.48299999999999998</v>
          </cell>
          <cell r="Z228">
            <v>0.48299999999999998</v>
          </cell>
          <cell r="AA228">
            <v>0.48299999999999993</v>
          </cell>
          <cell r="AB228">
            <v>0.48299999999999998</v>
          </cell>
          <cell r="AC228">
            <v>0.48299999999999993</v>
          </cell>
          <cell r="AD228">
            <v>0.48299999999999998</v>
          </cell>
          <cell r="AE228">
            <v>0.48245009809158385</v>
          </cell>
          <cell r="AF228">
            <v>0.38814642134495331</v>
          </cell>
          <cell r="AG228">
            <v>0.35117511338136126</v>
          </cell>
          <cell r="AH228">
            <v>0.32977973346842682</v>
          </cell>
        </row>
        <row r="229">
          <cell r="A229">
            <v>1236</v>
          </cell>
          <cell r="B229" t="str">
            <v>SAN BENIGNO CANAVESE</v>
          </cell>
          <cell r="D229">
            <v>3</v>
          </cell>
          <cell r="E229">
            <v>5.61</v>
          </cell>
          <cell r="F229">
            <v>7.6</v>
          </cell>
          <cell r="G229">
            <v>31.94</v>
          </cell>
          <cell r="H229">
            <v>112.23999999999998</v>
          </cell>
          <cell r="I229">
            <v>199.65999999999997</v>
          </cell>
          <cell r="J229">
            <v>148.63999999999999</v>
          </cell>
          <cell r="K229">
            <v>0</v>
          </cell>
          <cell r="L229">
            <v>3.6000315000000001</v>
          </cell>
          <cell r="M229">
            <v>10.332090405000001</v>
          </cell>
          <cell r="N229">
            <v>19.452170205000002</v>
          </cell>
          <cell r="O229">
            <v>57.780505574999999</v>
          </cell>
          <cell r="P229">
            <v>192.46968409499999</v>
          </cell>
          <cell r="Q229">
            <v>432.06378052499997</v>
          </cell>
          <cell r="R229">
            <v>610.43334124499995</v>
          </cell>
          <cell r="T229">
            <v>1226</v>
          </cell>
          <cell r="U229">
            <v>0.48299999999999998</v>
          </cell>
          <cell r="V229">
            <v>0.48299999999999998</v>
          </cell>
          <cell r="W229">
            <v>0.48299999999999998</v>
          </cell>
          <cell r="X229">
            <v>0.48299999999999993</v>
          </cell>
          <cell r="Y229">
            <v>0.48299999999999998</v>
          </cell>
          <cell r="Z229">
            <v>0.48299999999999993</v>
          </cell>
          <cell r="AA229">
            <v>0.48299999999999998</v>
          </cell>
          <cell r="AB229">
            <v>0.48299999999999998</v>
          </cell>
          <cell r="AC229">
            <v>0.48299999999999998</v>
          </cell>
          <cell r="AD229">
            <v>0.48299999999999998</v>
          </cell>
          <cell r="AE229">
            <v>0.48299999999999998</v>
          </cell>
          <cell r="AF229">
            <v>0.47864945735995662</v>
          </cell>
          <cell r="AG229">
            <v>0.46969170416835304</v>
          </cell>
          <cell r="AH229">
            <v>0.46040006294297181</v>
          </cell>
        </row>
        <row r="230">
          <cell r="A230">
            <v>1237</v>
          </cell>
          <cell r="B230" t="str">
            <v>SAN CARLO CANAVESE</v>
          </cell>
          <cell r="F230">
            <v>109.46000000000001</v>
          </cell>
          <cell r="G230">
            <v>89.452000000000012</v>
          </cell>
          <cell r="H230">
            <v>1022.5450000000001</v>
          </cell>
          <cell r="I230">
            <v>85.704999999999998</v>
          </cell>
          <cell r="J230">
            <v>34.423000000000002</v>
          </cell>
          <cell r="K230">
            <v>0</v>
          </cell>
          <cell r="L230">
            <v>0</v>
          </cell>
          <cell r="M230">
            <v>0</v>
          </cell>
          <cell r="N230">
            <v>131.35314933000001</v>
          </cell>
          <cell r="O230">
            <v>238.69648857600004</v>
          </cell>
          <cell r="P230">
            <v>1465.7612252985002</v>
          </cell>
          <cell r="Q230">
            <v>1568.6081252010003</v>
          </cell>
          <cell r="R230">
            <v>1609.9160866425004</v>
          </cell>
          <cell r="T230">
            <v>1227</v>
          </cell>
          <cell r="U230">
            <v>0.48299999999999998</v>
          </cell>
          <cell r="V230">
            <v>0.48299999999999998</v>
          </cell>
          <cell r="W230">
            <v>0.48299999999999998</v>
          </cell>
          <cell r="X230">
            <v>0.48300000000000004</v>
          </cell>
          <cell r="Y230">
            <v>0.48299999999999998</v>
          </cell>
          <cell r="Z230">
            <v>0.48299999999999998</v>
          </cell>
          <cell r="AA230">
            <v>0.48299999999999998</v>
          </cell>
          <cell r="AB230">
            <v>0.48300000000000004</v>
          </cell>
          <cell r="AC230">
            <v>0.48175869091545748</v>
          </cell>
          <cell r="AD230">
            <v>0.48049795735205747</v>
          </cell>
          <cell r="AE230">
            <v>0.480579150711134</v>
          </cell>
          <cell r="AF230">
            <v>0.47813790290488711</v>
          </cell>
          <cell r="AG230">
            <v>0.47417036122317463</v>
          </cell>
          <cell r="AH230">
            <v>0.47392088985022673</v>
          </cell>
        </row>
        <row r="231">
          <cell r="A231">
            <v>1238</v>
          </cell>
          <cell r="B231" t="str">
            <v>SAN COLOMBANO BELMONTE</v>
          </cell>
          <cell r="F231">
            <v>5.88</v>
          </cell>
          <cell r="H231">
            <v>4.2</v>
          </cell>
          <cell r="I231">
            <v>13.977</v>
          </cell>
          <cell r="J231">
            <v>11.76</v>
          </cell>
          <cell r="K231">
            <v>0</v>
          </cell>
          <cell r="L231">
            <v>0</v>
          </cell>
          <cell r="M231">
            <v>0</v>
          </cell>
          <cell r="N231">
            <v>7.0560617399999987</v>
          </cell>
          <cell r="O231">
            <v>7.0560617399999987</v>
          </cell>
          <cell r="P231">
            <v>12.09610584</v>
          </cell>
          <cell r="Q231">
            <v>28.868652598499999</v>
          </cell>
          <cell r="R231">
            <v>42.9807760785</v>
          </cell>
          <cell r="T231">
            <v>1228</v>
          </cell>
          <cell r="U231">
            <v>0.48299999999999998</v>
          </cell>
          <cell r="V231">
            <v>0.48300000000000004</v>
          </cell>
          <cell r="W231">
            <v>0.48300000000000004</v>
          </cell>
          <cell r="X231">
            <v>0.48299999999999998</v>
          </cell>
          <cell r="Y231">
            <v>0.48299999999999993</v>
          </cell>
          <cell r="Z231">
            <v>0.48300000000000004</v>
          </cell>
          <cell r="AA231">
            <v>0.48299999999999998</v>
          </cell>
          <cell r="AB231">
            <v>0.48299999999999998</v>
          </cell>
          <cell r="AC231">
            <v>0.48268653899969166</v>
          </cell>
          <cell r="AD231">
            <v>0.48097323613706155</v>
          </cell>
          <cell r="AE231">
            <v>0.47840617932795765</v>
          </cell>
          <cell r="AF231">
            <v>0.47128812964131916</v>
          </cell>
          <cell r="AG231">
            <v>0.46170466468940918</v>
          </cell>
          <cell r="AH231">
            <v>0.4570765900264856</v>
          </cell>
        </row>
        <row r="232">
          <cell r="A232">
            <v>1239</v>
          </cell>
          <cell r="B232" t="str">
            <v>SAN DIDERO</v>
          </cell>
          <cell r="G232">
            <v>40.58</v>
          </cell>
          <cell r="I232">
            <v>11.759999999999998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48.696426090000003</v>
          </cell>
          <cell r="P232">
            <v>48.696426090000003</v>
          </cell>
          <cell r="Q232">
            <v>62.808549569999997</v>
          </cell>
          <cell r="R232">
            <v>62.808549569999997</v>
          </cell>
          <cell r="T232">
            <v>1229</v>
          </cell>
          <cell r="U232">
            <v>0.48300000000000004</v>
          </cell>
          <cell r="V232">
            <v>0.48299999999999993</v>
          </cell>
          <cell r="W232">
            <v>0.48299999999999998</v>
          </cell>
          <cell r="X232">
            <v>0.48299999999999998</v>
          </cell>
          <cell r="Y232">
            <v>0.48300000000000004</v>
          </cell>
          <cell r="Z232">
            <v>0.48299999999999998</v>
          </cell>
          <cell r="AA232">
            <v>0.48299999999999998</v>
          </cell>
          <cell r="AB232">
            <v>0.48240947524941369</v>
          </cell>
          <cell r="AC232">
            <v>0.48007392040624414</v>
          </cell>
          <cell r="AD232">
            <v>0.47886602045768989</v>
          </cell>
          <cell r="AE232">
            <v>0.47560628258078302</v>
          </cell>
          <cell r="AF232">
            <v>0.47050301616460327</v>
          </cell>
          <cell r="AG232">
            <v>0.46208564567107258</v>
          </cell>
          <cell r="AH232">
            <v>0.45891483523976973</v>
          </cell>
        </row>
        <row r="233">
          <cell r="A233">
            <v>1240</v>
          </cell>
          <cell r="B233" t="str">
            <v>SAN FRANCESCO AL CAMPO</v>
          </cell>
          <cell r="D233">
            <v>3.96</v>
          </cell>
          <cell r="E233">
            <v>2.88</v>
          </cell>
          <cell r="F233">
            <v>16.080000000000002</v>
          </cell>
          <cell r="G233">
            <v>72.820999999999998</v>
          </cell>
          <cell r="H233">
            <v>163.49</v>
          </cell>
          <cell r="I233">
            <v>51.975000000000001</v>
          </cell>
          <cell r="J233">
            <v>41.37</v>
          </cell>
          <cell r="K233">
            <v>0</v>
          </cell>
          <cell r="L233">
            <v>4.7520415800000002</v>
          </cell>
          <cell r="M233">
            <v>8.2080718200000007</v>
          </cell>
          <cell r="N233">
            <v>27.504240660000004</v>
          </cell>
          <cell r="O233">
            <v>114.89020528050001</v>
          </cell>
          <cell r="P233">
            <v>311.07992192550006</v>
          </cell>
          <cell r="Q233">
            <v>373.45046766300004</v>
          </cell>
          <cell r="R233">
            <v>423.09490204800005</v>
          </cell>
          <cell r="T233">
            <v>1230</v>
          </cell>
          <cell r="U233">
            <v>0.48300000000000004</v>
          </cell>
          <cell r="V233">
            <v>0.48299999999999998</v>
          </cell>
          <cell r="W233">
            <v>0.48299999999999998</v>
          </cell>
          <cell r="X233">
            <v>0.48299999999999998</v>
          </cell>
          <cell r="Y233">
            <v>0.48299999999999998</v>
          </cell>
          <cell r="Z233">
            <v>0.48299999999999998</v>
          </cell>
          <cell r="AA233">
            <v>0.48300000000000004</v>
          </cell>
          <cell r="AB233">
            <v>0.48299999999999998</v>
          </cell>
          <cell r="AC233">
            <v>0.48299999999999998</v>
          </cell>
          <cell r="AD233">
            <v>0.48146456301115387</v>
          </cell>
          <cell r="AE233">
            <v>0.47122810765812184</v>
          </cell>
          <cell r="AF233">
            <v>0.47106876916523965</v>
          </cell>
          <cell r="AG233">
            <v>0.46275868439232959</v>
          </cell>
          <cell r="AH233">
            <v>0.44019165385825454</v>
          </cell>
        </row>
        <row r="234">
          <cell r="A234">
            <v>1242</v>
          </cell>
          <cell r="B234" t="str">
            <v>SAN GERMANO CHISONE</v>
          </cell>
          <cell r="E234">
            <v>18.880000000000003</v>
          </cell>
          <cell r="F234">
            <v>5.07</v>
          </cell>
          <cell r="G234">
            <v>23.375</v>
          </cell>
          <cell r="H234">
            <v>11.32</v>
          </cell>
          <cell r="I234">
            <v>18.600000000000001</v>
          </cell>
          <cell r="J234">
            <v>2.99</v>
          </cell>
          <cell r="K234">
            <v>0</v>
          </cell>
          <cell r="L234">
            <v>0</v>
          </cell>
          <cell r="M234">
            <v>22.656198240000002</v>
          </cell>
          <cell r="N234">
            <v>28.740251475000001</v>
          </cell>
          <cell r="O234">
            <v>56.790496912500004</v>
          </cell>
          <cell r="P234">
            <v>70.374615772500007</v>
          </cell>
          <cell r="Q234">
            <v>92.694811072500016</v>
          </cell>
          <cell r="R234">
            <v>96.282842467500018</v>
          </cell>
          <cell r="T234">
            <v>1231</v>
          </cell>
          <cell r="U234">
            <v>0.48299999999999993</v>
          </cell>
          <cell r="V234">
            <v>0.48299999999999993</v>
          </cell>
          <cell r="W234">
            <v>0.48299999999999993</v>
          </cell>
          <cell r="X234">
            <v>0.48299999999999998</v>
          </cell>
          <cell r="Y234">
            <v>0.48300000000000004</v>
          </cell>
          <cell r="Z234">
            <v>0.48300000000000004</v>
          </cell>
          <cell r="AA234">
            <v>0.48299999999999993</v>
          </cell>
          <cell r="AB234">
            <v>0.48283101220364244</v>
          </cell>
          <cell r="AC234">
            <v>0.48229489360189748</v>
          </cell>
          <cell r="AD234">
            <v>0.48072906756078099</v>
          </cell>
          <cell r="AE234">
            <v>0.47926109483925378</v>
          </cell>
          <cell r="AF234">
            <v>0.4676487669657679</v>
          </cell>
          <cell r="AG234">
            <v>0.46561290466566452</v>
          </cell>
          <cell r="AH234">
            <v>0.4642612754511542</v>
          </cell>
        </row>
        <row r="235">
          <cell r="A235">
            <v>1243</v>
          </cell>
          <cell r="B235" t="str">
            <v>SAN GILLIO</v>
          </cell>
          <cell r="C235">
            <v>2.4500000000000002</v>
          </cell>
          <cell r="E235">
            <v>33.160000000000004</v>
          </cell>
          <cell r="F235">
            <v>17.079999999999998</v>
          </cell>
          <cell r="G235">
            <v>3.96</v>
          </cell>
          <cell r="H235">
            <v>4988</v>
          </cell>
          <cell r="I235">
            <v>42.863</v>
          </cell>
          <cell r="J235">
            <v>31.289999999999996</v>
          </cell>
          <cell r="K235">
            <v>2.9400257250000004</v>
          </cell>
          <cell r="L235">
            <v>2.9400257250000004</v>
          </cell>
          <cell r="M235">
            <v>42.732373905000003</v>
          </cell>
          <cell r="N235">
            <v>63.228553245000001</v>
          </cell>
          <cell r="O235">
            <v>67.980594824999997</v>
          </cell>
          <cell r="P235">
            <v>6053.6329688249998</v>
          </cell>
          <cell r="Q235">
            <v>6105.0690188865001</v>
          </cell>
          <cell r="R235">
            <v>6142.6173474315001</v>
          </cell>
          <cell r="T235">
            <v>1232</v>
          </cell>
          <cell r="U235">
            <v>0.48299999999999998</v>
          </cell>
          <cell r="V235">
            <v>0.48300000000000004</v>
          </cell>
          <cell r="W235">
            <v>0.48299999999999998</v>
          </cell>
          <cell r="X235">
            <v>0.48299999999999998</v>
          </cell>
          <cell r="Y235">
            <v>0.48299999999999998</v>
          </cell>
          <cell r="Z235">
            <v>0.48299999999999998</v>
          </cell>
          <cell r="AA235">
            <v>0.48299999999999998</v>
          </cell>
          <cell r="AB235">
            <v>0.48299999999999998</v>
          </cell>
          <cell r="AC235">
            <v>0.48299999999999998</v>
          </cell>
          <cell r="AD235">
            <v>0.48299999999999998</v>
          </cell>
          <cell r="AE235">
            <v>0.48299999999999998</v>
          </cell>
          <cell r="AF235">
            <v>0.44311904133454638</v>
          </cell>
          <cell r="AG235">
            <v>0.44037739061292053</v>
          </cell>
          <cell r="AH235">
            <v>0.44160911641668105</v>
          </cell>
        </row>
        <row r="236">
          <cell r="A236">
            <v>1244</v>
          </cell>
          <cell r="B236" t="str">
            <v>SAN GIORGIO CANAVESE</v>
          </cell>
          <cell r="E236">
            <v>89.28</v>
          </cell>
          <cell r="F236">
            <v>2.52</v>
          </cell>
          <cell r="G236">
            <v>69.680000000000007</v>
          </cell>
          <cell r="H236">
            <v>2703.085</v>
          </cell>
          <cell r="I236">
            <v>1134.0250000000001</v>
          </cell>
          <cell r="J236">
            <v>5.76</v>
          </cell>
          <cell r="K236">
            <v>0</v>
          </cell>
          <cell r="L236">
            <v>0</v>
          </cell>
          <cell r="M236">
            <v>107.13693744000001</v>
          </cell>
          <cell r="N236">
            <v>110.16096390000001</v>
          </cell>
          <cell r="O236">
            <v>193.77769554000002</v>
          </cell>
          <cell r="P236">
            <v>3437.5080779324999</v>
          </cell>
          <cell r="Q236">
            <v>4798.349985195</v>
          </cell>
          <cell r="R236">
            <v>4805.2620456750001</v>
          </cell>
          <cell r="T236">
            <v>1233</v>
          </cell>
          <cell r="U236">
            <v>0.48299999999999998</v>
          </cell>
          <cell r="V236">
            <v>0.48299999999999998</v>
          </cell>
          <cell r="W236">
            <v>0.48299999999999998</v>
          </cell>
          <cell r="X236">
            <v>0.48300000000000004</v>
          </cell>
          <cell r="Y236">
            <v>0.48299999999999998</v>
          </cell>
          <cell r="Z236">
            <v>0.48299999999999998</v>
          </cell>
          <cell r="AA236">
            <v>0.48299999999999998</v>
          </cell>
          <cell r="AB236">
            <v>0.48299999999999998</v>
          </cell>
          <cell r="AC236">
            <v>0.48220086910524984</v>
          </cell>
          <cell r="AD236">
            <v>0.48053266716998561</v>
          </cell>
          <cell r="AE236">
            <v>0.47907905553077285</v>
          </cell>
          <cell r="AF236">
            <v>0.47931425148901552</v>
          </cell>
          <cell r="AG236">
            <v>0.47197269130497643</v>
          </cell>
          <cell r="AH236">
            <v>0.47185183458551233</v>
          </cell>
        </row>
        <row r="237">
          <cell r="A237">
            <v>1245</v>
          </cell>
          <cell r="B237" t="str">
            <v>SAN GIORIO DI SUSA</v>
          </cell>
          <cell r="D237">
            <v>2.88</v>
          </cell>
          <cell r="F237">
            <v>5.3800000000000008</v>
          </cell>
          <cell r="G237">
            <v>586.86</v>
          </cell>
          <cell r="H237">
            <v>10.48</v>
          </cell>
          <cell r="I237">
            <v>80.863</v>
          </cell>
          <cell r="J237">
            <v>53.900000000000006</v>
          </cell>
          <cell r="K237">
            <v>0</v>
          </cell>
          <cell r="L237">
            <v>3.45603024</v>
          </cell>
          <cell r="M237">
            <v>3.45603024</v>
          </cell>
          <cell r="N237">
            <v>9.9120867300000004</v>
          </cell>
          <cell r="O237">
            <v>714.15024876000007</v>
          </cell>
          <cell r="P237">
            <v>726.72635880000007</v>
          </cell>
          <cell r="Q237">
            <v>823.76280786150005</v>
          </cell>
          <cell r="R237">
            <v>888.44337381150012</v>
          </cell>
          <cell r="T237">
            <v>1234</v>
          </cell>
          <cell r="U237">
            <v>0.48299999999999998</v>
          </cell>
          <cell r="V237">
            <v>0.48299999999999998</v>
          </cell>
          <cell r="W237">
            <v>0.48299999999999998</v>
          </cell>
          <cell r="X237">
            <v>0.48299999999999998</v>
          </cell>
          <cell r="Y237">
            <v>0.48299999999999998</v>
          </cell>
          <cell r="Z237">
            <v>0.48299999999999998</v>
          </cell>
          <cell r="AA237">
            <v>0.48299999999999998</v>
          </cell>
          <cell r="AB237">
            <v>0.48299999999999998</v>
          </cell>
          <cell r="AC237">
            <v>0.48299999999999998</v>
          </cell>
          <cell r="AD237">
            <v>0.48299999999999998</v>
          </cell>
          <cell r="AE237">
            <v>0.48299999999999998</v>
          </cell>
          <cell r="AF237">
            <v>0.44478421077362407</v>
          </cell>
          <cell r="AG237">
            <v>0.44451027387180592</v>
          </cell>
          <cell r="AH237">
            <v>0.44600208868758134</v>
          </cell>
        </row>
        <row r="238">
          <cell r="A238">
            <v>1246</v>
          </cell>
          <cell r="B238" t="str">
            <v>SAN GIUSTO CANAVESE</v>
          </cell>
          <cell r="D238">
            <v>3</v>
          </cell>
          <cell r="E238">
            <v>19.835000000000001</v>
          </cell>
          <cell r="F238">
            <v>17.47</v>
          </cell>
          <cell r="G238">
            <v>75.115000000000009</v>
          </cell>
          <cell r="H238">
            <v>133.23000000000002</v>
          </cell>
          <cell r="I238">
            <v>59.190000000000005</v>
          </cell>
          <cell r="J238">
            <v>25.335000000000001</v>
          </cell>
          <cell r="K238">
            <v>0</v>
          </cell>
          <cell r="L238">
            <v>3.6000315000000001</v>
          </cell>
          <cell r="M238">
            <v>27.402239767500003</v>
          </cell>
          <cell r="N238">
            <v>48.366423202500002</v>
          </cell>
          <cell r="O238">
            <v>138.50521191000001</v>
          </cell>
          <cell r="P238">
            <v>298.38261082500003</v>
          </cell>
          <cell r="Q238">
            <v>369.41123232000007</v>
          </cell>
          <cell r="R238">
            <v>399.81349833750005</v>
          </cell>
          <cell r="T238">
            <v>1235</v>
          </cell>
          <cell r="U238">
            <v>0.48299999999999998</v>
          </cell>
          <cell r="V238">
            <v>0.48299999999999998</v>
          </cell>
          <cell r="W238">
            <v>0.48299999999999998</v>
          </cell>
          <cell r="X238">
            <v>0.48299999999999998</v>
          </cell>
          <cell r="Y238">
            <v>0.48299999999999998</v>
          </cell>
          <cell r="Z238">
            <v>0.48299999999999998</v>
          </cell>
          <cell r="AA238">
            <v>0.48239141467492502</v>
          </cell>
          <cell r="AB238">
            <v>0.47862950347704536</v>
          </cell>
          <cell r="AC238">
            <v>0.47709719152464852</v>
          </cell>
          <cell r="AD238">
            <v>0.47648878332275152</v>
          </cell>
          <cell r="AE238">
            <v>0.46638028871415338</v>
          </cell>
          <cell r="AF238">
            <v>0.45767162097954373</v>
          </cell>
          <cell r="AG238">
            <v>0.45556613132281842</v>
          </cell>
          <cell r="AH238">
            <v>0.45203336949702599</v>
          </cell>
        </row>
        <row r="239">
          <cell r="A239">
            <v>1247</v>
          </cell>
          <cell r="B239" t="str">
            <v>SAN MARTINO CANAVESE</v>
          </cell>
          <cell r="G239">
            <v>13.16</v>
          </cell>
          <cell r="H239">
            <v>28.52</v>
          </cell>
          <cell r="I239">
            <v>20.5</v>
          </cell>
          <cell r="J239">
            <v>17.035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15.79213818</v>
          </cell>
          <cell r="P239">
            <v>50.016437639999999</v>
          </cell>
          <cell r="Q239">
            <v>74.616652889999997</v>
          </cell>
          <cell r="R239">
            <v>95.058831757500002</v>
          </cell>
          <cell r="T239">
            <v>1236</v>
          </cell>
          <cell r="U239">
            <v>0.48300000000000004</v>
          </cell>
          <cell r="V239">
            <v>0.48299999999999998</v>
          </cell>
          <cell r="W239">
            <v>0.48299999999999998</v>
          </cell>
          <cell r="X239">
            <v>0.48300000000000004</v>
          </cell>
          <cell r="Y239">
            <v>0.48299999999999998</v>
          </cell>
          <cell r="Z239">
            <v>0.48299999999999998</v>
          </cell>
          <cell r="AA239">
            <v>0.48299999999999998</v>
          </cell>
          <cell r="AB239">
            <v>0.4829641414857499</v>
          </cell>
          <cell r="AC239">
            <v>0.48289170025157141</v>
          </cell>
          <cell r="AD239">
            <v>0.48279418148649006</v>
          </cell>
          <cell r="AE239">
            <v>0.48238598350583894</v>
          </cell>
          <cell r="AF239">
            <v>0.48075087503132163</v>
          </cell>
          <cell r="AG239">
            <v>0.47731646930168098</v>
          </cell>
          <cell r="AH239">
            <v>0.47374520650155694</v>
          </cell>
        </row>
        <row r="240">
          <cell r="A240">
            <v>1248</v>
          </cell>
          <cell r="B240" t="str">
            <v>SAN MAURIZIO CANAVESE</v>
          </cell>
          <cell r="C240">
            <v>3.5</v>
          </cell>
          <cell r="D240">
            <v>2.1</v>
          </cell>
          <cell r="E240">
            <v>37.088000000000001</v>
          </cell>
          <cell r="F240">
            <v>59.45</v>
          </cell>
          <cell r="G240">
            <v>69.780000000000015</v>
          </cell>
          <cell r="H240">
            <v>410.95600000000013</v>
          </cell>
          <cell r="I240">
            <v>95.73</v>
          </cell>
          <cell r="J240">
            <v>51.802</v>
          </cell>
          <cell r="K240">
            <v>4.2000367500000007</v>
          </cell>
          <cell r="L240">
            <v>6.7200588000000003</v>
          </cell>
          <cell r="M240">
            <v>51.22604822400001</v>
          </cell>
          <cell r="N240">
            <v>122.56667244900002</v>
          </cell>
          <cell r="O240">
            <v>206.30340513900006</v>
          </cell>
          <cell r="P240">
            <v>699.4549201770003</v>
          </cell>
          <cell r="Q240">
            <v>814.33192534200032</v>
          </cell>
          <cell r="R240">
            <v>876.49486926300028</v>
          </cell>
          <cell r="T240">
            <v>1237</v>
          </cell>
          <cell r="U240">
            <v>0.48299999999999993</v>
          </cell>
          <cell r="V240">
            <v>0.48299999999999998</v>
          </cell>
          <cell r="W240">
            <v>0.48299999999999998</v>
          </cell>
          <cell r="X240">
            <v>0.48299999999999998</v>
          </cell>
          <cell r="Y240">
            <v>0.48299999999999998</v>
          </cell>
          <cell r="Z240">
            <v>0.48299999999999998</v>
          </cell>
          <cell r="AA240">
            <v>0.48300000000000004</v>
          </cell>
          <cell r="AB240">
            <v>0.48299999999999998</v>
          </cell>
          <cell r="AC240">
            <v>0.48299999999999998</v>
          </cell>
          <cell r="AD240">
            <v>0.48004879004288831</v>
          </cell>
          <cell r="AE240">
            <v>0.4777282984904665</v>
          </cell>
          <cell r="AF240">
            <v>0.45153602578034546</v>
          </cell>
          <cell r="AG240">
            <v>0.44429517863793944</v>
          </cell>
          <cell r="AH240">
            <v>0.44298731011186859</v>
          </cell>
        </row>
        <row r="241">
          <cell r="A241">
            <v>1249</v>
          </cell>
          <cell r="B241" t="str">
            <v>SAN MAURO TORINESE</v>
          </cell>
          <cell r="D241">
            <v>36</v>
          </cell>
          <cell r="E241">
            <v>109.395</v>
          </cell>
          <cell r="F241">
            <v>21.584999999999997</v>
          </cell>
          <cell r="G241">
            <v>132.46999999999997</v>
          </cell>
          <cell r="H241">
            <v>1182.4750000000001</v>
          </cell>
          <cell r="I241">
            <v>168.70999999999995</v>
          </cell>
          <cell r="J241">
            <v>1108.423</v>
          </cell>
          <cell r="K241">
            <v>0</v>
          </cell>
          <cell r="L241">
            <v>43.200378000000008</v>
          </cell>
          <cell r="M241">
            <v>174.4755266475</v>
          </cell>
          <cell r="N241">
            <v>200.37775328999999</v>
          </cell>
          <cell r="O241">
            <v>359.34314422499995</v>
          </cell>
          <cell r="P241">
            <v>1778.3255602125</v>
          </cell>
          <cell r="Q241">
            <v>1980.7793316674999</v>
          </cell>
          <cell r="R241">
            <v>3310.898570109</v>
          </cell>
          <cell r="T241">
            <v>1238</v>
          </cell>
          <cell r="U241">
            <v>0.48299999999999998</v>
          </cell>
          <cell r="V241">
            <v>0.48299999999999998</v>
          </cell>
          <cell r="W241">
            <v>0.48299999999999998</v>
          </cell>
          <cell r="X241">
            <v>0.48299999999999998</v>
          </cell>
          <cell r="Y241">
            <v>0.48299999999999998</v>
          </cell>
          <cell r="Z241">
            <v>0.48299999999999998</v>
          </cell>
          <cell r="AA241">
            <v>0.48299999999999998</v>
          </cell>
          <cell r="AB241">
            <v>0.48299999999999998</v>
          </cell>
          <cell r="AC241">
            <v>0.48299999999999993</v>
          </cell>
          <cell r="AD241">
            <v>0.47936109555384721</v>
          </cell>
          <cell r="AE241">
            <v>0.47966613403593994</v>
          </cell>
          <cell r="AF241">
            <v>0.47746871038862992</v>
          </cell>
          <cell r="AG241">
            <v>0.47000207857253673</v>
          </cell>
          <cell r="AH241">
            <v>0.46382107009374751</v>
          </cell>
        </row>
        <row r="242">
          <cell r="A242">
            <v>1250</v>
          </cell>
          <cell r="B242" t="str">
            <v>SAN PIETRO VAL LEMINA</v>
          </cell>
          <cell r="D242">
            <v>2.8000000000000003</v>
          </cell>
          <cell r="E242">
            <v>17.920000000000002</v>
          </cell>
          <cell r="F242">
            <v>14.96</v>
          </cell>
          <cell r="G242">
            <v>31.320000000000004</v>
          </cell>
          <cell r="H242">
            <v>104.78999999999999</v>
          </cell>
          <cell r="I242">
            <v>57.388000000000005</v>
          </cell>
          <cell r="J242">
            <v>9.49</v>
          </cell>
          <cell r="K242">
            <v>0</v>
          </cell>
          <cell r="L242">
            <v>3.3600294000000002</v>
          </cell>
          <cell r="M242">
            <v>24.86421756</v>
          </cell>
          <cell r="N242">
            <v>42.816374639999999</v>
          </cell>
          <cell r="O242">
            <v>80.400703499999992</v>
          </cell>
          <cell r="P242">
            <v>206.14980379499997</v>
          </cell>
          <cell r="Q242">
            <v>275.01600636899997</v>
          </cell>
          <cell r="R242">
            <v>286.40410601399998</v>
          </cell>
          <cell r="T242">
            <v>1239</v>
          </cell>
          <cell r="U242">
            <v>0.48299999999999998</v>
          </cell>
          <cell r="V242">
            <v>0.48299999999999998</v>
          </cell>
          <cell r="W242">
            <v>0.48300000000000004</v>
          </cell>
          <cell r="X242">
            <v>0.48299999999999998</v>
          </cell>
          <cell r="Y242">
            <v>0.48299999999999998</v>
          </cell>
          <cell r="Z242">
            <v>0.48299999999999998</v>
          </cell>
          <cell r="AA242">
            <v>0.48299999999999993</v>
          </cell>
          <cell r="AB242">
            <v>0.48300000000000004</v>
          </cell>
          <cell r="AC242">
            <v>0.48299999999999998</v>
          </cell>
          <cell r="AD242">
            <v>0.48299999999999993</v>
          </cell>
          <cell r="AE242">
            <v>0.46304808485704474</v>
          </cell>
          <cell r="AF242">
            <v>0.46263732391458712</v>
          </cell>
          <cell r="AG242">
            <v>0.45755036111555825</v>
          </cell>
          <cell r="AH242">
            <v>0.45630005629077397</v>
          </cell>
        </row>
        <row r="243">
          <cell r="A243">
            <v>1251</v>
          </cell>
          <cell r="B243" t="str">
            <v>SAN PONSO</v>
          </cell>
          <cell r="G243">
            <v>8.0500000000000007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9.660084525000002</v>
          </cell>
          <cell r="P243">
            <v>9.660084525000002</v>
          </cell>
          <cell r="Q243">
            <v>9.660084525000002</v>
          </cell>
          <cell r="R243">
            <v>9.660084525000002</v>
          </cell>
          <cell r="T243">
            <v>1240</v>
          </cell>
          <cell r="U243">
            <v>0.48299999999999998</v>
          </cell>
          <cell r="V243">
            <v>0.48299999999999998</v>
          </cell>
          <cell r="W243">
            <v>0.48299999999999998</v>
          </cell>
          <cell r="X243">
            <v>0.48299999999999998</v>
          </cell>
          <cell r="Y243">
            <v>0.48299999999999998</v>
          </cell>
          <cell r="Z243">
            <v>0.48300000000000004</v>
          </cell>
          <cell r="AA243">
            <v>0.48299999999999998</v>
          </cell>
          <cell r="AB243">
            <v>0.48279616020576016</v>
          </cell>
          <cell r="AC243">
            <v>0.48266332264952638</v>
          </cell>
          <cell r="AD243">
            <v>0.48177166373298863</v>
          </cell>
          <cell r="AE243">
            <v>0.47815861607722293</v>
          </cell>
          <cell r="AF243">
            <v>0.47004635550921747</v>
          </cell>
          <cell r="AG243">
            <v>0.46783779920813195</v>
          </cell>
          <cell r="AH243">
            <v>0.46614894326633083</v>
          </cell>
        </row>
        <row r="244">
          <cell r="A244">
            <v>1252</v>
          </cell>
          <cell r="B244" t="str">
            <v>SAN RAFFAELE CIMENA</v>
          </cell>
          <cell r="C244">
            <v>5.78</v>
          </cell>
          <cell r="E244">
            <v>11.7</v>
          </cell>
          <cell r="F244">
            <v>61.565000000000005</v>
          </cell>
          <cell r="G244">
            <v>210.13</v>
          </cell>
          <cell r="H244">
            <v>909.37800000000004</v>
          </cell>
          <cell r="I244">
            <v>827.48</v>
          </cell>
          <cell r="J244">
            <v>26.27</v>
          </cell>
          <cell r="K244">
            <v>6.9360606900000015</v>
          </cell>
          <cell r="L244">
            <v>6.9360606900000015</v>
          </cell>
          <cell r="M244">
            <v>20.976183540000001</v>
          </cell>
          <cell r="N244">
            <v>94.854829972499999</v>
          </cell>
          <cell r="O244">
            <v>347.01303633750001</v>
          </cell>
          <cell r="P244">
            <v>1438.2761848065002</v>
          </cell>
          <cell r="Q244">
            <v>2431.2608733465004</v>
          </cell>
          <cell r="R244">
            <v>2462.7851491815004</v>
          </cell>
          <cell r="T244">
            <v>1241</v>
          </cell>
          <cell r="U244">
            <v>0.48299999999999998</v>
          </cell>
          <cell r="V244">
            <v>0.48299999999999998</v>
          </cell>
          <cell r="W244">
            <v>0.48299999999999998</v>
          </cell>
          <cell r="X244">
            <v>0.48299999999999998</v>
          </cell>
          <cell r="Y244">
            <v>0.48299999999999998</v>
          </cell>
          <cell r="Z244">
            <v>0.48299999999999993</v>
          </cell>
          <cell r="AA244">
            <v>0.48299999999999998</v>
          </cell>
          <cell r="AB244">
            <v>0.48299999999999998</v>
          </cell>
          <cell r="AC244">
            <v>0.48115085349024878</v>
          </cell>
          <cell r="AD244">
            <v>0.47931706402579161</v>
          </cell>
          <cell r="AE244">
            <v>0.47623836139890341</v>
          </cell>
          <cell r="AF244">
            <v>0.46675806277943133</v>
          </cell>
          <cell r="AG244">
            <v>0.45811708598360779</v>
          </cell>
          <cell r="AH244">
            <v>0.45355376330503144</v>
          </cell>
        </row>
        <row r="245">
          <cell r="A245">
            <v>1253</v>
          </cell>
          <cell r="B245" t="str">
            <v>SAN SEBASTIANO DA PO</v>
          </cell>
          <cell r="D245">
            <v>2.8000000000000003</v>
          </cell>
          <cell r="E245">
            <v>7.1099999999999994</v>
          </cell>
          <cell r="F245">
            <v>13.92</v>
          </cell>
          <cell r="G245">
            <v>47.944000000000003</v>
          </cell>
          <cell r="H245">
            <v>1136.4400000000003</v>
          </cell>
          <cell r="I245">
            <v>194.49</v>
          </cell>
          <cell r="J245">
            <v>20</v>
          </cell>
          <cell r="K245">
            <v>0</v>
          </cell>
          <cell r="L245">
            <v>3.3600294000000002</v>
          </cell>
          <cell r="M245">
            <v>11.892104054999999</v>
          </cell>
          <cell r="N245">
            <v>28.596250214999998</v>
          </cell>
          <cell r="O245">
            <v>86.129553627000007</v>
          </cell>
          <cell r="P245">
            <v>1449.8694862470002</v>
          </cell>
          <cell r="Q245">
            <v>1683.2595283920002</v>
          </cell>
          <cell r="R245">
            <v>1707.2597383920001</v>
          </cell>
          <cell r="T245">
            <v>1242</v>
          </cell>
          <cell r="U245">
            <v>0.48299999999999998</v>
          </cell>
          <cell r="V245">
            <v>0.48299999999999998</v>
          </cell>
          <cell r="W245">
            <v>0.48299999999999998</v>
          </cell>
          <cell r="X245">
            <v>0.48299999999999998</v>
          </cell>
          <cell r="Y245">
            <v>0.48299999999999998</v>
          </cell>
          <cell r="Z245">
            <v>0.48299999999999998</v>
          </cell>
          <cell r="AA245">
            <v>0.48299999999999998</v>
          </cell>
          <cell r="AB245">
            <v>0.48299999999999998</v>
          </cell>
          <cell r="AC245">
            <v>0.48062381526726189</v>
          </cell>
          <cell r="AD245">
            <v>0.47998640091561012</v>
          </cell>
          <cell r="AE245">
            <v>0.47691177494658338</v>
          </cell>
          <cell r="AF245">
            <v>0.47461879325347101</v>
          </cell>
          <cell r="AG245">
            <v>0.47295570893456512</v>
          </cell>
          <cell r="AH245">
            <v>0.47142669050321168</v>
          </cell>
        </row>
        <row r="246">
          <cell r="A246">
            <v>1254</v>
          </cell>
          <cell r="B246" t="str">
            <v>SAN SECONDO DI PINEROLO</v>
          </cell>
          <cell r="D246">
            <v>32.064999999999998</v>
          </cell>
          <cell r="E246">
            <v>25.595000000000002</v>
          </cell>
          <cell r="F246">
            <v>48.256</v>
          </cell>
          <cell r="G246">
            <v>209.22000000000003</v>
          </cell>
          <cell r="H246">
            <v>265.37500000000006</v>
          </cell>
          <cell r="I246">
            <v>86.025000000000006</v>
          </cell>
          <cell r="J246">
            <v>20.34</v>
          </cell>
          <cell r="K246">
            <v>0</v>
          </cell>
          <cell r="L246">
            <v>38.4783366825</v>
          </cell>
          <cell r="M246">
            <v>69.192605430000015</v>
          </cell>
          <cell r="N246">
            <v>127.10031211800001</v>
          </cell>
          <cell r="O246">
            <v>378.16650892800004</v>
          </cell>
          <cell r="P246">
            <v>696.61929536550008</v>
          </cell>
          <cell r="Q246">
            <v>799.85019862800004</v>
          </cell>
          <cell r="R246">
            <v>824.25841219800009</v>
          </cell>
          <cell r="T246">
            <v>1243</v>
          </cell>
          <cell r="U246">
            <v>0.48299999999999998</v>
          </cell>
          <cell r="V246">
            <v>0.48299999999999993</v>
          </cell>
          <cell r="W246">
            <v>0.48299999999999998</v>
          </cell>
          <cell r="X246">
            <v>0.48299999999999998</v>
          </cell>
          <cell r="Y246">
            <v>0.48299999999999993</v>
          </cell>
          <cell r="Z246">
            <v>0.48299999999999998</v>
          </cell>
          <cell r="AA246">
            <v>0.48288428679716633</v>
          </cell>
          <cell r="AB246">
            <v>0.48289103495816643</v>
          </cell>
          <cell r="AC246">
            <v>0.48120077038380438</v>
          </cell>
          <cell r="AD246">
            <v>0.47989817049175693</v>
          </cell>
          <cell r="AE246">
            <v>0.48013700701308487</v>
          </cell>
          <cell r="AF246">
            <v>0.24423611178609494</v>
          </cell>
          <cell r="AG246">
            <v>0.23280337770321285</v>
          </cell>
          <cell r="AH246">
            <v>0.22509737705232358</v>
          </cell>
        </row>
        <row r="247">
          <cell r="A247">
            <v>1241</v>
          </cell>
          <cell r="B247" t="str">
            <v>SANGANO</v>
          </cell>
          <cell r="E247">
            <v>23.81</v>
          </cell>
          <cell r="F247">
            <v>20.36</v>
          </cell>
          <cell r="G247">
            <v>36.78</v>
          </cell>
          <cell r="H247">
            <v>113.705</v>
          </cell>
          <cell r="I247">
            <v>100.375</v>
          </cell>
          <cell r="J247">
            <v>52.900000000000006</v>
          </cell>
          <cell r="K247">
            <v>0</v>
          </cell>
          <cell r="L247">
            <v>0</v>
          </cell>
          <cell r="M247">
            <v>28.572250004999997</v>
          </cell>
          <cell r="N247">
            <v>53.004463784999999</v>
          </cell>
          <cell r="O247">
            <v>97.140849975000009</v>
          </cell>
          <cell r="P247">
            <v>233.58804387750001</v>
          </cell>
          <cell r="Q247">
            <v>354.03909781499999</v>
          </cell>
          <cell r="R247">
            <v>417.51965326499999</v>
          </cell>
          <cell r="T247">
            <v>1244</v>
          </cell>
          <cell r="U247">
            <v>0.48300000000000004</v>
          </cell>
          <cell r="V247">
            <v>0.48299999999999998</v>
          </cell>
          <cell r="W247">
            <v>0.48299999999999998</v>
          </cell>
          <cell r="X247">
            <v>0.48299999999999998</v>
          </cell>
          <cell r="Y247">
            <v>0.48300000000000004</v>
          </cell>
          <cell r="Z247">
            <v>0.48299999999999998</v>
          </cell>
          <cell r="AA247">
            <v>0.48300000000000004</v>
          </cell>
          <cell r="AB247">
            <v>0.48299999999999998</v>
          </cell>
          <cell r="AC247">
            <v>0.47950245802693942</v>
          </cell>
          <cell r="AD247">
            <v>0.47836227391533315</v>
          </cell>
          <cell r="AE247">
            <v>0.47604010202592845</v>
          </cell>
          <cell r="AF247">
            <v>0.34920031575209604</v>
          </cell>
          <cell r="AG247">
            <v>0.29232965154914642</v>
          </cell>
          <cell r="AH247">
            <v>0.3010162798328479</v>
          </cell>
        </row>
        <row r="248">
          <cell r="A248">
            <v>1255</v>
          </cell>
          <cell r="B248" t="str">
            <v>SANT'AMBROGIO DI TORINO</v>
          </cell>
          <cell r="E248">
            <v>8.32</v>
          </cell>
          <cell r="F248">
            <v>12.75</v>
          </cell>
          <cell r="G248">
            <v>150.38899999999998</v>
          </cell>
          <cell r="H248">
            <v>54.27</v>
          </cell>
          <cell r="I248">
            <v>121.67</v>
          </cell>
          <cell r="J248">
            <v>27.495000000000001</v>
          </cell>
          <cell r="K248">
            <v>0</v>
          </cell>
          <cell r="L248">
            <v>0</v>
          </cell>
          <cell r="M248">
            <v>9.984087360000002</v>
          </cell>
          <cell r="N248">
            <v>25.284221235000004</v>
          </cell>
          <cell r="O248">
            <v>205.7526003195</v>
          </cell>
          <cell r="P248">
            <v>270.87717015449999</v>
          </cell>
          <cell r="Q248">
            <v>416.8824476895</v>
          </cell>
          <cell r="R248">
            <v>449.87673638699999</v>
          </cell>
          <cell r="T248">
            <v>1245</v>
          </cell>
          <cell r="U248">
            <v>0.48299999999999998</v>
          </cell>
          <cell r="V248">
            <v>0.48299999999999998</v>
          </cell>
          <cell r="W248">
            <v>0.48299999999999998</v>
          </cell>
          <cell r="X248">
            <v>0.48299999999999993</v>
          </cell>
          <cell r="Y248">
            <v>0.48300000000000004</v>
          </cell>
          <cell r="Z248">
            <v>0.48299999999999998</v>
          </cell>
          <cell r="AA248">
            <v>0.48299999999999998</v>
          </cell>
          <cell r="AB248">
            <v>0.48204613565375998</v>
          </cell>
          <cell r="AC248">
            <v>0.48207783188911413</v>
          </cell>
          <cell r="AD248">
            <v>0.48022971464661274</v>
          </cell>
          <cell r="AE248">
            <v>0.2790781824038962</v>
          </cell>
          <cell r="AF248">
            <v>0.27339243323754925</v>
          </cell>
          <cell r="AG248">
            <v>0.25238665415651845</v>
          </cell>
          <cell r="AH248">
            <v>0.22063837474064252</v>
          </cell>
        </row>
        <row r="249">
          <cell r="A249">
            <v>1256</v>
          </cell>
          <cell r="B249" t="str">
            <v>SANT'ANTONINO DI SUSA</v>
          </cell>
          <cell r="G249">
            <v>30.96</v>
          </cell>
          <cell r="H249">
            <v>80.070000000000007</v>
          </cell>
          <cell r="I249">
            <v>327.47999999999996</v>
          </cell>
          <cell r="J249">
            <v>35.319999999999993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37.152325080000004</v>
          </cell>
          <cell r="P249">
            <v>133.237165815</v>
          </cell>
          <cell r="Q249">
            <v>526.21660435499996</v>
          </cell>
          <cell r="R249">
            <v>568.60097521499995</v>
          </cell>
          <cell r="T249">
            <v>1246</v>
          </cell>
          <cell r="U249">
            <v>0.48299999999999993</v>
          </cell>
          <cell r="V249">
            <v>0.48300000000000004</v>
          </cell>
          <cell r="W249">
            <v>0.48299999999999998</v>
          </cell>
          <cell r="X249">
            <v>0.48299999999999998</v>
          </cell>
          <cell r="Y249">
            <v>0.48299999999999998</v>
          </cell>
          <cell r="Z249">
            <v>0.48299999999999998</v>
          </cell>
          <cell r="AA249">
            <v>0.48299999999999998</v>
          </cell>
          <cell r="AB249">
            <v>0.48280690558417538</v>
          </cell>
          <cell r="AC249">
            <v>0.48156352681684733</v>
          </cell>
          <cell r="AD249">
            <v>0.48032133506948377</v>
          </cell>
          <cell r="AE249">
            <v>0.47556465883692806</v>
          </cell>
          <cell r="AF249">
            <v>0.4670059092699051</v>
          </cell>
          <cell r="AG249">
            <v>0.46220360000995842</v>
          </cell>
          <cell r="AH249">
            <v>0.4577018224236436</v>
          </cell>
        </row>
        <row r="250">
          <cell r="A250">
            <v>1257</v>
          </cell>
          <cell r="B250" t="str">
            <v>SANTENA</v>
          </cell>
          <cell r="D250">
            <v>9.06</v>
          </cell>
          <cell r="E250">
            <v>33.879999999999995</v>
          </cell>
          <cell r="F250">
            <v>265.57000000000005</v>
          </cell>
          <cell r="G250">
            <v>129.64000000000001</v>
          </cell>
          <cell r="H250">
            <v>626.85800000000006</v>
          </cell>
          <cell r="I250">
            <v>267.51</v>
          </cell>
          <cell r="J250">
            <v>80.998999999999995</v>
          </cell>
          <cell r="K250">
            <v>0</v>
          </cell>
          <cell r="L250">
            <v>10.87209513</v>
          </cell>
          <cell r="M250">
            <v>51.52845087</v>
          </cell>
          <cell r="N250">
            <v>370.21523935500011</v>
          </cell>
          <cell r="O250">
            <v>525.78460057500013</v>
          </cell>
          <cell r="P250">
            <v>1278.0207825840002</v>
          </cell>
          <cell r="Q250">
            <v>1599.0355914390002</v>
          </cell>
          <cell r="R250">
            <v>1696.2352419285003</v>
          </cell>
          <cell r="T250">
            <v>1247</v>
          </cell>
          <cell r="U250">
            <v>0.48299999999999998</v>
          </cell>
          <cell r="V250">
            <v>0.48299999999999998</v>
          </cell>
          <cell r="W250">
            <v>0.48299999999999998</v>
          </cell>
          <cell r="X250">
            <v>0.48299999999999998</v>
          </cell>
          <cell r="Y250">
            <v>0.48299999999999998</v>
          </cell>
          <cell r="Z250">
            <v>0.48299999999999998</v>
          </cell>
          <cell r="AA250">
            <v>0.48299999999999998</v>
          </cell>
          <cell r="AB250">
            <v>0.48299999999999998</v>
          </cell>
          <cell r="AC250">
            <v>0.48299999999999998</v>
          </cell>
          <cell r="AD250">
            <v>0.48300000000000004</v>
          </cell>
          <cell r="AE250">
            <v>0.47787791591169521</v>
          </cell>
          <cell r="AF250">
            <v>0.46646894422816443</v>
          </cell>
          <cell r="AG250">
            <v>0.46008040821352325</v>
          </cell>
          <cell r="AH250">
            <v>0.45270737179777265</v>
          </cell>
        </row>
        <row r="251">
          <cell r="A251">
            <v>1258</v>
          </cell>
          <cell r="B251" t="str">
            <v>SAUZE DI CESANA</v>
          </cell>
          <cell r="H251">
            <v>2.8000000000000003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3.3600294000000002</v>
          </cell>
          <cell r="Q251">
            <v>3.3600294000000002</v>
          </cell>
          <cell r="R251">
            <v>3.3600294000000002</v>
          </cell>
          <cell r="T251">
            <v>1248</v>
          </cell>
          <cell r="U251">
            <v>0.48299999999999993</v>
          </cell>
          <cell r="V251">
            <v>0.48299999999999998</v>
          </cell>
          <cell r="W251">
            <v>0.48299999999999998</v>
          </cell>
          <cell r="X251">
            <v>0.48299999999999998</v>
          </cell>
          <cell r="Y251">
            <v>0.48299999999999998</v>
          </cell>
          <cell r="Z251">
            <v>0.48299999999999993</v>
          </cell>
          <cell r="AA251">
            <v>0.48292877294511249</v>
          </cell>
          <cell r="AB251">
            <v>0.48288756838129476</v>
          </cell>
          <cell r="AC251">
            <v>0.48211775259077799</v>
          </cell>
          <cell r="AD251">
            <v>0.48085688725165271</v>
          </cell>
          <cell r="AE251">
            <v>0.47953732603125615</v>
          </cell>
          <cell r="AF251">
            <v>0.47164324846965278</v>
          </cell>
          <cell r="AG251">
            <v>0.46923668686057196</v>
          </cell>
          <cell r="AH251">
            <v>0.46981241626350217</v>
          </cell>
        </row>
        <row r="252">
          <cell r="A252">
            <v>1259</v>
          </cell>
          <cell r="B252" t="str">
            <v>SAUZE D'OULX</v>
          </cell>
          <cell r="G252">
            <v>2.9260000000000002</v>
          </cell>
          <cell r="H252">
            <v>3.29</v>
          </cell>
          <cell r="I252">
            <v>15.275</v>
          </cell>
          <cell r="J252">
            <v>2.88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3.5112307230000002</v>
          </cell>
          <cell r="P252">
            <v>7.4592652680000002</v>
          </cell>
          <cell r="Q252">
            <v>25.789425655500001</v>
          </cell>
          <cell r="R252">
            <v>29.245455895500001</v>
          </cell>
          <cell r="T252">
            <v>1249</v>
          </cell>
          <cell r="U252">
            <v>0.48299999999999998</v>
          </cell>
          <cell r="V252">
            <v>0.48299999999999998</v>
          </cell>
          <cell r="W252">
            <v>0.48300000000000004</v>
          </cell>
          <cell r="X252">
            <v>0.48299999999999993</v>
          </cell>
          <cell r="Y252">
            <v>0.48299999999999998</v>
          </cell>
          <cell r="Z252">
            <v>0.48299999999999998</v>
          </cell>
          <cell r="AA252">
            <v>0.48300000000000004</v>
          </cell>
          <cell r="AB252">
            <v>0.4827816130349678</v>
          </cell>
          <cell r="AC252">
            <v>0.48209491034667151</v>
          </cell>
          <cell r="AD252">
            <v>0.48182481966437157</v>
          </cell>
          <cell r="AE252">
            <v>0.48089231217744088</v>
          </cell>
          <cell r="AF252">
            <v>0.4726044215948208</v>
          </cell>
          <cell r="AG252">
            <v>0.47144201525855656</v>
          </cell>
          <cell r="AH252">
            <v>0.45915920059006637</v>
          </cell>
        </row>
        <row r="253">
          <cell r="A253">
            <v>1260</v>
          </cell>
          <cell r="B253" t="str">
            <v>SCALENGHE</v>
          </cell>
          <cell r="E253">
            <v>55.800000000000004</v>
          </cell>
          <cell r="F253">
            <v>5.68</v>
          </cell>
          <cell r="G253">
            <v>294.77000000000004</v>
          </cell>
          <cell r="H253">
            <v>963.71999999999991</v>
          </cell>
          <cell r="I253">
            <v>1356.3000000000002</v>
          </cell>
          <cell r="J253">
            <v>85.955999999999989</v>
          </cell>
          <cell r="K253">
            <v>0</v>
          </cell>
          <cell r="L253">
            <v>0</v>
          </cell>
          <cell r="M253">
            <v>66.960585900000012</v>
          </cell>
          <cell r="N253">
            <v>73.776645540000018</v>
          </cell>
          <cell r="O253">
            <v>427.50374062500003</v>
          </cell>
          <cell r="P253">
            <v>1583.9778596850001</v>
          </cell>
          <cell r="Q253">
            <v>3211.5521008350001</v>
          </cell>
          <cell r="R253">
            <v>3314.700203373</v>
          </cell>
          <cell r="T253">
            <v>1250</v>
          </cell>
          <cell r="U253">
            <v>0.48299999999999998</v>
          </cell>
          <cell r="V253">
            <v>0.48299999999999998</v>
          </cell>
          <cell r="W253">
            <v>0.48299999999999998</v>
          </cell>
          <cell r="X253">
            <v>0.48299999999999998</v>
          </cell>
          <cell r="Y253">
            <v>0.48299999999999993</v>
          </cell>
          <cell r="Z253">
            <v>0.48299999999999998</v>
          </cell>
          <cell r="AA253">
            <v>0.48299999999999998</v>
          </cell>
          <cell r="AB253">
            <v>0.48236679898548573</v>
          </cell>
          <cell r="AC253">
            <v>0.47821218998064058</v>
          </cell>
          <cell r="AD253">
            <v>0.47477573179140414</v>
          </cell>
          <cell r="AE253">
            <v>0.46750840519314063</v>
          </cell>
          <cell r="AF253">
            <v>0.44288540762557871</v>
          </cell>
          <cell r="AG253">
            <v>0.42896976798503994</v>
          </cell>
          <cell r="AH253">
            <v>0.42652014038400282</v>
          </cell>
        </row>
        <row r="254">
          <cell r="A254">
            <v>1261</v>
          </cell>
          <cell r="B254" t="str">
            <v>SCARMAGNO</v>
          </cell>
          <cell r="E254">
            <v>4.7699999999999996</v>
          </cell>
          <cell r="F254">
            <v>19.78</v>
          </cell>
          <cell r="G254">
            <v>13.95</v>
          </cell>
          <cell r="H254">
            <v>144.48000000000002</v>
          </cell>
          <cell r="I254">
            <v>71.540000000000006</v>
          </cell>
          <cell r="J254">
            <v>22.17</v>
          </cell>
          <cell r="K254">
            <v>0</v>
          </cell>
          <cell r="L254">
            <v>0</v>
          </cell>
          <cell r="M254">
            <v>5.724050085</v>
          </cell>
          <cell r="N254">
            <v>29.460257775000002</v>
          </cell>
          <cell r="O254">
            <v>46.200404250000005</v>
          </cell>
          <cell r="P254">
            <v>219.57792129000001</v>
          </cell>
          <cell r="Q254">
            <v>305.42667246000002</v>
          </cell>
          <cell r="R254">
            <v>332.03090524500004</v>
          </cell>
          <cell r="T254">
            <v>1251</v>
          </cell>
          <cell r="U254">
            <v>0.48299999999999998</v>
          </cell>
          <cell r="V254">
            <v>0.48299999999999998</v>
          </cell>
          <cell r="W254">
            <v>0.48299999999999998</v>
          </cell>
          <cell r="X254">
            <v>0.48299999999999998</v>
          </cell>
          <cell r="Y254">
            <v>0.48299999999999998</v>
          </cell>
          <cell r="Z254">
            <v>0.48299999999999993</v>
          </cell>
          <cell r="AA254">
            <v>0.48299999999999998</v>
          </cell>
          <cell r="AB254">
            <v>0.48299999999999998</v>
          </cell>
          <cell r="AC254">
            <v>0.48299999999999998</v>
          </cell>
          <cell r="AD254">
            <v>0.48299999999999998</v>
          </cell>
          <cell r="AE254">
            <v>0.48081399256580176</v>
          </cell>
          <cell r="AF254">
            <v>0.4811645541475057</v>
          </cell>
          <cell r="AG254">
            <v>0.48107942621557315</v>
          </cell>
          <cell r="AH254">
            <v>0.48109276374069126</v>
          </cell>
        </row>
        <row r="255">
          <cell r="A255">
            <v>1262</v>
          </cell>
          <cell r="B255" t="str">
            <v>SCIOLZE</v>
          </cell>
          <cell r="E255">
            <v>3.2250000000000001</v>
          </cell>
          <cell r="F255">
            <v>4.32</v>
          </cell>
          <cell r="G255">
            <v>48.600000000000009</v>
          </cell>
          <cell r="H255">
            <v>35.375</v>
          </cell>
          <cell r="I255">
            <v>15.86</v>
          </cell>
          <cell r="J255">
            <v>13.218</v>
          </cell>
          <cell r="K255">
            <v>0</v>
          </cell>
          <cell r="L255">
            <v>0</v>
          </cell>
          <cell r="M255">
            <v>3.8700338625000001</v>
          </cell>
          <cell r="N255">
            <v>9.0540792225000004</v>
          </cell>
          <cell r="O255">
            <v>67.374589522500017</v>
          </cell>
          <cell r="P255">
            <v>109.82496096000001</v>
          </cell>
          <cell r="Q255">
            <v>128.85712749000001</v>
          </cell>
          <cell r="R255">
            <v>144.718866279</v>
          </cell>
          <cell r="T255">
            <v>1252</v>
          </cell>
          <cell r="U255">
            <v>0.48300000000000004</v>
          </cell>
          <cell r="V255">
            <v>0.48299999999999998</v>
          </cell>
          <cell r="W255">
            <v>0.48300000000000004</v>
          </cell>
          <cell r="X255">
            <v>0.48299999999999998</v>
          </cell>
          <cell r="Y255">
            <v>0.48299999999999998</v>
          </cell>
          <cell r="Z255">
            <v>0.48299999999999998</v>
          </cell>
          <cell r="AA255">
            <v>0.48254807536580735</v>
          </cell>
          <cell r="AB255">
            <v>0.48252065856155818</v>
          </cell>
          <cell r="AC255">
            <v>0.4815950764426461</v>
          </cell>
          <cell r="AD255">
            <v>0.47647871879424558</v>
          </cell>
          <cell r="AE255">
            <v>0.46011451806911569</v>
          </cell>
          <cell r="AF255">
            <v>0.38633474097755444</v>
          </cell>
          <cell r="AG255">
            <v>0.31174861523291914</v>
          </cell>
          <cell r="AH255">
            <v>0.30564421842035711</v>
          </cell>
        </row>
        <row r="256">
          <cell r="A256">
            <v>1263</v>
          </cell>
          <cell r="B256" t="str">
            <v>SESTRIERE</v>
          </cell>
          <cell r="G256">
            <v>2.9</v>
          </cell>
          <cell r="J256">
            <v>9.870000000000001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3.4800304500000001</v>
          </cell>
          <cell r="P256">
            <v>3.4800304500000001</v>
          </cell>
          <cell r="Q256">
            <v>3.4800304500000001</v>
          </cell>
          <cell r="R256">
            <v>15.324134085000001</v>
          </cell>
          <cell r="T256">
            <v>1253</v>
          </cell>
          <cell r="U256">
            <v>0.48299999999999998</v>
          </cell>
          <cell r="V256">
            <v>0.48299999999999998</v>
          </cell>
          <cell r="W256">
            <v>0.48299999999999998</v>
          </cell>
          <cell r="X256">
            <v>0.48300000000000004</v>
          </cell>
          <cell r="Y256">
            <v>0.48299999999999998</v>
          </cell>
          <cell r="Z256">
            <v>0.48299999999999998</v>
          </cell>
          <cell r="AA256">
            <v>0.48299999999999998</v>
          </cell>
          <cell r="AB256">
            <v>0.48264237677386512</v>
          </cell>
          <cell r="AC256">
            <v>0.48182063957371246</v>
          </cell>
          <cell r="AD256">
            <v>0.47989533460172951</v>
          </cell>
          <cell r="AE256">
            <v>0.47370821116954953</v>
          </cell>
          <cell r="AF256">
            <v>0.32975183294888161</v>
          </cell>
          <cell r="AG256">
            <v>0.30635574867739984</v>
          </cell>
          <cell r="AH256">
            <v>0.30165230785600672</v>
          </cell>
        </row>
        <row r="257">
          <cell r="A257">
            <v>1264</v>
          </cell>
          <cell r="B257" t="str">
            <v>SETTIMO ROTTARO</v>
          </cell>
          <cell r="E257">
            <v>26.44</v>
          </cell>
          <cell r="G257">
            <v>18.79</v>
          </cell>
          <cell r="H257">
            <v>12.912000000000001</v>
          </cell>
          <cell r="I257">
            <v>14.16</v>
          </cell>
          <cell r="K257">
            <v>0</v>
          </cell>
          <cell r="L257">
            <v>0</v>
          </cell>
          <cell r="M257">
            <v>31.72827762</v>
          </cell>
          <cell r="N257">
            <v>31.72827762</v>
          </cell>
          <cell r="O257">
            <v>54.276474914999994</v>
          </cell>
          <cell r="P257">
            <v>69.771010490999998</v>
          </cell>
          <cell r="Q257">
            <v>86.763159170999998</v>
          </cell>
          <cell r="R257">
            <v>86.763159170999998</v>
          </cell>
          <cell r="T257">
            <v>1254</v>
          </cell>
          <cell r="U257">
            <v>0.48299999999999998</v>
          </cell>
          <cell r="V257">
            <v>0.48299999999999998</v>
          </cell>
          <cell r="W257">
            <v>0.48299999999999993</v>
          </cell>
          <cell r="X257">
            <v>0.48299999999999998</v>
          </cell>
          <cell r="Y257">
            <v>0.48299999999999998</v>
          </cell>
          <cell r="Z257">
            <v>0.48299999999999998</v>
          </cell>
          <cell r="AA257">
            <v>0.48300000000000004</v>
          </cell>
          <cell r="AB257">
            <v>0.48128661965357722</v>
          </cell>
          <cell r="AC257">
            <v>0.48000255469456843</v>
          </cell>
          <cell r="AD257">
            <v>0.47726566501385492</v>
          </cell>
          <cell r="AE257">
            <v>0.46699159118220318</v>
          </cell>
          <cell r="AF257">
            <v>0.45290684433873762</v>
          </cell>
          <cell r="AG257">
            <v>0.44859872317998167</v>
          </cell>
          <cell r="AH257">
            <v>0.44047359456842555</v>
          </cell>
        </row>
        <row r="258">
          <cell r="A258">
            <v>1265</v>
          </cell>
          <cell r="B258" t="str">
            <v>SETTIMO TORINESE</v>
          </cell>
          <cell r="D258">
            <v>6.33</v>
          </cell>
          <cell r="E258">
            <v>58.960000000000008</v>
          </cell>
          <cell r="F258">
            <v>460.92000000000007</v>
          </cell>
          <cell r="G258">
            <v>420.00699999999995</v>
          </cell>
          <cell r="H258">
            <v>5948.9280000000008</v>
          </cell>
          <cell r="I258">
            <v>2795.8069999999993</v>
          </cell>
          <cell r="J258">
            <v>521.12699999999995</v>
          </cell>
          <cell r="K258">
            <v>0</v>
          </cell>
          <cell r="L258">
            <v>7.5960664649999998</v>
          </cell>
          <cell r="M258">
            <v>78.348685544999995</v>
          </cell>
          <cell r="N258">
            <v>631.45752520500002</v>
          </cell>
          <cell r="O258">
            <v>1135.4703352785</v>
          </cell>
          <cell r="P258">
            <v>8274.2463990225006</v>
          </cell>
          <cell r="Q258">
            <v>11629.244154996</v>
          </cell>
          <cell r="R258">
            <v>12254.6020268295</v>
          </cell>
          <cell r="T258">
            <v>1255</v>
          </cell>
          <cell r="U258">
            <v>0.48299999999999998</v>
          </cell>
          <cell r="V258">
            <v>0.48299999999999993</v>
          </cell>
          <cell r="W258">
            <v>0.48299999999999998</v>
          </cell>
          <cell r="X258">
            <v>0.48299999999999998</v>
          </cell>
          <cell r="Y258">
            <v>0.48299999999999998</v>
          </cell>
          <cell r="Z258">
            <v>0.48300000000000004</v>
          </cell>
          <cell r="AA258">
            <v>0.48299999999999998</v>
          </cell>
          <cell r="AB258">
            <v>0.48299999999999998</v>
          </cell>
          <cell r="AC258">
            <v>0.48278119353487259</v>
          </cell>
          <cell r="AD258">
            <v>0.482410535967707</v>
          </cell>
          <cell r="AE258">
            <v>0.47815721850608128</v>
          </cell>
          <cell r="AF258">
            <v>0.47697693977170452</v>
          </cell>
          <cell r="AG258">
            <v>0.4733692955841538</v>
          </cell>
          <cell r="AH258">
            <v>0.47068771387445207</v>
          </cell>
        </row>
        <row r="259">
          <cell r="A259">
            <v>1266</v>
          </cell>
          <cell r="B259" t="str">
            <v>SETTIMO VITTONE</v>
          </cell>
          <cell r="D259">
            <v>3.3000000000000003</v>
          </cell>
          <cell r="E259">
            <v>3.85</v>
          </cell>
          <cell r="G259">
            <v>22.672999999999998</v>
          </cell>
          <cell r="H259">
            <v>64.567999999999998</v>
          </cell>
          <cell r="I259">
            <v>152.51000000000002</v>
          </cell>
          <cell r="J259">
            <v>13.08</v>
          </cell>
          <cell r="K259">
            <v>0</v>
          </cell>
          <cell r="L259">
            <v>3.9600346499999999</v>
          </cell>
          <cell r="M259">
            <v>8.5800750749999999</v>
          </cell>
          <cell r="N259">
            <v>8.5800750749999999</v>
          </cell>
          <cell r="O259">
            <v>35.787913141499999</v>
          </cell>
          <cell r="P259">
            <v>113.27019110549999</v>
          </cell>
          <cell r="Q259">
            <v>296.28379246050002</v>
          </cell>
          <cell r="R259">
            <v>311.97992980050003</v>
          </cell>
          <cell r="T259">
            <v>1256</v>
          </cell>
          <cell r="U259">
            <v>0.48299999999999998</v>
          </cell>
          <cell r="V259">
            <v>0.48299999999999998</v>
          </cell>
          <cell r="W259">
            <v>0.48299999999999998</v>
          </cell>
          <cell r="X259">
            <v>0.48299999999999998</v>
          </cell>
          <cell r="Y259">
            <v>0.48299999999999998</v>
          </cell>
          <cell r="Z259">
            <v>0.48299999999999998</v>
          </cell>
          <cell r="AA259">
            <v>0.48299999999999998</v>
          </cell>
          <cell r="AB259">
            <v>0.48299999999999998</v>
          </cell>
          <cell r="AC259">
            <v>0.48299999999999993</v>
          </cell>
          <cell r="AD259">
            <v>0.48299999999999998</v>
          </cell>
          <cell r="AE259">
            <v>0.48197621522130396</v>
          </cell>
          <cell r="AF259">
            <v>0.47954105702212974</v>
          </cell>
          <cell r="AG259">
            <v>0.46966301411601374</v>
          </cell>
          <cell r="AH259">
            <v>0.46943824105547471</v>
          </cell>
        </row>
        <row r="260">
          <cell r="A260">
            <v>1267</v>
          </cell>
          <cell r="B260" t="str">
            <v>SPARONE</v>
          </cell>
          <cell r="H260">
            <v>264.01</v>
          </cell>
          <cell r="I260">
            <v>401.06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316.81477210499997</v>
          </cell>
          <cell r="Q260">
            <v>798.09098323500007</v>
          </cell>
          <cell r="R260">
            <v>798.09098323500007</v>
          </cell>
          <cell r="T260">
            <v>1257</v>
          </cell>
          <cell r="U260">
            <v>0.48299999999999998</v>
          </cell>
          <cell r="V260">
            <v>0.48299999999999993</v>
          </cell>
          <cell r="W260">
            <v>0.48299999999999998</v>
          </cell>
          <cell r="X260">
            <v>0.48299999999999998</v>
          </cell>
          <cell r="Y260">
            <v>0.48299999999999998</v>
          </cell>
          <cell r="Z260">
            <v>0.48300000000000004</v>
          </cell>
          <cell r="AA260">
            <v>0.48299999999999998</v>
          </cell>
          <cell r="AB260">
            <v>0.48291921321290765</v>
          </cell>
          <cell r="AC260">
            <v>0.48259246968031694</v>
          </cell>
          <cell r="AD260">
            <v>0.47991259777743966</v>
          </cell>
          <cell r="AE260">
            <v>0.47862799950229823</v>
          </cell>
          <cell r="AF260">
            <v>0.47198757561981958</v>
          </cell>
          <cell r="AG260">
            <v>0.46932190919444305</v>
          </cell>
          <cell r="AH260">
            <v>0.46766081131035131</v>
          </cell>
        </row>
        <row r="261">
          <cell r="A261">
            <v>1268</v>
          </cell>
          <cell r="B261" t="str">
            <v>STRAMBINELLO</v>
          </cell>
          <cell r="E261">
            <v>2.88</v>
          </cell>
          <cell r="F261">
            <v>2.94</v>
          </cell>
          <cell r="G261">
            <v>2.88</v>
          </cell>
          <cell r="H261">
            <v>5.22</v>
          </cell>
          <cell r="I261">
            <v>8.86</v>
          </cell>
          <cell r="J261">
            <v>28.42</v>
          </cell>
          <cell r="K261">
            <v>0</v>
          </cell>
          <cell r="L261">
            <v>0</v>
          </cell>
          <cell r="M261">
            <v>3.45603024</v>
          </cell>
          <cell r="N261">
            <v>6.984061109999999</v>
          </cell>
          <cell r="O261">
            <v>10.440091349999999</v>
          </cell>
          <cell r="P261">
            <v>16.704146160000001</v>
          </cell>
          <cell r="Q261">
            <v>27.336239190000001</v>
          </cell>
          <cell r="R261">
            <v>61.440537600000006</v>
          </cell>
          <cell r="T261">
            <v>1258</v>
          </cell>
          <cell r="U261">
            <v>0.48300000000000004</v>
          </cell>
          <cell r="V261">
            <v>0.48299999999999998</v>
          </cell>
          <cell r="W261">
            <v>0.48299999999999998</v>
          </cell>
          <cell r="X261">
            <v>0.48299999999999998</v>
          </cell>
          <cell r="Y261">
            <v>0.48299999999999998</v>
          </cell>
          <cell r="Z261">
            <v>0.48299999999999993</v>
          </cell>
          <cell r="AA261">
            <v>0.48299999999999993</v>
          </cell>
          <cell r="AB261">
            <v>0.48299999999999998</v>
          </cell>
          <cell r="AC261">
            <v>0.48300000000000004</v>
          </cell>
          <cell r="AD261">
            <v>0.48299999999999998</v>
          </cell>
          <cell r="AE261">
            <v>0.48299999999999998</v>
          </cell>
          <cell r="AF261">
            <v>0.48239073115143555</v>
          </cell>
          <cell r="AG261">
            <v>0.48239443907327845</v>
          </cell>
          <cell r="AH261">
            <v>0.48237695106109507</v>
          </cell>
        </row>
        <row r="262">
          <cell r="A262">
            <v>1269</v>
          </cell>
          <cell r="B262" t="str">
            <v>STRAMBINO</v>
          </cell>
          <cell r="E262">
            <v>14.63</v>
          </cell>
          <cell r="F262">
            <v>93.2</v>
          </cell>
          <cell r="G262">
            <v>38.22</v>
          </cell>
          <cell r="H262">
            <v>3545.3299999999995</v>
          </cell>
          <cell r="I262">
            <v>100.795</v>
          </cell>
          <cell r="J262">
            <v>111.867</v>
          </cell>
          <cell r="K262">
            <v>0</v>
          </cell>
          <cell r="L262">
            <v>0</v>
          </cell>
          <cell r="M262">
            <v>17.556153615000003</v>
          </cell>
          <cell r="N262">
            <v>129.397132215</v>
          </cell>
          <cell r="O262">
            <v>175.261533525</v>
          </cell>
          <cell r="P262">
            <v>4429.6947594899993</v>
          </cell>
          <cell r="Q262">
            <v>4550.6498178374995</v>
          </cell>
          <cell r="R262">
            <v>4684.8913924409999</v>
          </cell>
          <cell r="T262">
            <v>1259</v>
          </cell>
          <cell r="U262">
            <v>0.48299999999999998</v>
          </cell>
          <cell r="V262">
            <v>0.48299999999999998</v>
          </cell>
          <cell r="W262">
            <v>0.48299999999999998</v>
          </cell>
          <cell r="X262">
            <v>0.48299999999999998</v>
          </cell>
          <cell r="Y262">
            <v>0.48299999999999993</v>
          </cell>
          <cell r="Z262">
            <v>0.48300000000000004</v>
          </cell>
          <cell r="AA262">
            <v>0.48299999999999998</v>
          </cell>
          <cell r="AB262">
            <v>0.48299999999999998</v>
          </cell>
          <cell r="AC262">
            <v>0.48299999999999998</v>
          </cell>
          <cell r="AD262">
            <v>0.48299999999999998</v>
          </cell>
          <cell r="AE262">
            <v>0.48286651071974479</v>
          </cell>
          <cell r="AF262">
            <v>0.4827286913436406</v>
          </cell>
          <cell r="AG262">
            <v>0.48207334688874326</v>
          </cell>
          <cell r="AH262">
            <v>0.48193560860769613</v>
          </cell>
        </row>
        <row r="263">
          <cell r="A263">
            <v>1270</v>
          </cell>
          <cell r="B263" t="str">
            <v>SUSA</v>
          </cell>
          <cell r="E263">
            <v>17.850000000000001</v>
          </cell>
          <cell r="F263">
            <v>13.190000000000001</v>
          </cell>
          <cell r="G263">
            <v>45.495000000000005</v>
          </cell>
          <cell r="H263">
            <v>183.81499999999997</v>
          </cell>
          <cell r="I263">
            <v>270.33</v>
          </cell>
          <cell r="J263">
            <v>24.64</v>
          </cell>
          <cell r="K263">
            <v>0</v>
          </cell>
          <cell r="L263">
            <v>0</v>
          </cell>
          <cell r="M263">
            <v>21.420187425000005</v>
          </cell>
          <cell r="N263">
            <v>37.248325920000006</v>
          </cell>
          <cell r="O263">
            <v>91.84280361750001</v>
          </cell>
          <cell r="P263">
            <v>312.42273367500002</v>
          </cell>
          <cell r="Q263">
            <v>636.82157213999994</v>
          </cell>
          <cell r="R263">
            <v>666.38983085999996</v>
          </cell>
          <cell r="T263">
            <v>1260</v>
          </cell>
          <cell r="U263">
            <v>0.48299999999999993</v>
          </cell>
          <cell r="V263">
            <v>0.48300000000000004</v>
          </cell>
          <cell r="W263">
            <v>0.48300000000000004</v>
          </cell>
          <cell r="X263">
            <v>0.48299999999999998</v>
          </cell>
          <cell r="Y263">
            <v>0.48299999999999993</v>
          </cell>
          <cell r="Z263">
            <v>0.48299999999999998</v>
          </cell>
          <cell r="AA263">
            <v>0.48299999999999998</v>
          </cell>
          <cell r="AB263">
            <v>0.48299999999999998</v>
          </cell>
          <cell r="AC263">
            <v>0.48189074189635817</v>
          </cell>
          <cell r="AD263">
            <v>0.48171337942983117</v>
          </cell>
          <cell r="AE263">
            <v>0.47530507280245515</v>
          </cell>
          <cell r="AF263">
            <v>0.45418620227865147</v>
          </cell>
          <cell r="AG263">
            <v>0.42602561024667618</v>
          </cell>
          <cell r="AH263">
            <v>0.42118279772154565</v>
          </cell>
        </row>
        <row r="264">
          <cell r="A264">
            <v>1271</v>
          </cell>
          <cell r="B264" t="str">
            <v>TAVAGNASCO</v>
          </cell>
          <cell r="F264">
            <v>17.73</v>
          </cell>
          <cell r="G264">
            <v>5.98</v>
          </cell>
          <cell r="H264">
            <v>4.05</v>
          </cell>
          <cell r="I264">
            <v>21.18</v>
          </cell>
          <cell r="K264">
            <v>0</v>
          </cell>
          <cell r="L264">
            <v>0</v>
          </cell>
          <cell r="M264">
            <v>0</v>
          </cell>
          <cell r="N264">
            <v>21.276186164999999</v>
          </cell>
          <cell r="O264">
            <v>28.452248954999998</v>
          </cell>
          <cell r="P264">
            <v>33.312291479999999</v>
          </cell>
          <cell r="Q264">
            <v>58.72851387</v>
          </cell>
          <cell r="R264">
            <v>58.72851387</v>
          </cell>
          <cell r="T264">
            <v>1261</v>
          </cell>
          <cell r="U264">
            <v>0.48299999999999998</v>
          </cell>
          <cell r="V264">
            <v>0.48299999999999998</v>
          </cell>
          <cell r="W264">
            <v>0.48299999999999998</v>
          </cell>
          <cell r="X264">
            <v>0.48299999999999998</v>
          </cell>
          <cell r="Y264">
            <v>0.48299999999999998</v>
          </cell>
          <cell r="Z264">
            <v>0.48299999999999998</v>
          </cell>
          <cell r="AA264">
            <v>0.48299999999999998</v>
          </cell>
          <cell r="AB264">
            <v>0.48300000000000004</v>
          </cell>
          <cell r="AC264">
            <v>0.48275118996134675</v>
          </cell>
          <cell r="AD264">
            <v>0.4816876762622857</v>
          </cell>
          <cell r="AE264">
            <v>0.48099970551049664</v>
          </cell>
          <cell r="AF264">
            <v>0.47340391472445903</v>
          </cell>
          <cell r="AG264">
            <v>0.47145253226404871</v>
          </cell>
          <cell r="AH264">
            <v>0.46496359931537706</v>
          </cell>
        </row>
        <row r="265">
          <cell r="A265">
            <v>1272</v>
          </cell>
          <cell r="B265" t="str">
            <v>TORINO</v>
          </cell>
          <cell r="D265">
            <v>480.52500000000003</v>
          </cell>
          <cell r="E265">
            <v>906.98100000000034</v>
          </cell>
          <cell r="F265">
            <v>586.94000000000017</v>
          </cell>
          <cell r="G265">
            <v>1300.4540000000002</v>
          </cell>
          <cell r="H265">
            <v>6878.9549999999999</v>
          </cell>
          <cell r="I265">
            <v>5261.0580000000018</v>
          </cell>
          <cell r="J265">
            <v>1532.004000000001</v>
          </cell>
          <cell r="K265">
            <v>0</v>
          </cell>
          <cell r="L265">
            <v>576.63504551250003</v>
          </cell>
          <cell r="M265">
            <v>1665.0217688130003</v>
          </cell>
          <cell r="N265">
            <v>2369.3559316830006</v>
          </cell>
          <cell r="O265">
            <v>3929.9143864500011</v>
          </cell>
          <cell r="P265">
            <v>12184.7326154775</v>
          </cell>
          <cell r="Q265">
            <v>18498.057456586503</v>
          </cell>
          <cell r="R265">
            <v>20336.478342628503</v>
          </cell>
          <cell r="T265">
            <v>1262</v>
          </cell>
          <cell r="U265">
            <v>0.48299999999999998</v>
          </cell>
          <cell r="V265">
            <v>0.48299999999999998</v>
          </cell>
          <cell r="W265">
            <v>0.48299999999999998</v>
          </cell>
          <cell r="X265">
            <v>0.48299999999999998</v>
          </cell>
          <cell r="Y265">
            <v>0.48299999999999998</v>
          </cell>
          <cell r="Z265">
            <v>0.48299999999999998</v>
          </cell>
          <cell r="AA265">
            <v>0.48299999999999998</v>
          </cell>
          <cell r="AB265">
            <v>0.48300000000000004</v>
          </cell>
          <cell r="AC265">
            <v>0.4822622959056313</v>
          </cell>
          <cell r="AD265">
            <v>0.48129037618724596</v>
          </cell>
          <cell r="AE265">
            <v>0.47013001915774738</v>
          </cell>
          <cell r="AF265">
            <v>0.46178596700738128</v>
          </cell>
          <cell r="AG265">
            <v>0.4575952549158297</v>
          </cell>
          <cell r="AH265">
            <v>0.45420771114263542</v>
          </cell>
        </row>
        <row r="266">
          <cell r="A266">
            <v>1273</v>
          </cell>
          <cell r="B266" t="str">
            <v>TORRAZZA PIEMONTE</v>
          </cell>
          <cell r="F266">
            <v>7.33</v>
          </cell>
          <cell r="G266">
            <v>50.82</v>
          </cell>
          <cell r="H266">
            <v>8756.5349999999999</v>
          </cell>
          <cell r="I266">
            <v>1050.6100000000001</v>
          </cell>
          <cell r="J266">
            <v>3030.6850000000009</v>
          </cell>
          <cell r="K266">
            <v>0</v>
          </cell>
          <cell r="L266">
            <v>0</v>
          </cell>
          <cell r="M266">
            <v>0</v>
          </cell>
          <cell r="N266">
            <v>8.796076965000001</v>
          </cell>
          <cell r="O266">
            <v>69.780610574999997</v>
          </cell>
          <cell r="P266">
            <v>10577.7145541925</v>
          </cell>
          <cell r="Q266">
            <v>11838.4575855975</v>
          </cell>
          <cell r="R266">
            <v>15475.311407790001</v>
          </cell>
          <cell r="T266">
            <v>1263</v>
          </cell>
          <cell r="U266">
            <v>0.48300000000000004</v>
          </cell>
          <cell r="V266">
            <v>0.48299999999999998</v>
          </cell>
          <cell r="W266">
            <v>0.48299999999999998</v>
          </cell>
          <cell r="X266">
            <v>0.48300000000000004</v>
          </cell>
          <cell r="Y266">
            <v>0.48299999999999993</v>
          </cell>
          <cell r="Z266">
            <v>0.48299999999999998</v>
          </cell>
          <cell r="AA266">
            <v>0.48300000000000004</v>
          </cell>
          <cell r="AB266">
            <v>0.48299999999999998</v>
          </cell>
          <cell r="AC266">
            <v>0.48300000000000004</v>
          </cell>
          <cell r="AD266">
            <v>0.48299999999999993</v>
          </cell>
          <cell r="AE266">
            <v>0.48292285755950665</v>
          </cell>
          <cell r="AF266">
            <v>0.48292072875168401</v>
          </cell>
          <cell r="AG266">
            <v>0.48291899740931471</v>
          </cell>
          <cell r="AH266">
            <v>0.48258309553581036</v>
          </cell>
        </row>
        <row r="267">
          <cell r="A267">
            <v>1274</v>
          </cell>
          <cell r="B267" t="str">
            <v>TORRE CANAVESE</v>
          </cell>
          <cell r="E267">
            <v>2.1</v>
          </cell>
          <cell r="F267">
            <v>2.94</v>
          </cell>
          <cell r="G267">
            <v>12.74</v>
          </cell>
          <cell r="H267">
            <v>292.76</v>
          </cell>
          <cell r="K267">
            <v>0</v>
          </cell>
          <cell r="L267">
            <v>0</v>
          </cell>
          <cell r="M267">
            <v>2.5200220500000001</v>
          </cell>
          <cell r="N267">
            <v>6.0480529199999999</v>
          </cell>
          <cell r="O267">
            <v>21.336186690000002</v>
          </cell>
          <cell r="P267">
            <v>372.65126066999994</v>
          </cell>
          <cell r="Q267">
            <v>372.65126066999994</v>
          </cell>
          <cell r="R267">
            <v>372.65126066999994</v>
          </cell>
          <cell r="T267">
            <v>1264</v>
          </cell>
          <cell r="U267">
            <v>0.48299999999999998</v>
          </cell>
          <cell r="V267">
            <v>0.48299999999999998</v>
          </cell>
          <cell r="W267">
            <v>0.48299999999999998</v>
          </cell>
          <cell r="X267">
            <v>0.48299999999999998</v>
          </cell>
          <cell r="Y267">
            <v>0.48299999999999998</v>
          </cell>
          <cell r="Z267">
            <v>0.48299999999999998</v>
          </cell>
          <cell r="AA267">
            <v>0.48299999999999998</v>
          </cell>
          <cell r="AB267">
            <v>0.48299999999999998</v>
          </cell>
          <cell r="AC267">
            <v>0.4752404808275027</v>
          </cell>
          <cell r="AD267">
            <v>0.47488638352688722</v>
          </cell>
          <cell r="AE267">
            <v>0.4692117271897982</v>
          </cell>
          <cell r="AF267">
            <v>0.46642503922868839</v>
          </cell>
          <cell r="AG267">
            <v>0.46110120935222826</v>
          </cell>
          <cell r="AH267">
            <v>0.46045258150728136</v>
          </cell>
        </row>
        <row r="268">
          <cell r="A268">
            <v>1275</v>
          </cell>
          <cell r="B268" t="str">
            <v>TORRE PELLICE</v>
          </cell>
          <cell r="C268">
            <v>15.120000000000001</v>
          </cell>
          <cell r="D268">
            <v>7.02</v>
          </cell>
          <cell r="E268">
            <v>37.200000000000003</v>
          </cell>
          <cell r="F268">
            <v>13.89</v>
          </cell>
          <cell r="G268">
            <v>24.930000000000003</v>
          </cell>
          <cell r="H268">
            <v>9.6760000000000002</v>
          </cell>
          <cell r="I268">
            <v>59.164999999999992</v>
          </cell>
          <cell r="J268">
            <v>11.8</v>
          </cell>
          <cell r="K268">
            <v>18.144158760000003</v>
          </cell>
          <cell r="L268">
            <v>26.568232470000002</v>
          </cell>
          <cell r="M268">
            <v>71.208623070000002</v>
          </cell>
          <cell r="N268">
            <v>87.876768915</v>
          </cell>
          <cell r="O268">
            <v>117.79303068</v>
          </cell>
          <cell r="P268">
            <v>129.404332278</v>
          </cell>
          <cell r="Q268">
            <v>200.4029535105</v>
          </cell>
          <cell r="R268">
            <v>214.5630774105</v>
          </cell>
          <cell r="T268">
            <v>1265</v>
          </cell>
          <cell r="U268">
            <v>0.48300000000000004</v>
          </cell>
          <cell r="V268">
            <v>0.48299999999999998</v>
          </cell>
          <cell r="W268">
            <v>0.48299999999999998</v>
          </cell>
          <cell r="X268">
            <v>0.48299999999999998</v>
          </cell>
          <cell r="Y268">
            <v>0.48299999999999998</v>
          </cell>
          <cell r="Z268">
            <v>0.48299999999999998</v>
          </cell>
          <cell r="AA268">
            <v>0.48300000000000004</v>
          </cell>
          <cell r="AB268">
            <v>0.48299248328113975</v>
          </cell>
          <cell r="AC268">
            <v>0.48292042051189504</v>
          </cell>
          <cell r="AD268">
            <v>0.48220846259792233</v>
          </cell>
          <cell r="AE268">
            <v>0.48151453026380359</v>
          </cell>
          <cell r="AF268">
            <v>0.47273601642004814</v>
          </cell>
          <cell r="AG268">
            <v>0.46889075440940775</v>
          </cell>
          <cell r="AH268">
            <v>0.46036402867654352</v>
          </cell>
        </row>
        <row r="269">
          <cell r="A269">
            <v>1276</v>
          </cell>
          <cell r="B269" t="str">
            <v>TRANA</v>
          </cell>
          <cell r="E269">
            <v>26.870000000000005</v>
          </cell>
          <cell r="F269">
            <v>23.47</v>
          </cell>
          <cell r="G269">
            <v>58.755000000000003</v>
          </cell>
          <cell r="H269">
            <v>270.7</v>
          </cell>
          <cell r="I269">
            <v>50.400000000000006</v>
          </cell>
          <cell r="J269">
            <v>38.83</v>
          </cell>
          <cell r="K269">
            <v>0</v>
          </cell>
          <cell r="L269">
            <v>0</v>
          </cell>
          <cell r="M269">
            <v>32.244282135000006</v>
          </cell>
          <cell r="N269">
            <v>60.408528570000001</v>
          </cell>
          <cell r="O269">
            <v>130.91514549750002</v>
          </cell>
          <cell r="P269">
            <v>455.75798784750003</v>
          </cell>
          <cell r="Q269">
            <v>516.23851704750007</v>
          </cell>
          <cell r="R269">
            <v>562.83492476250001</v>
          </cell>
          <cell r="T269">
            <v>1266</v>
          </cell>
          <cell r="U269">
            <v>0.48299999999999998</v>
          </cell>
          <cell r="V269">
            <v>0.48299999999999998</v>
          </cell>
          <cell r="W269">
            <v>0.48300000000000004</v>
          </cell>
          <cell r="X269">
            <v>0.48299999999999998</v>
          </cell>
          <cell r="Y269">
            <v>0.48299999999999998</v>
          </cell>
          <cell r="Z269">
            <v>0.48299999999999998</v>
          </cell>
          <cell r="AA269">
            <v>0.48299999999999998</v>
          </cell>
          <cell r="AB269">
            <v>0.48275503371721951</v>
          </cell>
          <cell r="AC269">
            <v>0.48247098388838827</v>
          </cell>
          <cell r="AD269">
            <v>0.48245862317409355</v>
          </cell>
          <cell r="AE269">
            <v>0.48137779308507683</v>
          </cell>
          <cell r="AF269">
            <v>0.47758072687427661</v>
          </cell>
          <cell r="AG269">
            <v>0.46794519057351724</v>
          </cell>
          <cell r="AH269">
            <v>0.46789463010998938</v>
          </cell>
        </row>
        <row r="270">
          <cell r="A270">
            <v>1278</v>
          </cell>
          <cell r="B270" t="str">
            <v>TRAVERSELLA</v>
          </cell>
          <cell r="H270">
            <v>7.82</v>
          </cell>
          <cell r="I270">
            <v>4.8</v>
          </cell>
          <cell r="J270">
            <v>2.88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9.3840821100000014</v>
          </cell>
          <cell r="Q270">
            <v>15.144132510000002</v>
          </cell>
          <cell r="R270">
            <v>18.600162750000003</v>
          </cell>
          <cell r="T270">
            <v>1267</v>
          </cell>
          <cell r="U270">
            <v>0.48299999999999998</v>
          </cell>
          <cell r="V270">
            <v>0.48299999999999998</v>
          </cell>
          <cell r="W270">
            <v>0.48299999999999993</v>
          </cell>
          <cell r="X270">
            <v>0.48299999999999998</v>
          </cell>
          <cell r="Y270">
            <v>0.48299999999999998</v>
          </cell>
          <cell r="Z270">
            <v>0.48299999999999993</v>
          </cell>
          <cell r="AA270">
            <v>0.48299999999999998</v>
          </cell>
          <cell r="AB270">
            <v>0.48299999999999998</v>
          </cell>
          <cell r="AC270">
            <v>0.48299999999999998</v>
          </cell>
          <cell r="AD270">
            <v>0.48299999999999998</v>
          </cell>
          <cell r="AE270">
            <v>0.48299999999999998</v>
          </cell>
          <cell r="AF270">
            <v>0.46216366058394065</v>
          </cell>
          <cell r="AG270">
            <v>0.42904920497415527</v>
          </cell>
          <cell r="AH270">
            <v>0.42751901496078831</v>
          </cell>
        </row>
        <row r="271">
          <cell r="A271">
            <v>1280</v>
          </cell>
          <cell r="B271" t="str">
            <v>TROFARELLO</v>
          </cell>
          <cell r="D271">
            <v>2.8000000000000003</v>
          </cell>
          <cell r="E271">
            <v>31.325000000000003</v>
          </cell>
          <cell r="F271">
            <v>17.11</v>
          </cell>
          <cell r="G271">
            <v>165.43499999999997</v>
          </cell>
          <cell r="H271">
            <v>248.45699999999997</v>
          </cell>
          <cell r="I271">
            <v>1007.97</v>
          </cell>
          <cell r="J271">
            <v>253.77999999999997</v>
          </cell>
          <cell r="K271">
            <v>0</v>
          </cell>
          <cell r="L271">
            <v>3.3600294000000002</v>
          </cell>
          <cell r="M271">
            <v>40.950358312500008</v>
          </cell>
          <cell r="N271">
            <v>61.482537967500008</v>
          </cell>
          <cell r="O271">
            <v>260.00627503499993</v>
          </cell>
          <cell r="P271">
            <v>558.15728383349995</v>
          </cell>
          <cell r="Q271">
            <v>1767.7318675184997</v>
          </cell>
          <cell r="R271">
            <v>2072.2705322084998</v>
          </cell>
          <cell r="T271">
            <v>1268</v>
          </cell>
          <cell r="U271">
            <v>0.48299999999999993</v>
          </cell>
          <cell r="V271">
            <v>0.48300000000000004</v>
          </cell>
          <cell r="W271">
            <v>0.48299999999999998</v>
          </cell>
          <cell r="X271">
            <v>0.48299999999999993</v>
          </cell>
          <cell r="Y271">
            <v>0.48299999999999998</v>
          </cell>
          <cell r="Z271">
            <v>0.48299999999999998</v>
          </cell>
          <cell r="AA271">
            <v>0.48299999999999998</v>
          </cell>
          <cell r="AB271">
            <v>0.48299999999999998</v>
          </cell>
          <cell r="AC271">
            <v>0.4796873268891173</v>
          </cell>
          <cell r="AD271">
            <v>0.47659802792830358</v>
          </cell>
          <cell r="AE271">
            <v>0.47372229211749833</v>
          </cell>
          <cell r="AF271">
            <v>0.46403180542265293</v>
          </cell>
          <cell r="AG271">
            <v>0.45832885718199246</v>
          </cell>
          <cell r="AH271">
            <v>0.40976661271895404</v>
          </cell>
        </row>
        <row r="272">
          <cell r="A272">
            <v>1281</v>
          </cell>
          <cell r="B272" t="str">
            <v>USSEAUX</v>
          </cell>
          <cell r="F272">
            <v>15.120000000000001</v>
          </cell>
          <cell r="K272">
            <v>0</v>
          </cell>
          <cell r="L272">
            <v>0</v>
          </cell>
          <cell r="M272">
            <v>0</v>
          </cell>
          <cell r="N272">
            <v>18.144158760000003</v>
          </cell>
          <cell r="O272">
            <v>18.144158760000003</v>
          </cell>
          <cell r="P272">
            <v>18.144158760000003</v>
          </cell>
          <cell r="Q272">
            <v>18.144158760000003</v>
          </cell>
          <cell r="R272">
            <v>18.144158760000003</v>
          </cell>
          <cell r="T272">
            <v>1269</v>
          </cell>
          <cell r="U272">
            <v>0.48299999999999998</v>
          </cell>
          <cell r="V272">
            <v>0.48299999999999998</v>
          </cell>
          <cell r="W272">
            <v>0.48299999999999998</v>
          </cell>
          <cell r="X272">
            <v>0.48299999999999998</v>
          </cell>
          <cell r="Y272">
            <v>0.48299999999999998</v>
          </cell>
          <cell r="Z272">
            <v>0.48300000000000004</v>
          </cell>
          <cell r="AA272">
            <v>0.48300000000000004</v>
          </cell>
          <cell r="AB272">
            <v>0.48299999999999998</v>
          </cell>
          <cell r="AC272">
            <v>0.48260065966634358</v>
          </cell>
          <cell r="AD272">
            <v>0.47989266819561005</v>
          </cell>
          <cell r="AE272">
            <v>0.47888168908864703</v>
          </cell>
          <cell r="AF272">
            <v>0.37509212839799416</v>
          </cell>
          <cell r="AG272">
            <v>0.36743423042786788</v>
          </cell>
          <cell r="AH272">
            <v>0.35920444939413926</v>
          </cell>
        </row>
        <row r="273">
          <cell r="A273">
            <v>1282</v>
          </cell>
          <cell r="B273" t="str">
            <v>USSEGLIO</v>
          </cell>
          <cell r="H273">
            <v>3.1680000000000001</v>
          </cell>
          <cell r="J273">
            <v>2.94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3.8016332640000003</v>
          </cell>
          <cell r="Q273">
            <v>3.8016332640000003</v>
          </cell>
          <cell r="R273">
            <v>7.3296641339999997</v>
          </cell>
          <cell r="T273">
            <v>1270</v>
          </cell>
          <cell r="U273">
            <v>0.48299999999999998</v>
          </cell>
          <cell r="V273">
            <v>0.48299999999999998</v>
          </cell>
          <cell r="W273">
            <v>0.48299999999999993</v>
          </cell>
          <cell r="X273">
            <v>0.48299999999999998</v>
          </cell>
          <cell r="Y273">
            <v>0.48299999999999998</v>
          </cell>
          <cell r="Z273">
            <v>0.48299999999999998</v>
          </cell>
          <cell r="AA273">
            <v>0.48299999999999998</v>
          </cell>
          <cell r="AB273">
            <v>0.48299999999999998</v>
          </cell>
          <cell r="AC273">
            <v>0.48246871389653206</v>
          </cell>
          <cell r="AD273">
            <v>0.48206224988000601</v>
          </cell>
          <cell r="AE273">
            <v>0.48071774992604299</v>
          </cell>
          <cell r="AF273">
            <v>0.47503080634333184</v>
          </cell>
          <cell r="AG273">
            <v>0.46641424575533258</v>
          </cell>
          <cell r="AH273">
            <v>0.46464427240714701</v>
          </cell>
        </row>
        <row r="274">
          <cell r="A274">
            <v>1283</v>
          </cell>
          <cell r="B274" t="str">
            <v>VAIE</v>
          </cell>
          <cell r="F274">
            <v>5.74</v>
          </cell>
          <cell r="H274">
            <v>4.5600000000000005</v>
          </cell>
          <cell r="I274">
            <v>27.57</v>
          </cell>
          <cell r="J274">
            <v>5.9399999999999995</v>
          </cell>
          <cell r="K274">
            <v>0</v>
          </cell>
          <cell r="L274">
            <v>0</v>
          </cell>
          <cell r="M274">
            <v>0</v>
          </cell>
          <cell r="N274">
            <v>6.8880602699999995</v>
          </cell>
          <cell r="O274">
            <v>6.8880602699999995</v>
          </cell>
          <cell r="P274">
            <v>12.360108149999999</v>
          </cell>
          <cell r="Q274">
            <v>45.444397635000001</v>
          </cell>
          <cell r="R274">
            <v>52.572460005000003</v>
          </cell>
          <cell r="T274">
            <v>1271</v>
          </cell>
          <cell r="U274">
            <v>0.48299999999999998</v>
          </cell>
          <cell r="V274">
            <v>0.48300000000000004</v>
          </cell>
          <cell r="W274">
            <v>0.48299999999999993</v>
          </cell>
          <cell r="X274">
            <v>0.48299999999999998</v>
          </cell>
          <cell r="Y274">
            <v>0.48299999999999993</v>
          </cell>
          <cell r="Z274">
            <v>0.48299999999999998</v>
          </cell>
          <cell r="AA274">
            <v>0.48300000000000004</v>
          </cell>
          <cell r="AB274">
            <v>0.48299999999999998</v>
          </cell>
          <cell r="AC274">
            <v>0.48299999999999998</v>
          </cell>
          <cell r="AD274">
            <v>0.47593749421489706</v>
          </cell>
          <cell r="AE274">
            <v>0.47367047549379332</v>
          </cell>
          <cell r="AF274">
            <v>0.47182581936615575</v>
          </cell>
          <cell r="AG274">
            <v>0.46260085189860506</v>
          </cell>
          <cell r="AH274">
            <v>0.46233747018050475</v>
          </cell>
        </row>
        <row r="275">
          <cell r="A275">
            <v>1284</v>
          </cell>
          <cell r="B275" t="str">
            <v>VAL DELLA TORRE</v>
          </cell>
          <cell r="E275">
            <v>9.34</v>
          </cell>
          <cell r="F275">
            <v>13.84</v>
          </cell>
          <cell r="G275">
            <v>82.48</v>
          </cell>
          <cell r="H275">
            <v>22.18</v>
          </cell>
          <cell r="I275">
            <v>564.1099999999999</v>
          </cell>
          <cell r="J275">
            <v>31.257999999999996</v>
          </cell>
          <cell r="K275">
            <v>0</v>
          </cell>
          <cell r="L275">
            <v>0</v>
          </cell>
          <cell r="M275">
            <v>11.20809807</v>
          </cell>
          <cell r="N275">
            <v>27.816243390000004</v>
          </cell>
          <cell r="O275">
            <v>126.79310943000002</v>
          </cell>
          <cell r="P275">
            <v>153.40934232000001</v>
          </cell>
          <cell r="Q275">
            <v>830.34726547499986</v>
          </cell>
          <cell r="R275">
            <v>867.85719368399987</v>
          </cell>
          <cell r="T275">
            <v>1272</v>
          </cell>
          <cell r="U275">
            <v>0.48299999999999998</v>
          </cell>
          <cell r="V275">
            <v>0.48299999999999998</v>
          </cell>
          <cell r="W275">
            <v>0.48299999999999998</v>
          </cell>
          <cell r="X275">
            <v>0.48299999999999998</v>
          </cell>
          <cell r="Y275">
            <v>0.48300000000000004</v>
          </cell>
          <cell r="Z275">
            <v>0.48299999999999998</v>
          </cell>
          <cell r="AA275">
            <v>0.48299999999999998</v>
          </cell>
          <cell r="AB275">
            <v>0.48291415893338319</v>
          </cell>
          <cell r="AC275">
            <v>0.48274840307011541</v>
          </cell>
          <cell r="AD275">
            <v>0.48263470278615384</v>
          </cell>
          <cell r="AE275">
            <v>0.48240069118396517</v>
          </cell>
          <cell r="AF275">
            <v>0.48114271137372738</v>
          </cell>
          <cell r="AG275">
            <v>0.48015211804132207</v>
          </cell>
          <cell r="AH275">
            <v>0.47994626861226641</v>
          </cell>
        </row>
        <row r="276">
          <cell r="A276">
            <v>1285</v>
          </cell>
          <cell r="B276" t="str">
            <v>VALGIOIE</v>
          </cell>
          <cell r="F276">
            <v>5.5200000000000005</v>
          </cell>
          <cell r="H276">
            <v>11.94</v>
          </cell>
          <cell r="I276">
            <v>11.040000000000001</v>
          </cell>
          <cell r="K276">
            <v>0</v>
          </cell>
          <cell r="L276">
            <v>0</v>
          </cell>
          <cell r="M276">
            <v>0</v>
          </cell>
          <cell r="N276">
            <v>6.6240579600000009</v>
          </cell>
          <cell r="O276">
            <v>6.6240579600000009</v>
          </cell>
          <cell r="P276">
            <v>20.95218333</v>
          </cell>
          <cell r="Q276">
            <v>34.20029925</v>
          </cell>
          <cell r="R276">
            <v>34.20029925</v>
          </cell>
          <cell r="T276">
            <v>1273</v>
          </cell>
          <cell r="U276">
            <v>0.48300000000000004</v>
          </cell>
          <cell r="V276">
            <v>0.48299999999999993</v>
          </cell>
          <cell r="W276">
            <v>0.48299999999999998</v>
          </cell>
          <cell r="X276">
            <v>0.48299999999999998</v>
          </cell>
          <cell r="Y276">
            <v>0.48299999999999998</v>
          </cell>
          <cell r="Z276">
            <v>0.48299999999999998</v>
          </cell>
          <cell r="AA276">
            <v>0.48299999999999998</v>
          </cell>
          <cell r="AB276">
            <v>0.48299999999999998</v>
          </cell>
          <cell r="AC276">
            <v>0.48299999999999998</v>
          </cell>
          <cell r="AD276">
            <v>0.48262100986594414</v>
          </cell>
          <cell r="AE276">
            <v>0.48050086607226483</v>
          </cell>
          <cell r="AF276">
            <v>0.13642614328432021</v>
          </cell>
          <cell r="AG276">
            <v>9.1042630596139554E-2</v>
          </cell>
          <cell r="AH276">
            <v>3.0182384849276409E-2</v>
          </cell>
        </row>
        <row r="277">
          <cell r="A277">
            <v>1286</v>
          </cell>
          <cell r="B277" t="str">
            <v>VALLO TORINESE</v>
          </cell>
          <cell r="G277">
            <v>3.12</v>
          </cell>
          <cell r="H277">
            <v>5.98</v>
          </cell>
          <cell r="I277">
            <v>28.460000000000004</v>
          </cell>
          <cell r="J277">
            <v>10.81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3.7440327600000001</v>
          </cell>
          <cell r="P277">
            <v>10.920095550000001</v>
          </cell>
          <cell r="Q277">
            <v>45.072394380000006</v>
          </cell>
          <cell r="R277">
            <v>58.044507885000009</v>
          </cell>
          <cell r="T277">
            <v>1274</v>
          </cell>
          <cell r="U277">
            <v>0.48300000000000004</v>
          </cell>
          <cell r="V277">
            <v>0.48299999999999998</v>
          </cell>
          <cell r="W277">
            <v>0.48299999999999998</v>
          </cell>
          <cell r="X277">
            <v>0.48299999999999998</v>
          </cell>
          <cell r="Y277">
            <v>0.48299999999999998</v>
          </cell>
          <cell r="Z277">
            <v>0.48299999999999998</v>
          </cell>
          <cell r="AA277">
            <v>0.48299999999999998</v>
          </cell>
          <cell r="AB277">
            <v>0.48299999999999998</v>
          </cell>
          <cell r="AC277">
            <v>0.48267368201563049</v>
          </cell>
          <cell r="AD277">
            <v>0.4820299168131616</v>
          </cell>
          <cell r="AE277">
            <v>0.47977410142339078</v>
          </cell>
          <cell r="AF277">
            <v>0.43140728994399319</v>
          </cell>
          <cell r="AG277">
            <v>0.43314027691226642</v>
          </cell>
          <cell r="AH277">
            <v>0.43808941943452367</v>
          </cell>
        </row>
        <row r="278">
          <cell r="A278">
            <v>1287</v>
          </cell>
          <cell r="B278" t="str">
            <v>VALPERGA</v>
          </cell>
          <cell r="E278">
            <v>8.76</v>
          </cell>
          <cell r="F278">
            <v>14.010000000000002</v>
          </cell>
          <cell r="G278">
            <v>22.419999999999998</v>
          </cell>
          <cell r="H278">
            <v>1792.39</v>
          </cell>
          <cell r="I278">
            <v>59.120000000000012</v>
          </cell>
          <cell r="J278">
            <v>25.62</v>
          </cell>
          <cell r="K278">
            <v>0</v>
          </cell>
          <cell r="L278">
            <v>0</v>
          </cell>
          <cell r="M278">
            <v>10.512091980000001</v>
          </cell>
          <cell r="N278">
            <v>27.324239085000006</v>
          </cell>
          <cell r="O278">
            <v>54.228474495</v>
          </cell>
          <cell r="P278">
            <v>2205.1152945900003</v>
          </cell>
          <cell r="Q278">
            <v>2276.0599153500002</v>
          </cell>
          <cell r="R278">
            <v>2306.8041843600004</v>
          </cell>
          <cell r="T278">
            <v>1275</v>
          </cell>
          <cell r="U278">
            <v>0.48299999999999998</v>
          </cell>
          <cell r="V278">
            <v>0.48299999999999998</v>
          </cell>
          <cell r="W278">
            <v>0.48300000000000004</v>
          </cell>
          <cell r="X278">
            <v>0.48299999999999998</v>
          </cell>
          <cell r="Y278">
            <v>0.48299999999999998</v>
          </cell>
          <cell r="Z278">
            <v>0.48299999999999998</v>
          </cell>
          <cell r="AA278">
            <v>0.48223381459336595</v>
          </cell>
          <cell r="AB278">
            <v>0.48187008397613718</v>
          </cell>
          <cell r="AC278">
            <v>0.47998670229461193</v>
          </cell>
          <cell r="AD278">
            <v>0.47914895516175215</v>
          </cell>
          <cell r="AE278">
            <v>0.47778317999545566</v>
          </cell>
          <cell r="AF278">
            <v>0.47708619247646755</v>
          </cell>
          <cell r="AG278">
            <v>0.47357441454705923</v>
          </cell>
          <cell r="AH278">
            <v>0.47259462286702991</v>
          </cell>
        </row>
        <row r="279">
          <cell r="A279">
            <v>1288</v>
          </cell>
          <cell r="B279" t="str">
            <v>VALPRATO SOANA</v>
          </cell>
          <cell r="H279">
            <v>2.99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3.5880313950000002</v>
          </cell>
          <cell r="Q279">
            <v>3.5880313950000002</v>
          </cell>
          <cell r="R279">
            <v>3.5880313950000002</v>
          </cell>
          <cell r="T279">
            <v>1276</v>
          </cell>
          <cell r="U279">
            <v>0.48299999999999998</v>
          </cell>
          <cell r="V279">
            <v>0.48299999999999998</v>
          </cell>
          <cell r="W279">
            <v>0.48299999999999998</v>
          </cell>
          <cell r="X279">
            <v>0.48299999999999998</v>
          </cell>
          <cell r="Y279">
            <v>0.48299999999999998</v>
          </cell>
          <cell r="Z279">
            <v>0.48299999999999998</v>
          </cell>
          <cell r="AA279">
            <v>0.48299999999999993</v>
          </cell>
          <cell r="AB279">
            <v>0.48299999999999998</v>
          </cell>
          <cell r="AC279">
            <v>0.48154321368283842</v>
          </cell>
          <cell r="AD279">
            <v>0.47996140902564116</v>
          </cell>
          <cell r="AE279">
            <v>0.47654994721945149</v>
          </cell>
          <cell r="AF279">
            <v>0.46213429038552384</v>
          </cell>
          <cell r="AG279">
            <v>0.45445101890250045</v>
          </cell>
          <cell r="AH279">
            <v>0.45355313900913274</v>
          </cell>
        </row>
        <row r="280">
          <cell r="A280">
            <v>1289</v>
          </cell>
          <cell r="B280" t="str">
            <v>VARISELLA</v>
          </cell>
          <cell r="F280">
            <v>7.5</v>
          </cell>
          <cell r="G280">
            <v>76.536000000000001</v>
          </cell>
          <cell r="H280">
            <v>22.740000000000002</v>
          </cell>
          <cell r="I280">
            <v>19.290000000000003</v>
          </cell>
          <cell r="J280">
            <v>3</v>
          </cell>
          <cell r="K280">
            <v>0</v>
          </cell>
          <cell r="L280">
            <v>0</v>
          </cell>
          <cell r="M280">
            <v>0</v>
          </cell>
          <cell r="N280">
            <v>9.0000787500000001</v>
          </cell>
          <cell r="O280">
            <v>100.84408237800001</v>
          </cell>
          <cell r="P280">
            <v>128.13232114800002</v>
          </cell>
          <cell r="Q280">
            <v>151.28052369300002</v>
          </cell>
          <cell r="R280">
            <v>154.88055519300002</v>
          </cell>
          <cell r="T280">
            <v>1277</v>
          </cell>
          <cell r="U280">
            <v>0.48300000000000004</v>
          </cell>
          <cell r="V280">
            <v>0.48299999999999998</v>
          </cell>
          <cell r="W280">
            <v>0.48299999999999998</v>
          </cell>
          <cell r="X280">
            <v>0.48299999999999993</v>
          </cell>
          <cell r="Y280">
            <v>0.48299999999999998</v>
          </cell>
          <cell r="Z280">
            <v>0.48299999999999998</v>
          </cell>
          <cell r="AA280">
            <v>0.48299999999999998</v>
          </cell>
          <cell r="AB280">
            <v>0.48299999999999998</v>
          </cell>
          <cell r="AC280">
            <v>0.48299999999999998</v>
          </cell>
          <cell r="AD280">
            <v>0.48299999999999998</v>
          </cell>
          <cell r="AE280">
            <v>0.48299999999999998</v>
          </cell>
          <cell r="AF280">
            <v>0.48299999999999998</v>
          </cell>
          <cell r="AG280">
            <v>0.48299999999999998</v>
          </cell>
          <cell r="AH280">
            <v>0.48299999999999998</v>
          </cell>
        </row>
        <row r="281">
          <cell r="A281">
            <v>1290</v>
          </cell>
          <cell r="B281" t="str">
            <v>VAUDA CANAVESE</v>
          </cell>
          <cell r="E281">
            <v>2.89</v>
          </cell>
          <cell r="F281">
            <v>2</v>
          </cell>
          <cell r="G281">
            <v>27.76</v>
          </cell>
          <cell r="H281">
            <v>28.41</v>
          </cell>
          <cell r="I281">
            <v>55.91</v>
          </cell>
          <cell r="J281">
            <v>4.8</v>
          </cell>
          <cell r="K281">
            <v>0</v>
          </cell>
          <cell r="L281">
            <v>0</v>
          </cell>
          <cell r="M281">
            <v>3.4680303450000007</v>
          </cell>
          <cell r="N281">
            <v>5.8680513450000014</v>
          </cell>
          <cell r="O281">
            <v>39.180342825000011</v>
          </cell>
          <cell r="P281">
            <v>73.272641130000011</v>
          </cell>
          <cell r="Q281">
            <v>140.36522818500001</v>
          </cell>
          <cell r="R281">
            <v>146.12527858500002</v>
          </cell>
          <cell r="T281">
            <v>1278</v>
          </cell>
          <cell r="U281">
            <v>0.48299999999999993</v>
          </cell>
          <cell r="V281">
            <v>0.48299999999999993</v>
          </cell>
          <cell r="W281">
            <v>0.48300000000000004</v>
          </cell>
          <cell r="X281">
            <v>0.48299999999999993</v>
          </cell>
          <cell r="Y281">
            <v>0.48300000000000004</v>
          </cell>
          <cell r="Z281">
            <v>0.48300000000000004</v>
          </cell>
          <cell r="AA281">
            <v>0.48299999999999993</v>
          </cell>
          <cell r="AB281">
            <v>0.48299999999999998</v>
          </cell>
          <cell r="AC281">
            <v>0.48300000000000004</v>
          </cell>
          <cell r="AD281">
            <v>0.48300000000000004</v>
          </cell>
          <cell r="AE281">
            <v>0.48299999999999998</v>
          </cell>
          <cell r="AF281">
            <v>0.47569029903312215</v>
          </cell>
          <cell r="AG281">
            <v>0.47068037699801429</v>
          </cell>
          <cell r="AH281">
            <v>0.46833730272538243</v>
          </cell>
        </row>
        <row r="282">
          <cell r="A282">
            <v>1292</v>
          </cell>
          <cell r="B282" t="str">
            <v>VENARIA REALE</v>
          </cell>
          <cell r="C282">
            <v>3.3000000000000003</v>
          </cell>
          <cell r="E282">
            <v>559.25</v>
          </cell>
          <cell r="F282">
            <v>97.14</v>
          </cell>
          <cell r="G282">
            <v>309.88599999999997</v>
          </cell>
          <cell r="H282">
            <v>1214.3900000000006</v>
          </cell>
          <cell r="I282">
            <v>711.71</v>
          </cell>
          <cell r="J282">
            <v>144.14999999999998</v>
          </cell>
          <cell r="K282">
            <v>3.9600346499999999</v>
          </cell>
          <cell r="L282">
            <v>3.9600346499999999</v>
          </cell>
          <cell r="M282">
            <v>675.06590677500003</v>
          </cell>
          <cell r="N282">
            <v>791.63492674500003</v>
          </cell>
          <cell r="O282">
            <v>1163.501380548</v>
          </cell>
          <cell r="P282">
            <v>2620.7821316430009</v>
          </cell>
          <cell r="Q282">
            <v>3474.8416045980011</v>
          </cell>
          <cell r="R282">
            <v>3647.8231181730011</v>
          </cell>
          <cell r="T282">
            <v>1279</v>
          </cell>
          <cell r="U282">
            <v>0.48299999999999993</v>
          </cell>
          <cell r="V282">
            <v>0.48299999999999993</v>
          </cell>
          <cell r="W282">
            <v>0.48299999999999998</v>
          </cell>
          <cell r="X282">
            <v>0.48299999999999998</v>
          </cell>
          <cell r="Y282">
            <v>0.48299999999999998</v>
          </cell>
          <cell r="Z282">
            <v>0.48299999999999993</v>
          </cell>
          <cell r="AA282">
            <v>0.48299999999999993</v>
          </cell>
          <cell r="AB282">
            <v>0.48299999999999993</v>
          </cell>
          <cell r="AC282">
            <v>0.48299999999999993</v>
          </cell>
          <cell r="AD282">
            <v>0.48299999999999993</v>
          </cell>
          <cell r="AE282">
            <v>0.48299999999999993</v>
          </cell>
          <cell r="AF282">
            <v>0.48299999999999993</v>
          </cell>
          <cell r="AG282">
            <v>0.48299999999999993</v>
          </cell>
          <cell r="AH282">
            <v>0.48299999999999993</v>
          </cell>
        </row>
        <row r="283">
          <cell r="A283">
            <v>1291</v>
          </cell>
          <cell r="B283" t="str">
            <v>VENAUS</v>
          </cell>
          <cell r="F283">
            <v>2.94</v>
          </cell>
          <cell r="G283">
            <v>2.64</v>
          </cell>
          <cell r="H283">
            <v>15.419999999999998</v>
          </cell>
          <cell r="I283">
            <v>57.410000000000004</v>
          </cell>
          <cell r="J283">
            <v>6.7799999999999994</v>
          </cell>
          <cell r="K283">
            <v>0</v>
          </cell>
          <cell r="L283">
            <v>0</v>
          </cell>
          <cell r="M283">
            <v>0</v>
          </cell>
          <cell r="N283">
            <v>3.5280308699999994</v>
          </cell>
          <cell r="O283">
            <v>6.6960585899999998</v>
          </cell>
          <cell r="P283">
            <v>25.2002205</v>
          </cell>
          <cell r="Q283">
            <v>94.092823304999996</v>
          </cell>
          <cell r="R283">
            <v>102.22889449499999</v>
          </cell>
          <cell r="T283">
            <v>1280</v>
          </cell>
          <cell r="U283">
            <v>0.48299999999999993</v>
          </cell>
          <cell r="V283">
            <v>0.48299999999999998</v>
          </cell>
          <cell r="W283">
            <v>0.48299999999999998</v>
          </cell>
          <cell r="X283">
            <v>0.48299999999999998</v>
          </cell>
          <cell r="Y283">
            <v>0.48299999999999998</v>
          </cell>
          <cell r="Z283">
            <v>0.48299999999999998</v>
          </cell>
          <cell r="AA283">
            <v>0.48300000000000004</v>
          </cell>
          <cell r="AB283">
            <v>0.48296125357048586</v>
          </cell>
          <cell r="AC283">
            <v>0.48255811346180588</v>
          </cell>
          <cell r="AD283">
            <v>0.48226862747007798</v>
          </cell>
          <cell r="AE283">
            <v>0.48012986470895685</v>
          </cell>
          <cell r="AF283">
            <v>0.47705779498538187</v>
          </cell>
          <cell r="AG283">
            <v>0.46275468030481004</v>
          </cell>
          <cell r="AH283">
            <v>0.45879633102349215</v>
          </cell>
        </row>
        <row r="284">
          <cell r="A284">
            <v>1293</v>
          </cell>
          <cell r="B284" t="str">
            <v>VEROLENGO</v>
          </cell>
          <cell r="E284">
            <v>3</v>
          </cell>
          <cell r="F284">
            <v>8.7200000000000006</v>
          </cell>
          <cell r="G284">
            <v>148.55499999999995</v>
          </cell>
          <cell r="H284">
            <v>1066.4550000000002</v>
          </cell>
          <cell r="I284">
            <v>216.76400000000001</v>
          </cell>
          <cell r="J284">
            <v>90.689999999999984</v>
          </cell>
          <cell r="K284">
            <v>0</v>
          </cell>
          <cell r="L284">
            <v>0</v>
          </cell>
          <cell r="M284">
            <v>3.6000315000000001</v>
          </cell>
          <cell r="N284">
            <v>14.06412306</v>
          </cell>
          <cell r="O284">
            <v>192.33168288749994</v>
          </cell>
          <cell r="P284">
            <v>1472.088880665</v>
          </cell>
          <cell r="Q284">
            <v>1732.207956687</v>
          </cell>
          <cell r="R284">
            <v>1841.036908932</v>
          </cell>
          <cell r="T284">
            <v>1281</v>
          </cell>
          <cell r="U284">
            <v>0.48299999999999998</v>
          </cell>
          <cell r="V284">
            <v>0.48299999999999993</v>
          </cell>
          <cell r="W284">
            <v>0.48299999999999998</v>
          </cell>
          <cell r="X284">
            <v>0.48300000000000004</v>
          </cell>
          <cell r="Y284">
            <v>0.48299999999999998</v>
          </cell>
          <cell r="Z284">
            <v>0.48299999999999998</v>
          </cell>
          <cell r="AA284">
            <v>0.48299999999999993</v>
          </cell>
          <cell r="AB284">
            <v>0.48299999999999998</v>
          </cell>
          <cell r="AC284">
            <v>0.48299999999999998</v>
          </cell>
          <cell r="AD284">
            <v>0.47155427067465272</v>
          </cell>
          <cell r="AE284">
            <v>0.47117899959523096</v>
          </cell>
          <cell r="AF284">
            <v>0.47071001950565933</v>
          </cell>
          <cell r="AG284">
            <v>0.4705767397326136</v>
          </cell>
          <cell r="AH284">
            <v>0.47107906364031088</v>
          </cell>
        </row>
        <row r="285">
          <cell r="A285">
            <v>1294</v>
          </cell>
          <cell r="B285" t="str">
            <v>VERRUA SAVOIA</v>
          </cell>
          <cell r="D285">
            <v>6.6000000000000005</v>
          </cell>
          <cell r="E285">
            <v>4.68</v>
          </cell>
          <cell r="F285">
            <v>5.15</v>
          </cell>
          <cell r="G285">
            <v>18.324000000000002</v>
          </cell>
          <cell r="H285">
            <v>222.21100000000001</v>
          </cell>
          <cell r="I285">
            <v>70.89</v>
          </cell>
          <cell r="J285">
            <v>24.65</v>
          </cell>
          <cell r="K285">
            <v>0</v>
          </cell>
          <cell r="L285">
            <v>7.9200692999999998</v>
          </cell>
          <cell r="M285">
            <v>13.536118439999999</v>
          </cell>
          <cell r="N285">
            <v>19.716172515</v>
          </cell>
          <cell r="O285">
            <v>41.705164917000005</v>
          </cell>
          <cell r="P285">
            <v>308.36069813249998</v>
          </cell>
          <cell r="Q285">
            <v>393.42944247749995</v>
          </cell>
          <cell r="R285">
            <v>423.00970130249993</v>
          </cell>
          <cell r="T285">
            <v>1282</v>
          </cell>
          <cell r="U285">
            <v>0.48299999999999998</v>
          </cell>
          <cell r="V285">
            <v>0.48299999999999998</v>
          </cell>
          <cell r="W285">
            <v>0.48299999999999998</v>
          </cell>
          <cell r="X285">
            <v>0.48299999999999998</v>
          </cell>
          <cell r="Y285">
            <v>0.48299999999999998</v>
          </cell>
          <cell r="Z285">
            <v>0.48299999999999998</v>
          </cell>
          <cell r="AA285">
            <v>0.48299999999999998</v>
          </cell>
          <cell r="AB285">
            <v>0.48299999999999998</v>
          </cell>
          <cell r="AC285">
            <v>0.48299999999999998</v>
          </cell>
          <cell r="AD285">
            <v>0.48300000000000004</v>
          </cell>
          <cell r="AE285">
            <v>0.48299999999999998</v>
          </cell>
          <cell r="AF285">
            <v>0.48134008272831957</v>
          </cell>
          <cell r="AG285">
            <v>0.48129388373166931</v>
          </cell>
          <cell r="AH285">
            <v>0.48263319319831405</v>
          </cell>
        </row>
        <row r="286">
          <cell r="A286">
            <v>1295</v>
          </cell>
          <cell r="B286" t="str">
            <v>VESTIGNE'</v>
          </cell>
          <cell r="E286">
            <v>6.12</v>
          </cell>
          <cell r="G286">
            <v>31.060000000000002</v>
          </cell>
          <cell r="H286">
            <v>22.770000000000003</v>
          </cell>
          <cell r="I286">
            <v>29.400000000000002</v>
          </cell>
          <cell r="J286">
            <v>5.8170000000000002</v>
          </cell>
          <cell r="K286">
            <v>0</v>
          </cell>
          <cell r="L286">
            <v>0</v>
          </cell>
          <cell r="M286">
            <v>7.3440642600000015</v>
          </cell>
          <cell r="N286">
            <v>7.3440642600000015</v>
          </cell>
          <cell r="O286">
            <v>44.616390390000014</v>
          </cell>
          <cell r="P286">
            <v>71.940629475000023</v>
          </cell>
          <cell r="Q286">
            <v>107.22093817500001</v>
          </cell>
          <cell r="R286">
            <v>114.20139925350001</v>
          </cell>
          <cell r="T286">
            <v>1283</v>
          </cell>
          <cell r="U286">
            <v>0.48299999999999998</v>
          </cell>
          <cell r="V286">
            <v>0.48300000000000004</v>
          </cell>
          <cell r="W286">
            <v>0.48299999999999998</v>
          </cell>
          <cell r="X286">
            <v>0.48299999999999998</v>
          </cell>
          <cell r="Y286">
            <v>0.48299999999999998</v>
          </cell>
          <cell r="Z286">
            <v>0.48299999999999998</v>
          </cell>
          <cell r="AA286">
            <v>0.48299999999999998</v>
          </cell>
          <cell r="AB286">
            <v>0.48299999999999998</v>
          </cell>
          <cell r="AC286">
            <v>0.48299999999999998</v>
          </cell>
          <cell r="AD286">
            <v>0.48223608201378748</v>
          </cell>
          <cell r="AE286">
            <v>0.48251679464864217</v>
          </cell>
          <cell r="AF286">
            <v>0.48229296698622276</v>
          </cell>
          <cell r="AG286">
            <v>0.47992086162594816</v>
          </cell>
          <cell r="AH286">
            <v>0.47881250748365783</v>
          </cell>
        </row>
        <row r="287">
          <cell r="A287">
            <v>1296</v>
          </cell>
          <cell r="B287" t="str">
            <v>VIALFRE'</v>
          </cell>
          <cell r="G287">
            <v>123.995</v>
          </cell>
          <cell r="H287">
            <v>23.56</v>
          </cell>
          <cell r="I287">
            <v>105.98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148.79530194750001</v>
          </cell>
          <cell r="P287">
            <v>177.06754932750002</v>
          </cell>
          <cell r="Q287">
            <v>304.24466211750001</v>
          </cell>
          <cell r="R287">
            <v>304.24466211750001</v>
          </cell>
          <cell r="T287">
            <v>1284</v>
          </cell>
          <cell r="U287">
            <v>0.48299999999999998</v>
          </cell>
          <cell r="V287">
            <v>0.48300000000000004</v>
          </cell>
          <cell r="W287">
            <v>0.48299999999999998</v>
          </cell>
          <cell r="X287">
            <v>0.48299999999999998</v>
          </cell>
          <cell r="Y287">
            <v>0.48299999999999998</v>
          </cell>
          <cell r="Z287">
            <v>0.48299999999999998</v>
          </cell>
          <cell r="AA287">
            <v>0.48299999999999998</v>
          </cell>
          <cell r="AB287">
            <v>0.48299999999999998</v>
          </cell>
          <cell r="AC287">
            <v>0.48248097371486998</v>
          </cell>
          <cell r="AD287">
            <v>0.4817490842987372</v>
          </cell>
          <cell r="AE287">
            <v>0.47750201243519153</v>
          </cell>
          <cell r="AF287">
            <v>0.4766576933162166</v>
          </cell>
          <cell r="AG287">
            <v>0.45054968215609775</v>
          </cell>
          <cell r="AH287">
            <v>0.44924131644245929</v>
          </cell>
        </row>
        <row r="288">
          <cell r="A288">
            <v>1297</v>
          </cell>
          <cell r="B288" t="str">
            <v>VICO CANAVESE</v>
          </cell>
          <cell r="F288">
            <v>5.74</v>
          </cell>
          <cell r="G288">
            <v>22.560000000000002</v>
          </cell>
          <cell r="H288">
            <v>5.9399999999999995</v>
          </cell>
          <cell r="I288">
            <v>49.13000000000001</v>
          </cell>
          <cell r="J288">
            <v>7.0649999999999995</v>
          </cell>
          <cell r="K288">
            <v>0</v>
          </cell>
          <cell r="L288">
            <v>0</v>
          </cell>
          <cell r="M288">
            <v>0</v>
          </cell>
          <cell r="N288">
            <v>6.8880602699999995</v>
          </cell>
          <cell r="O288">
            <v>33.960297150000002</v>
          </cell>
          <cell r="P288">
            <v>41.088359520000004</v>
          </cell>
          <cell r="Q288">
            <v>100.04487538500001</v>
          </cell>
          <cell r="R288">
            <v>108.52294956750001</v>
          </cell>
          <cell r="T288">
            <v>1285</v>
          </cell>
          <cell r="U288">
            <v>0.48299999999999998</v>
          </cell>
          <cell r="V288">
            <v>0.48299999999999998</v>
          </cell>
          <cell r="W288">
            <v>0.48299999999999998</v>
          </cell>
          <cell r="X288">
            <v>0.48299999999999998</v>
          </cell>
          <cell r="Y288">
            <v>0.48299999999999998</v>
          </cell>
          <cell r="Z288">
            <v>0.48299999999999998</v>
          </cell>
          <cell r="AA288">
            <v>0.48299999999999998</v>
          </cell>
          <cell r="AB288">
            <v>0.48299999999999998</v>
          </cell>
          <cell r="AC288">
            <v>0.48299999999999993</v>
          </cell>
          <cell r="AD288">
            <v>0.48076591637099492</v>
          </cell>
          <cell r="AE288">
            <v>0.48086078400787907</v>
          </cell>
          <cell r="AF288">
            <v>0.47599796264503069</v>
          </cell>
          <cell r="AG288">
            <v>0.47084116906052642</v>
          </cell>
          <cell r="AH288">
            <v>0.4714102653158197</v>
          </cell>
        </row>
        <row r="289">
          <cell r="A289">
            <v>1298</v>
          </cell>
          <cell r="B289" t="str">
            <v>VIDRACCO</v>
          </cell>
          <cell r="E289">
            <v>7.48</v>
          </cell>
          <cell r="F289">
            <v>4.32</v>
          </cell>
          <cell r="G289">
            <v>12.025</v>
          </cell>
          <cell r="H289">
            <v>126.825</v>
          </cell>
          <cell r="I289">
            <v>61.180000000000007</v>
          </cell>
          <cell r="K289">
            <v>0</v>
          </cell>
          <cell r="L289">
            <v>0</v>
          </cell>
          <cell r="M289">
            <v>8.9760785399999996</v>
          </cell>
          <cell r="N289">
            <v>14.1601239</v>
          </cell>
          <cell r="O289">
            <v>28.590250162499999</v>
          </cell>
          <cell r="P289">
            <v>180.78158182499999</v>
          </cell>
          <cell r="Q289">
            <v>254.19822421499998</v>
          </cell>
          <cell r="R289">
            <v>254.19822421499998</v>
          </cell>
          <cell r="T289">
            <v>1286</v>
          </cell>
          <cell r="U289">
            <v>0.48299999999999998</v>
          </cell>
          <cell r="V289">
            <v>0.48299999999999998</v>
          </cell>
          <cell r="W289">
            <v>0.48299999999999998</v>
          </cell>
          <cell r="X289">
            <v>0.48299999999999998</v>
          </cell>
          <cell r="Y289">
            <v>0.48299999999999998</v>
          </cell>
          <cell r="Z289">
            <v>0.48299999999999998</v>
          </cell>
          <cell r="AA289">
            <v>0.48299999999999998</v>
          </cell>
          <cell r="AB289">
            <v>0.48299999999999998</v>
          </cell>
          <cell r="AC289">
            <v>0.48299999999999998</v>
          </cell>
          <cell r="AD289">
            <v>0.48299999999999998</v>
          </cell>
          <cell r="AE289">
            <v>0.48122712165561782</v>
          </cell>
          <cell r="AF289">
            <v>0.4779206559007918</v>
          </cell>
          <cell r="AG289">
            <v>0.46223782928115287</v>
          </cell>
          <cell r="AH289">
            <v>0.45939018594581582</v>
          </cell>
        </row>
        <row r="290">
          <cell r="A290">
            <v>1299</v>
          </cell>
          <cell r="B290" t="str">
            <v>VIGONE</v>
          </cell>
          <cell r="E290">
            <v>23.380000000000003</v>
          </cell>
          <cell r="F290">
            <v>28.58</v>
          </cell>
          <cell r="G290">
            <v>203.88</v>
          </cell>
          <cell r="H290">
            <v>925.1160000000001</v>
          </cell>
          <cell r="I290">
            <v>949.40500000000009</v>
          </cell>
          <cell r="J290">
            <v>76.700000000000017</v>
          </cell>
          <cell r="K290">
            <v>0</v>
          </cell>
          <cell r="L290">
            <v>0</v>
          </cell>
          <cell r="M290">
            <v>28.056245490000002</v>
          </cell>
          <cell r="N290">
            <v>62.352545579999997</v>
          </cell>
          <cell r="O290">
            <v>307.01068631999999</v>
          </cell>
          <cell r="P290">
            <v>1417.159600038</v>
          </cell>
          <cell r="Q290">
            <v>2556.4555687905004</v>
          </cell>
          <cell r="R290">
            <v>2648.4963741405004</v>
          </cell>
          <cell r="T290">
            <v>1287</v>
          </cell>
          <cell r="U290">
            <v>0.48299999999999998</v>
          </cell>
          <cell r="V290">
            <v>0.48299999999999998</v>
          </cell>
          <cell r="W290">
            <v>0.48299999999999998</v>
          </cell>
          <cell r="X290">
            <v>0.48299999999999998</v>
          </cell>
          <cell r="Y290">
            <v>0.48299999999999998</v>
          </cell>
          <cell r="Z290">
            <v>0.48299999999999998</v>
          </cell>
          <cell r="AA290">
            <v>0.48299999999999998</v>
          </cell>
          <cell r="AB290">
            <v>0.48299999999999993</v>
          </cell>
          <cell r="AC290">
            <v>0.48288392191644941</v>
          </cell>
          <cell r="AD290">
            <v>0.48258663886944991</v>
          </cell>
          <cell r="AE290">
            <v>0.48237545426542605</v>
          </cell>
          <cell r="AF290">
            <v>0.46283228935380966</v>
          </cell>
          <cell r="AG290">
            <v>0.46002574119089035</v>
          </cell>
          <cell r="AH290">
            <v>0.44874119661334039</v>
          </cell>
        </row>
        <row r="291">
          <cell r="A291">
            <v>1300</v>
          </cell>
          <cell r="B291" t="str">
            <v>VILLAFRANCA PIEMONTE</v>
          </cell>
          <cell r="E291">
            <v>2.94</v>
          </cell>
          <cell r="F291">
            <v>37.989999999999995</v>
          </cell>
          <cell r="G291">
            <v>464.47100000000006</v>
          </cell>
          <cell r="H291">
            <v>7678.2399999999989</v>
          </cell>
          <cell r="I291">
            <v>2231.3849999999998</v>
          </cell>
          <cell r="J291">
            <v>66.332999999999998</v>
          </cell>
          <cell r="K291">
            <v>0</v>
          </cell>
          <cell r="L291">
            <v>0</v>
          </cell>
          <cell r="M291">
            <v>3.5280308699999994</v>
          </cell>
          <cell r="N291">
            <v>49.116429764999999</v>
          </cell>
          <cell r="O291">
            <v>606.48650671049995</v>
          </cell>
          <cell r="P291">
            <v>9820.4551282305001</v>
          </cell>
          <cell r="Q291">
            <v>12498.140557773</v>
          </cell>
          <cell r="R291">
            <v>12577.740854269499</v>
          </cell>
          <cell r="T291">
            <v>1288</v>
          </cell>
          <cell r="U291">
            <v>0.48299999999999998</v>
          </cell>
          <cell r="V291">
            <v>0.48299999999999998</v>
          </cell>
          <cell r="W291">
            <v>0.48299999999999998</v>
          </cell>
          <cell r="X291">
            <v>0.48299999999999998</v>
          </cell>
          <cell r="Y291">
            <v>0.48300000000000004</v>
          </cell>
          <cell r="Z291">
            <v>0.48300000000000004</v>
          </cell>
          <cell r="AA291">
            <v>0.48299999999999993</v>
          </cell>
          <cell r="AB291">
            <v>0.48299999999999998</v>
          </cell>
          <cell r="AC291">
            <v>0.48299999999999998</v>
          </cell>
          <cell r="AD291">
            <v>0.48299999999999998</v>
          </cell>
          <cell r="AE291">
            <v>0.48300000000000004</v>
          </cell>
          <cell r="AF291">
            <v>0.47842647295028823</v>
          </cell>
          <cell r="AG291">
            <v>0.47667896514246799</v>
          </cell>
          <cell r="AH291">
            <v>0.47669419106504413</v>
          </cell>
        </row>
        <row r="292">
          <cell r="A292">
            <v>1301</v>
          </cell>
          <cell r="B292" t="str">
            <v>VILLANOVA CANAVESE</v>
          </cell>
          <cell r="D292">
            <v>2.1</v>
          </cell>
          <cell r="E292">
            <v>2.94</v>
          </cell>
          <cell r="F292">
            <v>98</v>
          </cell>
          <cell r="H292">
            <v>232.84699999999998</v>
          </cell>
          <cell r="I292">
            <v>13.18</v>
          </cell>
          <cell r="J292">
            <v>2.88</v>
          </cell>
          <cell r="K292">
            <v>0</v>
          </cell>
          <cell r="L292">
            <v>2.5200220500000001</v>
          </cell>
          <cell r="M292">
            <v>6.0480529199999999</v>
          </cell>
          <cell r="N292">
            <v>123.64908192000001</v>
          </cell>
          <cell r="O292">
            <v>123.64908192000001</v>
          </cell>
          <cell r="P292">
            <v>403.06792681349998</v>
          </cell>
          <cell r="Q292">
            <v>418.88406520349997</v>
          </cell>
          <cell r="R292">
            <v>422.34009544349999</v>
          </cell>
          <cell r="T292">
            <v>1289</v>
          </cell>
          <cell r="U292">
            <v>0.48299999999999998</v>
          </cell>
          <cell r="V292">
            <v>0.48299999999999998</v>
          </cell>
          <cell r="W292">
            <v>0.48299999999999993</v>
          </cell>
          <cell r="X292">
            <v>0.48299999999999998</v>
          </cell>
          <cell r="Y292">
            <v>0.48299999999999998</v>
          </cell>
          <cell r="Z292">
            <v>0.48299999999999998</v>
          </cell>
          <cell r="AA292">
            <v>0.48300000000000004</v>
          </cell>
          <cell r="AB292">
            <v>0.48299999999999998</v>
          </cell>
          <cell r="AC292">
            <v>0.48299999999999998</v>
          </cell>
          <cell r="AD292">
            <v>0.47973150365587924</v>
          </cell>
          <cell r="AE292">
            <v>0.45148579607475647</v>
          </cell>
          <cell r="AF292">
            <v>0.44466753930960584</v>
          </cell>
          <cell r="AG292">
            <v>0.43727700997659108</v>
          </cell>
          <cell r="AH292">
            <v>0.43523618294677852</v>
          </cell>
        </row>
        <row r="293">
          <cell r="A293">
            <v>1303</v>
          </cell>
          <cell r="B293" t="str">
            <v>VILLAR DORA</v>
          </cell>
          <cell r="C293">
            <v>21.7</v>
          </cell>
          <cell r="D293">
            <v>4.26</v>
          </cell>
          <cell r="E293">
            <v>74.72</v>
          </cell>
          <cell r="F293">
            <v>42.194999999999993</v>
          </cell>
          <cell r="G293">
            <v>138.53</v>
          </cell>
          <cell r="H293">
            <v>50.970000000000006</v>
          </cell>
          <cell r="I293">
            <v>54.255000000000017</v>
          </cell>
          <cell r="J293">
            <v>23.82</v>
          </cell>
          <cell r="K293">
            <v>26.040227850000001</v>
          </cell>
          <cell r="L293">
            <v>31.152272580000002</v>
          </cell>
          <cell r="M293">
            <v>120.81705714</v>
          </cell>
          <cell r="N293">
            <v>171.45150018749999</v>
          </cell>
          <cell r="O293">
            <v>337.68895475249997</v>
          </cell>
          <cell r="P293">
            <v>398.85348993749994</v>
          </cell>
          <cell r="Q293">
            <v>463.96005961499998</v>
          </cell>
          <cell r="R293">
            <v>492.54430972499995</v>
          </cell>
          <cell r="T293">
            <v>1290</v>
          </cell>
          <cell r="U293">
            <v>0.48299999999999993</v>
          </cell>
          <cell r="V293">
            <v>0.48299999999999998</v>
          </cell>
          <cell r="W293">
            <v>0.48299999999999998</v>
          </cell>
          <cell r="X293">
            <v>0.48299999999999998</v>
          </cell>
          <cell r="Y293">
            <v>0.48299999999999998</v>
          </cell>
          <cell r="Z293">
            <v>0.48299999999999998</v>
          </cell>
          <cell r="AA293">
            <v>0.48299999999999998</v>
          </cell>
          <cell r="AB293">
            <v>0.48299999999999998</v>
          </cell>
          <cell r="AC293">
            <v>0.48288927207920812</v>
          </cell>
          <cell r="AD293">
            <v>0.48279403307776414</v>
          </cell>
          <cell r="AE293">
            <v>0.48187059352745354</v>
          </cell>
          <cell r="AF293">
            <v>0.48092390812143959</v>
          </cell>
          <cell r="AG293">
            <v>0.47922218911713477</v>
          </cell>
          <cell r="AH293">
            <v>0.47933155398215388</v>
          </cell>
        </row>
        <row r="294">
          <cell r="A294">
            <v>1305</v>
          </cell>
          <cell r="B294" t="str">
            <v>VILLAR FOCCHIARDO</v>
          </cell>
          <cell r="D294">
            <v>2</v>
          </cell>
          <cell r="F294">
            <v>6.9</v>
          </cell>
          <cell r="G294">
            <v>23.241</v>
          </cell>
          <cell r="H294">
            <v>122.23999999999998</v>
          </cell>
          <cell r="I294">
            <v>35.044999999999995</v>
          </cell>
          <cell r="J294">
            <v>31.519999999999996</v>
          </cell>
          <cell r="K294">
            <v>0</v>
          </cell>
          <cell r="L294">
            <v>2.4000210000000002</v>
          </cell>
          <cell r="M294">
            <v>2.4000210000000002</v>
          </cell>
          <cell r="N294">
            <v>10.680093450000001</v>
          </cell>
          <cell r="O294">
            <v>38.569537480500003</v>
          </cell>
          <cell r="P294">
            <v>185.25882100049998</v>
          </cell>
          <cell r="Q294">
            <v>227.31318897299997</v>
          </cell>
          <cell r="R294">
            <v>265.13751993299996</v>
          </cell>
          <cell r="T294">
            <v>1291</v>
          </cell>
          <cell r="U294">
            <v>0.48299999999999998</v>
          </cell>
          <cell r="V294">
            <v>0.48300000000000004</v>
          </cell>
          <cell r="W294">
            <v>0.48299999999999998</v>
          </cell>
          <cell r="X294">
            <v>0.48299999999999998</v>
          </cell>
          <cell r="Y294">
            <v>0.48299999999999998</v>
          </cell>
          <cell r="Z294">
            <v>0.48300000000000004</v>
          </cell>
          <cell r="AA294">
            <v>0.48299999999999993</v>
          </cell>
          <cell r="AB294">
            <v>0.48299999999999998</v>
          </cell>
          <cell r="AC294">
            <v>0.48299999999999998</v>
          </cell>
          <cell r="AD294">
            <v>0.48256024529952962</v>
          </cell>
          <cell r="AE294">
            <v>0.48199506721083135</v>
          </cell>
          <cell r="AF294">
            <v>0.47859880844537861</v>
          </cell>
          <cell r="AG294">
            <v>0.46640953934039858</v>
          </cell>
          <cell r="AH294">
            <v>0.47322685287885136</v>
          </cell>
        </row>
        <row r="295">
          <cell r="A295">
            <v>1306</v>
          </cell>
          <cell r="B295" t="str">
            <v>VILLAR PELLICE</v>
          </cell>
          <cell r="E295">
            <v>5.92</v>
          </cell>
          <cell r="F295">
            <v>2.96</v>
          </cell>
          <cell r="G295">
            <v>35.528000000000006</v>
          </cell>
          <cell r="H295">
            <v>29.040000000000003</v>
          </cell>
          <cell r="I295">
            <v>82.38000000000001</v>
          </cell>
          <cell r="J295">
            <v>10.379999999999999</v>
          </cell>
          <cell r="K295">
            <v>0</v>
          </cell>
          <cell r="L295">
            <v>0</v>
          </cell>
          <cell r="M295">
            <v>7.1040621600000007</v>
          </cell>
          <cell r="N295">
            <v>10.656093240000001</v>
          </cell>
          <cell r="O295">
            <v>53.290066284000019</v>
          </cell>
          <cell r="P295">
            <v>88.138371204000023</v>
          </cell>
          <cell r="Q295">
            <v>186.99523619400003</v>
          </cell>
          <cell r="R295">
            <v>199.45134518400002</v>
          </cell>
          <cell r="T295">
            <v>1292</v>
          </cell>
          <cell r="U295">
            <v>0.48299999999999998</v>
          </cell>
          <cell r="V295">
            <v>0.48299999999999993</v>
          </cell>
          <cell r="W295">
            <v>0.48300000000000004</v>
          </cell>
          <cell r="X295">
            <v>0.48299999999999998</v>
          </cell>
          <cell r="Y295">
            <v>0.48299999999999998</v>
          </cell>
          <cell r="Z295">
            <v>0.48299999999999993</v>
          </cell>
          <cell r="AA295">
            <v>0.48298622626975696</v>
          </cell>
          <cell r="AB295">
            <v>0.48298618850868569</v>
          </cell>
          <cell r="AC295">
            <v>0.48066515553526412</v>
          </cell>
          <cell r="AD295">
            <v>0.48009901034912478</v>
          </cell>
          <cell r="AE295">
            <v>0.47887046577536346</v>
          </cell>
          <cell r="AF295">
            <v>0.47356948459425052</v>
          </cell>
          <cell r="AG295">
            <v>0.47011498041794769</v>
          </cell>
          <cell r="AH295">
            <v>0.46894453816603804</v>
          </cell>
        </row>
        <row r="296">
          <cell r="A296">
            <v>1307</v>
          </cell>
          <cell r="B296" t="str">
            <v>VILLAR PEROSA</v>
          </cell>
          <cell r="C296">
            <v>2.1</v>
          </cell>
          <cell r="D296">
            <v>4.4000000000000004</v>
          </cell>
          <cell r="E296">
            <v>9.5250000000000004</v>
          </cell>
          <cell r="F296">
            <v>4.32</v>
          </cell>
          <cell r="G296">
            <v>39.628</v>
          </cell>
          <cell r="H296">
            <v>152.24399999999997</v>
          </cell>
          <cell r="I296">
            <v>54.02</v>
          </cell>
          <cell r="J296">
            <v>180.32</v>
          </cell>
          <cell r="K296">
            <v>2.5200220500000001</v>
          </cell>
          <cell r="L296">
            <v>7.8000682500000007</v>
          </cell>
          <cell r="M296">
            <v>19.230168262500001</v>
          </cell>
          <cell r="N296">
            <v>24.4142136225</v>
          </cell>
          <cell r="O296">
            <v>71.968229716499991</v>
          </cell>
          <cell r="P296">
            <v>254.66262827849994</v>
          </cell>
          <cell r="Q296">
            <v>319.48719548849994</v>
          </cell>
          <cell r="R296">
            <v>535.87308884849995</v>
          </cell>
          <cell r="T296">
            <v>1293</v>
          </cell>
          <cell r="U296">
            <v>0.48300000000000004</v>
          </cell>
          <cell r="V296">
            <v>0.48299999999999998</v>
          </cell>
          <cell r="W296">
            <v>0.48299999999999998</v>
          </cell>
          <cell r="X296">
            <v>0.48300000000000004</v>
          </cell>
          <cell r="Y296">
            <v>0.48300000000000004</v>
          </cell>
          <cell r="Z296">
            <v>0.48300000000000004</v>
          </cell>
          <cell r="AA296">
            <v>0.48299999999999993</v>
          </cell>
          <cell r="AB296">
            <v>0.48299999999999998</v>
          </cell>
          <cell r="AC296">
            <v>0.48282193202933238</v>
          </cell>
          <cell r="AD296">
            <v>0.48230362745316741</v>
          </cell>
          <cell r="AE296">
            <v>0.47374097985222019</v>
          </cell>
          <cell r="AF296">
            <v>0.41081671483212351</v>
          </cell>
          <cell r="AG296">
            <v>0.39680134796284983</v>
          </cell>
          <cell r="AH296">
            <v>0.39074772071928576</v>
          </cell>
        </row>
        <row r="297">
          <cell r="A297">
            <v>1302</v>
          </cell>
          <cell r="B297" t="str">
            <v>VILLARBASSE</v>
          </cell>
          <cell r="D297">
            <v>2.97</v>
          </cell>
          <cell r="E297">
            <v>23.855</v>
          </cell>
          <cell r="F297">
            <v>82.760000000000019</v>
          </cell>
          <cell r="G297">
            <v>181.89000000000001</v>
          </cell>
          <cell r="H297">
            <v>1173.6509999999998</v>
          </cell>
          <cell r="I297">
            <v>115.66</v>
          </cell>
          <cell r="J297">
            <v>37.664999999999999</v>
          </cell>
          <cell r="K297">
            <v>0</v>
          </cell>
          <cell r="L297">
            <v>3.5640311850000006</v>
          </cell>
          <cell r="M297">
            <v>32.190281662499999</v>
          </cell>
          <cell r="N297">
            <v>131.50315064250003</v>
          </cell>
          <cell r="O297">
            <v>349.77306048750006</v>
          </cell>
          <cell r="P297">
            <v>1758.1665838229999</v>
          </cell>
          <cell r="Q297">
            <v>1896.9597982529999</v>
          </cell>
          <cell r="R297">
            <v>1942.1581937354999</v>
          </cell>
          <cell r="T297">
            <v>1294</v>
          </cell>
          <cell r="U297">
            <v>0.48299999999999993</v>
          </cell>
          <cell r="V297">
            <v>0.48299999999999998</v>
          </cell>
          <cell r="W297">
            <v>0.48299999999999998</v>
          </cell>
          <cell r="X297">
            <v>0.48299999999999993</v>
          </cell>
          <cell r="Y297">
            <v>0.48299999999999998</v>
          </cell>
          <cell r="Z297">
            <v>0.48299999999999998</v>
          </cell>
          <cell r="AA297">
            <v>0.48300000000000004</v>
          </cell>
          <cell r="AB297">
            <v>0.48273429231979575</v>
          </cell>
          <cell r="AC297">
            <v>0.48252774590418196</v>
          </cell>
          <cell r="AD297">
            <v>0.48229635285829514</v>
          </cell>
          <cell r="AE297">
            <v>0.48149818292022128</v>
          </cell>
          <cell r="AF297">
            <v>0.47164540541297573</v>
          </cell>
          <cell r="AG297">
            <v>0.46991430310092491</v>
          </cell>
          <cell r="AH297">
            <v>0.46982617475155602</v>
          </cell>
        </row>
        <row r="298">
          <cell r="A298">
            <v>1304</v>
          </cell>
          <cell r="B298" t="str">
            <v>VILLAREGGIA</v>
          </cell>
          <cell r="D298">
            <v>2.1</v>
          </cell>
          <cell r="E298">
            <v>5.6000000000000005</v>
          </cell>
          <cell r="F298">
            <v>10.52</v>
          </cell>
          <cell r="G298">
            <v>36.19</v>
          </cell>
          <cell r="H298">
            <v>162.06</v>
          </cell>
          <cell r="I298">
            <v>47.36</v>
          </cell>
          <cell r="J298">
            <v>38.585999999999999</v>
          </cell>
          <cell r="K298">
            <v>0</v>
          </cell>
          <cell r="L298">
            <v>2.5200220500000001</v>
          </cell>
          <cell r="M298">
            <v>9.24008085</v>
          </cell>
          <cell r="N298">
            <v>21.864191310000002</v>
          </cell>
          <cell r="O298">
            <v>65.292571304999996</v>
          </cell>
          <cell r="P298">
            <v>259.76627293499996</v>
          </cell>
          <cell r="Q298">
            <v>316.59877021499994</v>
          </cell>
          <cell r="R298">
            <v>362.90237536799992</v>
          </cell>
          <cell r="T298">
            <v>1295</v>
          </cell>
          <cell r="U298">
            <v>0.48299999999999998</v>
          </cell>
          <cell r="V298">
            <v>0.48299999999999998</v>
          </cell>
          <cell r="W298">
            <v>0.48299999999999998</v>
          </cell>
          <cell r="X298">
            <v>0.48299999999999998</v>
          </cell>
          <cell r="Y298">
            <v>0.48299999999999998</v>
          </cell>
          <cell r="Z298">
            <v>0.48299999999999998</v>
          </cell>
          <cell r="AA298">
            <v>0.48299999999999998</v>
          </cell>
          <cell r="AB298">
            <v>0.48299999999999998</v>
          </cell>
          <cell r="AC298">
            <v>0.48091725399524871</v>
          </cell>
          <cell r="AD298">
            <v>0.48107405046542917</v>
          </cell>
          <cell r="AE298">
            <v>0.4705031653893032</v>
          </cell>
          <cell r="AF298">
            <v>0.46317113823211936</v>
          </cell>
          <cell r="AG298">
            <v>0.45414627011129433</v>
          </cell>
          <cell r="AH298">
            <v>0.45248711242872136</v>
          </cell>
        </row>
        <row r="299">
          <cell r="A299">
            <v>1308</v>
          </cell>
          <cell r="B299" t="str">
            <v>VILLASTELLONE</v>
          </cell>
          <cell r="E299">
            <v>18.060000000000002</v>
          </cell>
          <cell r="F299">
            <v>35.120000000000005</v>
          </cell>
          <cell r="G299">
            <v>14.299999999999999</v>
          </cell>
          <cell r="H299">
            <v>671.61400000000003</v>
          </cell>
          <cell r="I299">
            <v>1646.17</v>
          </cell>
          <cell r="J299">
            <v>5</v>
          </cell>
          <cell r="K299">
            <v>0</v>
          </cell>
          <cell r="L299">
            <v>0</v>
          </cell>
          <cell r="M299">
            <v>21.672189630000002</v>
          </cell>
          <cell r="N299">
            <v>63.816558390000012</v>
          </cell>
          <cell r="O299">
            <v>80.976708540000004</v>
          </cell>
          <cell r="P299">
            <v>886.92056048699999</v>
          </cell>
          <cell r="Q299">
            <v>2862.3418452720002</v>
          </cell>
          <cell r="R299">
            <v>2868.3418977720003</v>
          </cell>
          <cell r="T299">
            <v>1296</v>
          </cell>
          <cell r="U299">
            <v>0.48299999999999998</v>
          </cell>
          <cell r="V299">
            <v>0.48299999999999998</v>
          </cell>
          <cell r="W299">
            <v>0.48299999999999998</v>
          </cell>
          <cell r="X299">
            <v>0.48299999999999998</v>
          </cell>
          <cell r="Y299">
            <v>0.48300000000000004</v>
          </cell>
          <cell r="Z299">
            <v>0.48299999999999998</v>
          </cell>
          <cell r="AA299">
            <v>0.48299999999999998</v>
          </cell>
          <cell r="AB299">
            <v>0.48299999999999998</v>
          </cell>
          <cell r="AC299">
            <v>0.48299999999999998</v>
          </cell>
          <cell r="AD299">
            <v>0.48299999999999998</v>
          </cell>
          <cell r="AE299">
            <v>0.42533216889431474</v>
          </cell>
          <cell r="AF299">
            <v>0.41971301522080501</v>
          </cell>
          <cell r="AG299">
            <v>0.34898434877520829</v>
          </cell>
          <cell r="AH299">
            <v>0.35541017990816282</v>
          </cell>
        </row>
        <row r="300">
          <cell r="A300">
            <v>1309</v>
          </cell>
          <cell r="B300" t="str">
            <v>VINOVO</v>
          </cell>
          <cell r="D300">
            <v>5.76</v>
          </cell>
          <cell r="E300">
            <v>35.44</v>
          </cell>
          <cell r="F300">
            <v>71.22</v>
          </cell>
          <cell r="G300">
            <v>141.20599999999999</v>
          </cell>
          <cell r="H300">
            <v>313.94800000000004</v>
          </cell>
          <cell r="I300">
            <v>556.28400000000011</v>
          </cell>
          <cell r="J300">
            <v>371.90999999999997</v>
          </cell>
          <cell r="K300">
            <v>0</v>
          </cell>
          <cell r="L300">
            <v>6.9120604800000001</v>
          </cell>
          <cell r="M300">
            <v>49.440432599999994</v>
          </cell>
          <cell r="N300">
            <v>134.90518041000001</v>
          </cell>
          <cell r="O300">
            <v>304.35386307299996</v>
          </cell>
          <cell r="P300">
            <v>681.09475952700006</v>
          </cell>
          <cell r="Q300">
            <v>1348.6414005090003</v>
          </cell>
          <cell r="R300">
            <v>1794.9373055640003</v>
          </cell>
          <cell r="T300">
            <v>1297</v>
          </cell>
          <cell r="U300">
            <v>0.48299999999999998</v>
          </cell>
          <cell r="V300">
            <v>0.48299999999999998</v>
          </cell>
          <cell r="W300">
            <v>0.48299999999999998</v>
          </cell>
          <cell r="X300">
            <v>0.48299999999999998</v>
          </cell>
          <cell r="Y300">
            <v>0.48299999999999998</v>
          </cell>
          <cell r="Z300">
            <v>0.48299999999999998</v>
          </cell>
          <cell r="AA300">
            <v>0.48300000000000004</v>
          </cell>
          <cell r="AB300">
            <v>0.48299999999999993</v>
          </cell>
          <cell r="AC300">
            <v>0.48299999999999998</v>
          </cell>
          <cell r="AD300">
            <v>0.48176709660034595</v>
          </cell>
          <cell r="AE300">
            <v>0.47655304614342003</v>
          </cell>
          <cell r="AF300">
            <v>0.47325654308937309</v>
          </cell>
          <cell r="AG300">
            <v>0.45653047761756532</v>
          </cell>
          <cell r="AH300">
            <v>0.45334348541570335</v>
          </cell>
        </row>
        <row r="301">
          <cell r="A301">
            <v>1310</v>
          </cell>
          <cell r="B301" t="str">
            <v>VIRLE PIEMONTE</v>
          </cell>
          <cell r="D301">
            <v>3</v>
          </cell>
          <cell r="G301">
            <v>10.56</v>
          </cell>
          <cell r="H301">
            <v>101.98500000000001</v>
          </cell>
          <cell r="I301">
            <v>99.88</v>
          </cell>
          <cell r="K301">
            <v>0</v>
          </cell>
          <cell r="L301">
            <v>3.6000315000000001</v>
          </cell>
          <cell r="M301">
            <v>3.6000315000000001</v>
          </cell>
          <cell r="N301">
            <v>3.6000315000000001</v>
          </cell>
          <cell r="O301">
            <v>16.272142379999998</v>
          </cell>
          <cell r="P301">
            <v>138.65521322250001</v>
          </cell>
          <cell r="Q301">
            <v>258.51226196250002</v>
          </cell>
          <cell r="R301">
            <v>258.51226196250002</v>
          </cell>
          <cell r="T301">
            <v>1298</v>
          </cell>
          <cell r="U301">
            <v>0.48299999999999998</v>
          </cell>
          <cell r="V301">
            <v>0.48299999999999998</v>
          </cell>
          <cell r="W301">
            <v>0.48299999999999998</v>
          </cell>
          <cell r="X301">
            <v>0.48299999999999998</v>
          </cell>
          <cell r="Y301">
            <v>0.48299999999999998</v>
          </cell>
          <cell r="Z301">
            <v>0.48299999999999998</v>
          </cell>
          <cell r="AA301">
            <v>0.48299999999999998</v>
          </cell>
          <cell r="AB301">
            <v>0.48299999999999998</v>
          </cell>
          <cell r="AC301">
            <v>0.48074104224685604</v>
          </cell>
          <cell r="AD301">
            <v>0.47930233400191496</v>
          </cell>
          <cell r="AE301">
            <v>0.47548358045249128</v>
          </cell>
          <cell r="AF301">
            <v>0.43367812062904454</v>
          </cell>
          <cell r="AG301">
            <v>0.4150335762433966</v>
          </cell>
          <cell r="AH301">
            <v>0.41153203788963355</v>
          </cell>
        </row>
        <row r="302">
          <cell r="A302">
            <v>1311</v>
          </cell>
          <cell r="B302" t="str">
            <v>VISCHE</v>
          </cell>
          <cell r="E302">
            <v>58.265000000000008</v>
          </cell>
          <cell r="F302">
            <v>59.250000000000007</v>
          </cell>
          <cell r="G302">
            <v>8.7100000000000009</v>
          </cell>
          <cell r="H302">
            <v>85.72</v>
          </cell>
          <cell r="I302">
            <v>148.69</v>
          </cell>
          <cell r="J302">
            <v>56.09</v>
          </cell>
          <cell r="K302">
            <v>0</v>
          </cell>
          <cell r="L302">
            <v>0</v>
          </cell>
          <cell r="M302">
            <v>69.918611782500008</v>
          </cell>
          <cell r="N302">
            <v>141.01923390750002</v>
          </cell>
          <cell r="O302">
            <v>151.47132536250001</v>
          </cell>
          <cell r="P302">
            <v>254.33622542250001</v>
          </cell>
          <cell r="Q302">
            <v>432.76578666750004</v>
          </cell>
          <cell r="R302">
            <v>500.07437561250003</v>
          </cell>
          <cell r="T302">
            <v>1299</v>
          </cell>
          <cell r="U302">
            <v>0.48299999999999998</v>
          </cell>
          <cell r="V302">
            <v>0.48299999999999998</v>
          </cell>
          <cell r="W302">
            <v>0.48299999999999993</v>
          </cell>
          <cell r="X302">
            <v>0.48299999999999998</v>
          </cell>
          <cell r="Y302">
            <v>0.48299999999999998</v>
          </cell>
          <cell r="Z302">
            <v>0.48299999999999998</v>
          </cell>
          <cell r="AA302">
            <v>0.48300000000000004</v>
          </cell>
          <cell r="AB302">
            <v>0.48299999999999998</v>
          </cell>
          <cell r="AC302">
            <v>0.48209216227849194</v>
          </cell>
          <cell r="AD302">
            <v>0.4809499032846688</v>
          </cell>
          <cell r="AE302">
            <v>0.47300549503112438</v>
          </cell>
          <cell r="AF302">
            <v>0.43634109562751394</v>
          </cell>
          <cell r="AG302">
            <v>0.40108259212508318</v>
          </cell>
          <cell r="AH302">
            <v>0.39526115589049488</v>
          </cell>
        </row>
        <row r="303">
          <cell r="A303">
            <v>1312</v>
          </cell>
          <cell r="B303" t="str">
            <v>VISTRORIO</v>
          </cell>
          <cell r="E303">
            <v>2.9159999999999999</v>
          </cell>
          <cell r="F303">
            <v>4.32</v>
          </cell>
          <cell r="G303">
            <v>5.82</v>
          </cell>
          <cell r="H303">
            <v>14.274999999999999</v>
          </cell>
          <cell r="I303">
            <v>19.145</v>
          </cell>
          <cell r="K303">
            <v>0</v>
          </cell>
          <cell r="L303">
            <v>0</v>
          </cell>
          <cell r="M303">
            <v>3.4992306179999995</v>
          </cell>
          <cell r="N303">
            <v>8.6832759780000011</v>
          </cell>
          <cell r="O303">
            <v>15.667337088000002</v>
          </cell>
          <cell r="P303">
            <v>32.7974869755</v>
          </cell>
          <cell r="Q303">
            <v>55.771687998000004</v>
          </cell>
          <cell r="R303">
            <v>55.771687998000004</v>
          </cell>
          <cell r="T303">
            <v>1300</v>
          </cell>
          <cell r="U303">
            <v>0.48299999999999993</v>
          </cell>
          <cell r="V303">
            <v>0.48299999999999998</v>
          </cell>
          <cell r="W303">
            <v>0.48299999999999998</v>
          </cell>
          <cell r="X303">
            <v>0.48299999999999998</v>
          </cell>
          <cell r="Y303">
            <v>0.48300000000000004</v>
          </cell>
          <cell r="Z303">
            <v>0.48300000000000004</v>
          </cell>
          <cell r="AA303">
            <v>0.48299999999999998</v>
          </cell>
          <cell r="AB303">
            <v>0.48299999999999998</v>
          </cell>
          <cell r="AC303">
            <v>0.48289559305465751</v>
          </cell>
          <cell r="AD303">
            <v>0.48152339036013125</v>
          </cell>
          <cell r="AE303">
            <v>0.46605474184493989</v>
          </cell>
          <cell r="AF303">
            <v>0.18941934887892409</v>
          </cell>
          <cell r="AG303">
            <v>0.1244243177269448</v>
          </cell>
          <cell r="AH303">
            <v>0.10415635293475385</v>
          </cell>
        </row>
        <row r="304">
          <cell r="A304">
            <v>1313</v>
          </cell>
          <cell r="B304" t="str">
            <v>VIU'</v>
          </cell>
          <cell r="E304">
            <v>4.5199999999999996</v>
          </cell>
          <cell r="G304">
            <v>11.58</v>
          </cell>
          <cell r="I304">
            <v>32.867000000000004</v>
          </cell>
          <cell r="K304">
            <v>0</v>
          </cell>
          <cell r="L304">
            <v>0</v>
          </cell>
          <cell r="M304">
            <v>5.4240474599999997</v>
          </cell>
          <cell r="N304">
            <v>5.4240474599999997</v>
          </cell>
          <cell r="O304">
            <v>19.320169049999997</v>
          </cell>
          <cell r="P304">
            <v>19.320169049999997</v>
          </cell>
          <cell r="Q304">
            <v>58.760914153500003</v>
          </cell>
          <cell r="R304">
            <v>58.760914153500003</v>
          </cell>
          <cell r="T304">
            <v>1301</v>
          </cell>
          <cell r="U304">
            <v>0.48299999999999998</v>
          </cell>
          <cell r="V304">
            <v>0.48299999999999998</v>
          </cell>
          <cell r="W304">
            <v>0.48299999999999998</v>
          </cell>
          <cell r="X304">
            <v>0.48299999999999998</v>
          </cell>
          <cell r="Y304">
            <v>0.48299999999999998</v>
          </cell>
          <cell r="Z304">
            <v>0.48299999999999998</v>
          </cell>
          <cell r="AA304">
            <v>0.48299999999999998</v>
          </cell>
          <cell r="AB304">
            <v>0.48284024535370129</v>
          </cell>
          <cell r="AC304">
            <v>0.48262765685752945</v>
          </cell>
          <cell r="AD304">
            <v>0.47296499210148307</v>
          </cell>
          <cell r="AE304">
            <v>0.47445159891941985</v>
          </cell>
          <cell r="AF304">
            <v>0.45649289433570139</v>
          </cell>
          <cell r="AG304">
            <v>0.45730784370158101</v>
          </cell>
          <cell r="AH304">
            <v>0.45901500284962293</v>
          </cell>
        </row>
        <row r="305">
          <cell r="A305">
            <v>1314</v>
          </cell>
          <cell r="B305" t="str">
            <v>VOLPIANO</v>
          </cell>
          <cell r="C305">
            <v>7.4</v>
          </cell>
          <cell r="D305">
            <v>5.9749999999999996</v>
          </cell>
          <cell r="E305">
            <v>174.78</v>
          </cell>
          <cell r="F305">
            <v>194.67499999999998</v>
          </cell>
          <cell r="G305">
            <v>266.5</v>
          </cell>
          <cell r="H305">
            <v>3150.9809999999998</v>
          </cell>
          <cell r="I305">
            <v>707.37200000000018</v>
          </cell>
          <cell r="J305">
            <v>26.840000000000003</v>
          </cell>
          <cell r="K305">
            <v>8.8800776999999993</v>
          </cell>
          <cell r="L305">
            <v>16.050140437499998</v>
          </cell>
          <cell r="M305">
            <v>225.78797562749997</v>
          </cell>
          <cell r="N305">
            <v>459.40001971499998</v>
          </cell>
          <cell r="O305">
            <v>779.20281796499989</v>
          </cell>
          <cell r="P305">
            <v>4560.4131032654996</v>
          </cell>
          <cell r="Q305">
            <v>5409.2669306714997</v>
          </cell>
          <cell r="R305">
            <v>5441.4752124914994</v>
          </cell>
          <cell r="T305">
            <v>1302</v>
          </cell>
          <cell r="U305">
            <v>0.48299999999999998</v>
          </cell>
          <cell r="V305">
            <v>0.48299999999999998</v>
          </cell>
          <cell r="W305">
            <v>0.48299999999999998</v>
          </cell>
          <cell r="X305">
            <v>0.48299999999999998</v>
          </cell>
          <cell r="Y305">
            <v>0.48299999999999998</v>
          </cell>
          <cell r="Z305">
            <v>0.48299999999999998</v>
          </cell>
          <cell r="AA305">
            <v>0.48299999999999998</v>
          </cell>
          <cell r="AB305">
            <v>0.48291907164391162</v>
          </cell>
          <cell r="AC305">
            <v>0.48227811552083355</v>
          </cell>
          <cell r="AD305">
            <v>0.47944589102256374</v>
          </cell>
          <cell r="AE305">
            <v>0.4743820860631725</v>
          </cell>
          <cell r="AF305">
            <v>0.44294380303493663</v>
          </cell>
          <cell r="AG305">
            <v>0.43747292185984177</v>
          </cell>
          <cell r="AH305">
            <v>0.41321861191481474</v>
          </cell>
        </row>
        <row r="306">
          <cell r="A306">
            <v>1315</v>
          </cell>
          <cell r="B306" t="str">
            <v>VOLVERA</v>
          </cell>
          <cell r="E306">
            <v>26.380000000000003</v>
          </cell>
          <cell r="F306">
            <v>11.190000000000001</v>
          </cell>
          <cell r="G306">
            <v>129.19499999999999</v>
          </cell>
          <cell r="H306">
            <v>144.58000000000001</v>
          </cell>
          <cell r="I306">
            <v>718.75000000000023</v>
          </cell>
          <cell r="J306">
            <v>56.940000000000005</v>
          </cell>
          <cell r="K306">
            <v>0</v>
          </cell>
          <cell r="L306">
            <v>0</v>
          </cell>
          <cell r="M306">
            <v>31.656276990000002</v>
          </cell>
          <cell r="N306">
            <v>45.084394485000004</v>
          </cell>
          <cell r="O306">
            <v>200.11975103250001</v>
          </cell>
          <cell r="P306">
            <v>373.61726912250003</v>
          </cell>
          <cell r="Q306">
            <v>1236.1248159975003</v>
          </cell>
          <cell r="R306">
            <v>1304.4534138675003</v>
          </cell>
          <cell r="T306">
            <v>1303</v>
          </cell>
          <cell r="U306">
            <v>0.48300000000000004</v>
          </cell>
          <cell r="V306">
            <v>0.48299999999999998</v>
          </cell>
          <cell r="W306">
            <v>0.48299999999999993</v>
          </cell>
          <cell r="X306">
            <v>0.48299999999999998</v>
          </cell>
          <cell r="Y306">
            <v>0.48300000000000004</v>
          </cell>
          <cell r="Z306">
            <v>0.48300000000000004</v>
          </cell>
          <cell r="AA306">
            <v>0.48107090076033904</v>
          </cell>
          <cell r="AB306">
            <v>0.48057196261801838</v>
          </cell>
          <cell r="AC306">
            <v>0.47388677675711233</v>
          </cell>
          <cell r="AD306">
            <v>0.46899079701695268</v>
          </cell>
          <cell r="AE306">
            <v>0.45614150147472027</v>
          </cell>
          <cell r="AF306">
            <v>0.44979722217706025</v>
          </cell>
          <cell r="AG306">
            <v>0.44310493246297561</v>
          </cell>
          <cell r="AH306">
            <v>0.441264573371767</v>
          </cell>
        </row>
        <row r="307">
          <cell r="T307">
            <v>1304</v>
          </cell>
          <cell r="U307">
            <v>0.48299999999999998</v>
          </cell>
          <cell r="V307">
            <v>0.48299999999999998</v>
          </cell>
          <cell r="W307">
            <v>0.48299999999999998</v>
          </cell>
          <cell r="X307">
            <v>0.48299999999999998</v>
          </cell>
          <cell r="Y307">
            <v>0.48299999999999998</v>
          </cell>
          <cell r="Z307">
            <v>0.48300000000000004</v>
          </cell>
          <cell r="AA307">
            <v>0.48299999999999998</v>
          </cell>
          <cell r="AB307">
            <v>0.48257020810376056</v>
          </cell>
          <cell r="AC307">
            <v>0.48147422185607497</v>
          </cell>
          <cell r="AD307">
            <v>0.47954918855030298</v>
          </cell>
          <cell r="AE307">
            <v>0.47197717934474881</v>
          </cell>
          <cell r="AF307">
            <v>0.43976787364929482</v>
          </cell>
          <cell r="AG307">
            <v>0.42487277613735597</v>
          </cell>
          <cell r="AH307">
            <v>0.41663962192900261</v>
          </cell>
        </row>
        <row r="308">
          <cell r="T308">
            <v>1305</v>
          </cell>
          <cell r="U308">
            <v>0.48299999999999998</v>
          </cell>
          <cell r="V308">
            <v>0.48299999999999998</v>
          </cell>
          <cell r="W308">
            <v>0.48299999999999998</v>
          </cell>
          <cell r="X308">
            <v>0.48299999999999993</v>
          </cell>
          <cell r="Y308">
            <v>0.48299999999999998</v>
          </cell>
          <cell r="Z308">
            <v>0.48299999999999998</v>
          </cell>
          <cell r="AA308">
            <v>0.48299999999999998</v>
          </cell>
          <cell r="AB308">
            <v>0.48269788633229088</v>
          </cell>
          <cell r="AC308">
            <v>0.48269770339439194</v>
          </cell>
          <cell r="AD308">
            <v>0.48161031140958227</v>
          </cell>
          <cell r="AE308">
            <v>0.47805805239965959</v>
          </cell>
          <cell r="AF308">
            <v>0.45794960511107458</v>
          </cell>
          <cell r="AG308">
            <v>0.45070780438670688</v>
          </cell>
          <cell r="AH308">
            <v>0.44438739054877807</v>
          </cell>
        </row>
        <row r="309">
          <cell r="T309">
            <v>1306</v>
          </cell>
          <cell r="U309">
            <v>0.48299999999999998</v>
          </cell>
          <cell r="V309">
            <v>0.48300000000000004</v>
          </cell>
          <cell r="W309">
            <v>0.48299999999999998</v>
          </cell>
          <cell r="X309">
            <v>0.48299999999999998</v>
          </cell>
          <cell r="Y309">
            <v>0.48299999999999998</v>
          </cell>
          <cell r="Z309">
            <v>0.48299999999999998</v>
          </cell>
          <cell r="AA309">
            <v>0.48300000000000004</v>
          </cell>
          <cell r="AB309">
            <v>0.48299999999999998</v>
          </cell>
          <cell r="AC309">
            <v>0.48153415736792188</v>
          </cell>
          <cell r="AD309">
            <v>0.48077740845063538</v>
          </cell>
          <cell r="AE309">
            <v>0.47207148448930031</v>
          </cell>
          <cell r="AF309">
            <v>0.46481861798083751</v>
          </cell>
          <cell r="AG309">
            <v>0.4454249021474519</v>
          </cell>
          <cell r="AH309">
            <v>0.44301982108672877</v>
          </cell>
        </row>
        <row r="310">
          <cell r="T310">
            <v>1307</v>
          </cell>
          <cell r="U310">
            <v>0.48299999999999993</v>
          </cell>
          <cell r="V310">
            <v>0.48299999999999998</v>
          </cell>
          <cell r="W310">
            <v>0.48300000000000004</v>
          </cell>
          <cell r="X310">
            <v>0.48300000000000004</v>
          </cell>
          <cell r="Y310">
            <v>0.48300000000000004</v>
          </cell>
          <cell r="Z310">
            <v>0.48299999999999998</v>
          </cell>
          <cell r="AA310">
            <v>0.482988681693787</v>
          </cell>
          <cell r="AB310">
            <v>0.48296450589570861</v>
          </cell>
          <cell r="AC310">
            <v>0.48290479964357935</v>
          </cell>
          <cell r="AD310">
            <v>0.48284572326195702</v>
          </cell>
          <cell r="AE310">
            <v>0.48258601784030519</v>
          </cell>
          <cell r="AF310">
            <v>0.48148406917638453</v>
          </cell>
          <cell r="AG310">
            <v>0.48106232757325701</v>
          </cell>
          <cell r="AH310">
            <v>0.46913168747982248</v>
          </cell>
        </row>
        <row r="311">
          <cell r="T311">
            <v>1308</v>
          </cell>
          <cell r="U311">
            <v>0.48299999999999998</v>
          </cell>
          <cell r="V311">
            <v>0.48299999999999998</v>
          </cell>
          <cell r="W311">
            <v>0.48299999999999998</v>
          </cell>
          <cell r="X311">
            <v>0.48299999999999993</v>
          </cell>
          <cell r="Y311">
            <v>0.48299999999999998</v>
          </cell>
          <cell r="Z311">
            <v>0.48299999999999998</v>
          </cell>
          <cell r="AA311">
            <v>0.48299999999999998</v>
          </cell>
          <cell r="AB311">
            <v>0.48299999999999998</v>
          </cell>
          <cell r="AC311">
            <v>0.48265708931418994</v>
          </cell>
          <cell r="AD311">
            <v>0.48191436052872594</v>
          </cell>
          <cell r="AE311">
            <v>0.48171162079136803</v>
          </cell>
          <cell r="AF311">
            <v>0.46861083956445893</v>
          </cell>
          <cell r="AG311">
            <v>0.43593884552490392</v>
          </cell>
          <cell r="AH311">
            <v>0.43278401590807974</v>
          </cell>
        </row>
        <row r="312">
          <cell r="T312">
            <v>1309</v>
          </cell>
          <cell r="U312">
            <v>0.48299999999999998</v>
          </cell>
          <cell r="V312">
            <v>0.48299999999999998</v>
          </cell>
          <cell r="W312">
            <v>0.48299999999999998</v>
          </cell>
          <cell r="X312">
            <v>0.48299999999999998</v>
          </cell>
          <cell r="Y312">
            <v>0.48299999999999998</v>
          </cell>
          <cell r="Z312">
            <v>0.48299999999999998</v>
          </cell>
          <cell r="AA312">
            <v>0.48300000000000004</v>
          </cell>
          <cell r="AB312">
            <v>0.48291365510896578</v>
          </cell>
          <cell r="AC312">
            <v>0.48239304627114454</v>
          </cell>
          <cell r="AD312">
            <v>0.48127051673383053</v>
          </cell>
          <cell r="AE312">
            <v>0.47917153326675593</v>
          </cell>
          <cell r="AF312">
            <v>0.47434218871531808</v>
          </cell>
          <cell r="AG312">
            <v>0.46614803158271489</v>
          </cell>
          <cell r="AH312">
            <v>0.45919062123513654</v>
          </cell>
        </row>
        <row r="313">
          <cell r="T313">
            <v>1310</v>
          </cell>
          <cell r="U313">
            <v>0.48299999999999998</v>
          </cell>
          <cell r="V313">
            <v>0.48299999999999998</v>
          </cell>
          <cell r="W313">
            <v>0.48299999999999998</v>
          </cell>
          <cell r="X313">
            <v>0.48299999999999998</v>
          </cell>
          <cell r="Y313">
            <v>0.48299999999999998</v>
          </cell>
          <cell r="Z313">
            <v>0.48300000000000004</v>
          </cell>
          <cell r="AA313">
            <v>0.48299999999999998</v>
          </cell>
          <cell r="AB313">
            <v>0.48287126562415783</v>
          </cell>
          <cell r="AC313">
            <v>0.48286354676778254</v>
          </cell>
          <cell r="AD313">
            <v>0.48285013258818876</v>
          </cell>
          <cell r="AE313">
            <v>0.48230238885945131</v>
          </cell>
          <cell r="AF313">
            <v>0.4768531681434886</v>
          </cell>
          <cell r="AG313">
            <v>0.47144928891805726</v>
          </cell>
          <cell r="AH313">
            <v>0.47308698908252256</v>
          </cell>
        </row>
        <row r="314">
          <cell r="T314">
            <v>1311</v>
          </cell>
          <cell r="U314">
            <v>0.48299999999999998</v>
          </cell>
          <cell r="V314">
            <v>0.48299999999999998</v>
          </cell>
          <cell r="W314">
            <v>0.48299999999999998</v>
          </cell>
          <cell r="X314">
            <v>0.48299999999999998</v>
          </cell>
          <cell r="Y314">
            <v>0.48300000000000004</v>
          </cell>
          <cell r="Z314">
            <v>0.48299999999999993</v>
          </cell>
          <cell r="AA314">
            <v>0.48299999999999998</v>
          </cell>
          <cell r="AB314">
            <v>0.48299999999999998</v>
          </cell>
          <cell r="AC314">
            <v>0.47417856152339305</v>
          </cell>
          <cell r="AD314">
            <v>0.46383783746403945</v>
          </cell>
          <cell r="AE314">
            <v>0.4637930463490737</v>
          </cell>
          <cell r="AF314">
            <v>0.45099333581037743</v>
          </cell>
          <cell r="AG314">
            <v>0.43154775556651692</v>
          </cell>
          <cell r="AH314">
            <v>0.42010675148549526</v>
          </cell>
        </row>
        <row r="315">
          <cell r="T315">
            <v>1312</v>
          </cell>
          <cell r="U315">
            <v>0.48299999999999998</v>
          </cell>
          <cell r="V315">
            <v>0.48300000000000004</v>
          </cell>
          <cell r="W315">
            <v>0.48299999999999998</v>
          </cell>
          <cell r="X315">
            <v>0.48299999999999998</v>
          </cell>
          <cell r="Y315">
            <v>0.48299999999999998</v>
          </cell>
          <cell r="Z315">
            <v>0.48300000000000004</v>
          </cell>
          <cell r="AA315">
            <v>0.48299999999999998</v>
          </cell>
          <cell r="AB315">
            <v>0.48299999999999998</v>
          </cell>
          <cell r="AC315">
            <v>0.48123799777890536</v>
          </cell>
          <cell r="AD315">
            <v>0.47882666907734056</v>
          </cell>
          <cell r="AE315">
            <v>0.47538868277292351</v>
          </cell>
          <cell r="AF315">
            <v>0.46702537777135766</v>
          </cell>
          <cell r="AG315">
            <v>0.4554325232582781</v>
          </cell>
          <cell r="AH315">
            <v>0.45682458141249005</v>
          </cell>
        </row>
        <row r="316">
          <cell r="T316">
            <v>1313</v>
          </cell>
          <cell r="U316">
            <v>0.48299999999999998</v>
          </cell>
          <cell r="V316">
            <v>0.48299999999999998</v>
          </cell>
          <cell r="W316">
            <v>0.48299999999999998</v>
          </cell>
          <cell r="X316">
            <v>0.48299999999999993</v>
          </cell>
          <cell r="Y316">
            <v>0.48299999999999998</v>
          </cell>
          <cell r="Z316">
            <v>0.48299999999999998</v>
          </cell>
          <cell r="AA316">
            <v>0.48300000000000004</v>
          </cell>
          <cell r="AB316">
            <v>0.48299999999999998</v>
          </cell>
          <cell r="AC316">
            <v>0.48211451605959521</v>
          </cell>
          <cell r="AD316">
            <v>0.48215462598328296</v>
          </cell>
          <cell r="AE316">
            <v>0.47984608540597729</v>
          </cell>
          <cell r="AF316">
            <v>0.48020284844079486</v>
          </cell>
          <cell r="AG316">
            <v>0.4736481519438509</v>
          </cell>
          <cell r="AH316">
            <v>0.47300987289278207</v>
          </cell>
        </row>
        <row r="317">
          <cell r="T317">
            <v>1314</v>
          </cell>
          <cell r="U317">
            <v>0.48299999999999998</v>
          </cell>
          <cell r="V317">
            <v>0.48299999999999998</v>
          </cell>
          <cell r="W317">
            <v>0.48299999999999998</v>
          </cell>
          <cell r="X317">
            <v>0.48300000000000004</v>
          </cell>
          <cell r="Y317">
            <v>0.48299999999999998</v>
          </cell>
          <cell r="Z317">
            <v>0.48299999999999998</v>
          </cell>
          <cell r="AA317">
            <v>0.48296641470295987</v>
          </cell>
          <cell r="AB317">
            <v>0.48293884189566405</v>
          </cell>
          <cell r="AC317">
            <v>0.48211020956645223</v>
          </cell>
          <cell r="AD317">
            <v>0.48106218598574174</v>
          </cell>
          <cell r="AE317">
            <v>0.47965463770410949</v>
          </cell>
          <cell r="AF317">
            <v>0.46232579978814792</v>
          </cell>
          <cell r="AG317">
            <v>0.45884012088508014</v>
          </cell>
          <cell r="AH317">
            <v>0.45881361330120513</v>
          </cell>
        </row>
        <row r="318">
          <cell r="T318">
            <v>1315</v>
          </cell>
          <cell r="U318">
            <v>0.48300000000000004</v>
          </cell>
          <cell r="V318">
            <v>0.48299999999999998</v>
          </cell>
          <cell r="W318">
            <v>0.48299999999999998</v>
          </cell>
          <cell r="X318">
            <v>0.48300000000000004</v>
          </cell>
          <cell r="Y318">
            <v>0.48299999999999998</v>
          </cell>
          <cell r="Z318">
            <v>0.48299999999999998</v>
          </cell>
          <cell r="AA318">
            <v>0.48300000000000004</v>
          </cell>
          <cell r="AB318">
            <v>0.48299999999999998</v>
          </cell>
          <cell r="AC318">
            <v>0.48263755284174276</v>
          </cell>
          <cell r="AD318">
            <v>0.48241191224144547</v>
          </cell>
          <cell r="AE318">
            <v>0.4804324095047332</v>
          </cell>
          <cell r="AF318">
            <v>0.478440112619401</v>
          </cell>
          <cell r="AG318">
            <v>0.46790873434913016</v>
          </cell>
          <cell r="AH318">
            <v>0.4664933730125323</v>
          </cell>
        </row>
      </sheetData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im_com_to_census"/>
    </sheetNames>
    <sheetDataSet>
      <sheetData sheetId="0">
        <row r="299">
          <cell r="G299">
            <v>1001</v>
          </cell>
          <cell r="H299">
            <v>13146303.303955</v>
          </cell>
          <cell r="I299">
            <v>13.146303303954999</v>
          </cell>
        </row>
        <row r="300">
          <cell r="G300">
            <v>1002</v>
          </cell>
          <cell r="H300">
            <v>15741668.631348001</v>
          </cell>
          <cell r="I300">
            <v>15.741668631348</v>
          </cell>
        </row>
        <row r="301">
          <cell r="G301">
            <v>1003</v>
          </cell>
          <cell r="H301">
            <v>46335688.964599997</v>
          </cell>
          <cell r="I301">
            <v>46.335688964599996</v>
          </cell>
        </row>
        <row r="302">
          <cell r="G302">
            <v>1004</v>
          </cell>
          <cell r="H302">
            <v>11731719.040526999</v>
          </cell>
          <cell r="I302">
            <v>11.731719040526999</v>
          </cell>
        </row>
        <row r="303">
          <cell r="G303">
            <v>1005</v>
          </cell>
          <cell r="H303">
            <v>7379652.7198479995</v>
          </cell>
          <cell r="I303">
            <v>7.3796527198479991</v>
          </cell>
        </row>
        <row r="304">
          <cell r="G304">
            <v>1006</v>
          </cell>
          <cell r="H304">
            <v>17876023.709105998</v>
          </cell>
          <cell r="I304">
            <v>17.876023709105997</v>
          </cell>
        </row>
        <row r="305">
          <cell r="G305">
            <v>1007</v>
          </cell>
          <cell r="H305">
            <v>5626200.7452389998</v>
          </cell>
          <cell r="I305">
            <v>5.6262007452390002</v>
          </cell>
        </row>
        <row r="306">
          <cell r="G306">
            <v>1008</v>
          </cell>
          <cell r="H306">
            <v>11919794.484741</v>
          </cell>
          <cell r="I306">
            <v>11.919794484741001</v>
          </cell>
        </row>
        <row r="307">
          <cell r="G307">
            <v>1009</v>
          </cell>
          <cell r="H307">
            <v>7487210.2340089995</v>
          </cell>
          <cell r="I307">
            <v>7.4872102340089999</v>
          </cell>
        </row>
        <row r="308">
          <cell r="G308">
            <v>1010</v>
          </cell>
          <cell r="H308">
            <v>9308779.4165039994</v>
          </cell>
          <cell r="I308">
            <v>9.3087794165039988</v>
          </cell>
        </row>
        <row r="309">
          <cell r="G309">
            <v>1011</v>
          </cell>
          <cell r="H309">
            <v>38878423.362305</v>
          </cell>
          <cell r="I309">
            <v>38.878423362305</v>
          </cell>
        </row>
        <row r="310">
          <cell r="G310">
            <v>1012</v>
          </cell>
          <cell r="H310">
            <v>8167029.1850589998</v>
          </cell>
          <cell r="I310">
            <v>8.1670291850590004</v>
          </cell>
        </row>
        <row r="311">
          <cell r="G311">
            <v>1013</v>
          </cell>
          <cell r="H311">
            <v>23217699.957885999</v>
          </cell>
          <cell r="I311">
            <v>23.217699957885998</v>
          </cell>
        </row>
        <row r="312">
          <cell r="G312">
            <v>1014</v>
          </cell>
          <cell r="H312">
            <v>9960625.6843259986</v>
          </cell>
          <cell r="I312">
            <v>9.9606256843259988</v>
          </cell>
        </row>
        <row r="313">
          <cell r="G313">
            <v>1015</v>
          </cell>
          <cell r="H313">
            <v>7086005.9670409998</v>
          </cell>
          <cell r="I313">
            <v>7.0860059670409994</v>
          </cell>
        </row>
        <row r="314">
          <cell r="G314">
            <v>1016</v>
          </cell>
          <cell r="H314">
            <v>13006572.045898</v>
          </cell>
          <cell r="I314">
            <v>13.006572045898</v>
          </cell>
        </row>
        <row r="315">
          <cell r="G315">
            <v>1017</v>
          </cell>
          <cell r="H315">
            <v>4506393.2325440003</v>
          </cell>
          <cell r="I315">
            <v>4.5063932325440001</v>
          </cell>
        </row>
        <row r="316">
          <cell r="G316">
            <v>1018</v>
          </cell>
          <cell r="H316">
            <v>15405754.450073</v>
          </cell>
          <cell r="I316">
            <v>15.405754450072999</v>
          </cell>
        </row>
        <row r="317">
          <cell r="G317">
            <v>1019</v>
          </cell>
          <cell r="H317">
            <v>62712346.873778999</v>
          </cell>
          <cell r="I317">
            <v>62.712346873778998</v>
          </cell>
        </row>
        <row r="318">
          <cell r="G318">
            <v>1020</v>
          </cell>
          <cell r="H318">
            <v>2028896.7318119998</v>
          </cell>
          <cell r="I318">
            <v>2.0288967318119999</v>
          </cell>
        </row>
        <row r="319">
          <cell r="G319">
            <v>1021</v>
          </cell>
          <cell r="H319">
            <v>12802851.324585</v>
          </cell>
          <cell r="I319">
            <v>12.802851324584999</v>
          </cell>
        </row>
        <row r="320">
          <cell r="G320">
            <v>1022</v>
          </cell>
          <cell r="H320">
            <v>132207534.818359</v>
          </cell>
          <cell r="I320">
            <v>132.20753481835899</v>
          </cell>
        </row>
        <row r="321">
          <cell r="G321">
            <v>1023</v>
          </cell>
          <cell r="H321">
            <v>3986495.0407710001</v>
          </cell>
          <cell r="I321">
            <v>3.986495040771</v>
          </cell>
        </row>
        <row r="322">
          <cell r="G322">
            <v>1024</v>
          </cell>
          <cell r="H322">
            <v>6734275.7404789999</v>
          </cell>
          <cell r="I322">
            <v>6.7342757404790001</v>
          </cell>
        </row>
        <row r="323">
          <cell r="G323">
            <v>1025</v>
          </cell>
          <cell r="H323">
            <v>18597958.402222</v>
          </cell>
          <cell r="I323">
            <v>18.597958402222002</v>
          </cell>
        </row>
        <row r="324">
          <cell r="G324">
            <v>1026</v>
          </cell>
          <cell r="H324">
            <v>94087172.617676005</v>
          </cell>
          <cell r="I324">
            <v>94.087172617676003</v>
          </cell>
        </row>
        <row r="325">
          <cell r="G325">
            <v>1027</v>
          </cell>
          <cell r="H325">
            <v>14223623.961060001</v>
          </cell>
          <cell r="I325">
            <v>14.223623961060001</v>
          </cell>
        </row>
        <row r="326">
          <cell r="G326">
            <v>1028</v>
          </cell>
          <cell r="H326">
            <v>14326232.554443</v>
          </cell>
          <cell r="I326">
            <v>14.326232554442999</v>
          </cell>
        </row>
        <row r="327">
          <cell r="G327">
            <v>1029</v>
          </cell>
          <cell r="H327">
            <v>6964872.1330570001</v>
          </cell>
          <cell r="I327">
            <v>6.9648721330569998</v>
          </cell>
        </row>
        <row r="328">
          <cell r="G328">
            <v>1030</v>
          </cell>
          <cell r="H328">
            <v>13419148.483276</v>
          </cell>
          <cell r="I328">
            <v>13.419148483276</v>
          </cell>
        </row>
        <row r="329">
          <cell r="G329">
            <v>1031</v>
          </cell>
          <cell r="H329">
            <v>12371268.201172</v>
          </cell>
          <cell r="I329">
            <v>12.371268201172001</v>
          </cell>
        </row>
        <row r="330">
          <cell r="G330">
            <v>1032</v>
          </cell>
          <cell r="H330">
            <v>4961785.3720699996</v>
          </cell>
          <cell r="I330">
            <v>4.9617853720699996</v>
          </cell>
        </row>
        <row r="331">
          <cell r="G331">
            <v>1033</v>
          </cell>
          <cell r="H331">
            <v>10919123.458373999</v>
          </cell>
          <cell r="I331">
            <v>10.919123458373999</v>
          </cell>
        </row>
        <row r="332">
          <cell r="G332">
            <v>1034</v>
          </cell>
          <cell r="H332">
            <v>6291445.281006</v>
          </cell>
          <cell r="I332">
            <v>6.2914452810060002</v>
          </cell>
        </row>
        <row r="333">
          <cell r="G333">
            <v>1035</v>
          </cell>
          <cell r="H333">
            <v>22758425.071410999</v>
          </cell>
          <cell r="I333">
            <v>22.758425071410997</v>
          </cell>
        </row>
        <row r="334">
          <cell r="G334">
            <v>1036</v>
          </cell>
          <cell r="H334">
            <v>11135096.521850001</v>
          </cell>
          <cell r="I334">
            <v>11.13509652185</v>
          </cell>
        </row>
        <row r="335">
          <cell r="G335">
            <v>1037</v>
          </cell>
          <cell r="H335">
            <v>8950419.0694580004</v>
          </cell>
          <cell r="I335">
            <v>8.9504190694580004</v>
          </cell>
        </row>
        <row r="336">
          <cell r="G336">
            <v>1038</v>
          </cell>
          <cell r="H336">
            <v>5570313.5213620001</v>
          </cell>
          <cell r="I336">
            <v>5.5703135213620003</v>
          </cell>
        </row>
        <row r="337">
          <cell r="G337">
            <v>1039</v>
          </cell>
          <cell r="H337">
            <v>14359286.395020001</v>
          </cell>
          <cell r="I337">
            <v>14.35928639502</v>
          </cell>
        </row>
        <row r="338">
          <cell r="G338">
            <v>1040</v>
          </cell>
          <cell r="H338">
            <v>12584117.587401999</v>
          </cell>
          <cell r="I338">
            <v>12.584117587402</v>
          </cell>
        </row>
        <row r="339">
          <cell r="G339">
            <v>1041</v>
          </cell>
          <cell r="H339">
            <v>14686945.770142</v>
          </cell>
          <cell r="I339">
            <v>14.686945770142</v>
          </cell>
        </row>
        <row r="340">
          <cell r="G340">
            <v>1042</v>
          </cell>
          <cell r="H340">
            <v>5476059.1463620001</v>
          </cell>
          <cell r="I340">
            <v>5.4760591463620001</v>
          </cell>
        </row>
        <row r="341">
          <cell r="G341">
            <v>1043</v>
          </cell>
          <cell r="H341">
            <v>5064332.0800780002</v>
          </cell>
          <cell r="I341">
            <v>5.0643320800780005</v>
          </cell>
        </row>
        <row r="342">
          <cell r="G342">
            <v>1044</v>
          </cell>
          <cell r="H342">
            <v>37101494.23584</v>
          </cell>
          <cell r="I342">
            <v>37.101494235840001</v>
          </cell>
        </row>
        <row r="343">
          <cell r="G343">
            <v>1045</v>
          </cell>
          <cell r="H343">
            <v>8097458.6296389997</v>
          </cell>
          <cell r="I343">
            <v>8.0974586296390001</v>
          </cell>
        </row>
        <row r="344">
          <cell r="G344">
            <v>1046</v>
          </cell>
          <cell r="H344">
            <v>10231400.480957</v>
          </cell>
          <cell r="I344">
            <v>10.231400480956999</v>
          </cell>
        </row>
        <row r="345">
          <cell r="G345">
            <v>1047</v>
          </cell>
          <cell r="H345">
            <v>39493284.808228001</v>
          </cell>
          <cell r="I345">
            <v>39.493284808227997</v>
          </cell>
        </row>
        <row r="346">
          <cell r="G346">
            <v>1048</v>
          </cell>
          <cell r="H346">
            <v>14131662.909911999</v>
          </cell>
          <cell r="I346">
            <v>14.131662909912</v>
          </cell>
        </row>
        <row r="347">
          <cell r="G347">
            <v>1049</v>
          </cell>
          <cell r="H347">
            <v>11086357.827515</v>
          </cell>
          <cell r="I347">
            <v>11.086357827515</v>
          </cell>
        </row>
        <row r="348">
          <cell r="G348">
            <v>1050</v>
          </cell>
          <cell r="H348">
            <v>9131891.4088129997</v>
          </cell>
          <cell r="I348">
            <v>9.131891408812999</v>
          </cell>
        </row>
        <row r="349">
          <cell r="G349">
            <v>1051</v>
          </cell>
          <cell r="H349">
            <v>11850178.379149999</v>
          </cell>
          <cell r="I349">
            <v>11.85017837915</v>
          </cell>
        </row>
        <row r="350">
          <cell r="G350">
            <v>1052</v>
          </cell>
          <cell r="H350">
            <v>11950617.381348001</v>
          </cell>
          <cell r="I350">
            <v>11.950617381348001</v>
          </cell>
        </row>
        <row r="351">
          <cell r="G351">
            <v>1053</v>
          </cell>
          <cell r="H351">
            <v>11196213.134521</v>
          </cell>
          <cell r="I351">
            <v>11.196213134521001</v>
          </cell>
        </row>
        <row r="352">
          <cell r="G352">
            <v>1054</v>
          </cell>
          <cell r="H352">
            <v>23032636.331665002</v>
          </cell>
          <cell r="I352">
            <v>23.032636331665003</v>
          </cell>
        </row>
        <row r="353">
          <cell r="G353">
            <v>1055</v>
          </cell>
          <cell r="H353">
            <v>16407015.174805</v>
          </cell>
          <cell r="I353">
            <v>16.407015174805</v>
          </cell>
        </row>
        <row r="354">
          <cell r="G354">
            <v>1056</v>
          </cell>
          <cell r="H354">
            <v>11537237.821045</v>
          </cell>
          <cell r="I354">
            <v>11.537237821045</v>
          </cell>
        </row>
        <row r="355">
          <cell r="G355">
            <v>1057</v>
          </cell>
          <cell r="H355">
            <v>10256264.303345</v>
          </cell>
          <cell r="I355">
            <v>10.256264303345</v>
          </cell>
        </row>
        <row r="356">
          <cell r="G356">
            <v>1058</v>
          </cell>
          <cell r="H356">
            <v>50694013.145140991</v>
          </cell>
          <cell r="I356">
            <v>50.694013145140993</v>
          </cell>
        </row>
        <row r="357">
          <cell r="G357">
            <v>1059</v>
          </cell>
          <cell r="H357">
            <v>95720740.464478001</v>
          </cell>
          <cell r="I357">
            <v>95.720740464477998</v>
          </cell>
        </row>
        <row r="358">
          <cell r="G358">
            <v>1060</v>
          </cell>
          <cell r="H358">
            <v>20125173.699462999</v>
          </cell>
          <cell r="I358">
            <v>20.125173699462998</v>
          </cell>
        </row>
        <row r="359">
          <cell r="G359">
            <v>1061</v>
          </cell>
          <cell r="H359">
            <v>2172554.7102049999</v>
          </cell>
          <cell r="I359">
            <v>2.172554710205</v>
          </cell>
        </row>
        <row r="360">
          <cell r="G360">
            <v>1062</v>
          </cell>
          <cell r="H360">
            <v>14314211.229858</v>
          </cell>
          <cell r="I360">
            <v>14.314211229858</v>
          </cell>
        </row>
        <row r="361">
          <cell r="G361">
            <v>1063</v>
          </cell>
          <cell r="H361">
            <v>28715170.157715</v>
          </cell>
          <cell r="I361">
            <v>28.715170157715001</v>
          </cell>
        </row>
        <row r="362">
          <cell r="G362">
            <v>1064</v>
          </cell>
          <cell r="H362">
            <v>11473357.110352</v>
          </cell>
          <cell r="I362">
            <v>11.473357110352</v>
          </cell>
        </row>
        <row r="363">
          <cell r="G363">
            <v>1065</v>
          </cell>
          <cell r="H363">
            <v>17282137.514892999</v>
          </cell>
          <cell r="I363">
            <v>17.282137514892998</v>
          </cell>
        </row>
        <row r="364">
          <cell r="G364">
            <v>1066</v>
          </cell>
          <cell r="H364">
            <v>38706538.088379003</v>
          </cell>
          <cell r="I364">
            <v>38.706538088379006</v>
          </cell>
        </row>
        <row r="365">
          <cell r="G365">
            <v>1067</v>
          </cell>
          <cell r="H365">
            <v>28375827.772094</v>
          </cell>
          <cell r="I365">
            <v>28.375827772093999</v>
          </cell>
        </row>
        <row r="366">
          <cell r="G366">
            <v>1068</v>
          </cell>
          <cell r="H366">
            <v>14136108.473755</v>
          </cell>
          <cell r="I366">
            <v>14.136108473755</v>
          </cell>
        </row>
        <row r="367">
          <cell r="G367">
            <v>1069</v>
          </cell>
          <cell r="H367">
            <v>12328529.542725001</v>
          </cell>
          <cell r="I367">
            <v>12.328529542725001</v>
          </cell>
        </row>
        <row r="368">
          <cell r="G368">
            <v>1070</v>
          </cell>
          <cell r="H368">
            <v>48959264.113770001</v>
          </cell>
          <cell r="I368">
            <v>48.959264113769997</v>
          </cell>
        </row>
        <row r="369">
          <cell r="G369">
            <v>1071</v>
          </cell>
          <cell r="H369">
            <v>13159975.459838999</v>
          </cell>
          <cell r="I369">
            <v>13.159975459839</v>
          </cell>
        </row>
        <row r="370">
          <cell r="G370">
            <v>1072</v>
          </cell>
          <cell r="H370">
            <v>28052429.663818002</v>
          </cell>
          <cell r="I370">
            <v>28.052429663818003</v>
          </cell>
        </row>
        <row r="371">
          <cell r="G371">
            <v>1073</v>
          </cell>
          <cell r="H371">
            <v>99815685.022094995</v>
          </cell>
          <cell r="I371">
            <v>99.815685022094996</v>
          </cell>
        </row>
        <row r="372">
          <cell r="G372">
            <v>1074</v>
          </cell>
          <cell r="H372">
            <v>121705001.30725101</v>
          </cell>
          <cell r="I372">
            <v>121.70500130725101</v>
          </cell>
        </row>
        <row r="373">
          <cell r="G373">
            <v>1075</v>
          </cell>
          <cell r="H373">
            <v>35449045.380980998</v>
          </cell>
          <cell r="I373">
            <v>35.449045380980998</v>
          </cell>
        </row>
        <row r="374">
          <cell r="G374">
            <v>1076</v>
          </cell>
          <cell r="H374">
            <v>18570270.210326999</v>
          </cell>
          <cell r="I374">
            <v>18.570270210326999</v>
          </cell>
        </row>
        <row r="375">
          <cell r="G375">
            <v>1077</v>
          </cell>
          <cell r="H375">
            <v>12022412.861694001</v>
          </cell>
          <cell r="I375">
            <v>12.022412861694001</v>
          </cell>
        </row>
        <row r="376">
          <cell r="G376">
            <v>1078</v>
          </cell>
          <cell r="H376">
            <v>54198476.597167999</v>
          </cell>
          <cell r="I376">
            <v>54.198476597167996</v>
          </cell>
        </row>
        <row r="377">
          <cell r="G377">
            <v>1079</v>
          </cell>
          <cell r="H377">
            <v>4118962.559204</v>
          </cell>
          <cell r="I377">
            <v>4.1189625592040002</v>
          </cell>
        </row>
        <row r="378">
          <cell r="G378">
            <v>1080</v>
          </cell>
          <cell r="H378">
            <v>26755693.292603001</v>
          </cell>
          <cell r="I378">
            <v>26.755693292603002</v>
          </cell>
        </row>
        <row r="379">
          <cell r="G379">
            <v>1081</v>
          </cell>
          <cell r="H379">
            <v>5916595.0203860002</v>
          </cell>
          <cell r="I379">
            <v>5.9165950203860005</v>
          </cell>
        </row>
        <row r="380">
          <cell r="G380">
            <v>1082</v>
          </cell>
          <cell r="H380">
            <v>51238511.359497003</v>
          </cell>
          <cell r="I380">
            <v>51.238511359497004</v>
          </cell>
        </row>
        <row r="381">
          <cell r="G381">
            <v>1083</v>
          </cell>
          <cell r="H381">
            <v>3163858.9155270001</v>
          </cell>
          <cell r="I381">
            <v>3.1638589155270003</v>
          </cell>
        </row>
        <row r="382">
          <cell r="G382">
            <v>1084</v>
          </cell>
          <cell r="H382">
            <v>4934516.7126460001</v>
          </cell>
          <cell r="I382">
            <v>4.9345167126460003</v>
          </cell>
        </row>
        <row r="383">
          <cell r="G383">
            <v>1085</v>
          </cell>
          <cell r="H383">
            <v>6196323.0150149995</v>
          </cell>
          <cell r="I383">
            <v>6.1963230150149995</v>
          </cell>
        </row>
        <row r="384">
          <cell r="G384">
            <v>1086</v>
          </cell>
          <cell r="H384">
            <v>17733082.186400998</v>
          </cell>
          <cell r="I384">
            <v>17.733082186400999</v>
          </cell>
        </row>
        <row r="385">
          <cell r="G385">
            <v>1087</v>
          </cell>
          <cell r="H385">
            <v>2687280.1038819999</v>
          </cell>
          <cell r="I385">
            <v>2.6872801038819998</v>
          </cell>
        </row>
        <row r="386">
          <cell r="G386">
            <v>1088</v>
          </cell>
          <cell r="H386">
            <v>27879394.830566</v>
          </cell>
          <cell r="I386">
            <v>27.879394830566</v>
          </cell>
        </row>
        <row r="387">
          <cell r="G387">
            <v>1089</v>
          </cell>
          <cell r="H387">
            <v>56574223.689696997</v>
          </cell>
          <cell r="I387">
            <v>56.574223689697</v>
          </cell>
        </row>
        <row r="388">
          <cell r="G388">
            <v>1090</v>
          </cell>
          <cell r="H388">
            <v>18099646.128784001</v>
          </cell>
          <cell r="I388">
            <v>18.099646128784002</v>
          </cell>
        </row>
        <row r="389">
          <cell r="G389">
            <v>1091</v>
          </cell>
          <cell r="H389">
            <v>6332202.7896729996</v>
          </cell>
          <cell r="I389">
            <v>6.3322027896729995</v>
          </cell>
        </row>
        <row r="390">
          <cell r="G390">
            <v>1092</v>
          </cell>
          <cell r="H390">
            <v>4589507.0668949997</v>
          </cell>
          <cell r="I390">
            <v>4.589507066895</v>
          </cell>
        </row>
        <row r="391">
          <cell r="G391">
            <v>1093</v>
          </cell>
          <cell r="H391">
            <v>71114757.630126998</v>
          </cell>
          <cell r="I391">
            <v>71.114757630127002</v>
          </cell>
        </row>
        <row r="392">
          <cell r="G392">
            <v>1094</v>
          </cell>
          <cell r="H392">
            <v>41492160.248168997</v>
          </cell>
          <cell r="I392">
            <v>41.492160248169</v>
          </cell>
        </row>
        <row r="393">
          <cell r="G393">
            <v>1095</v>
          </cell>
          <cell r="H393">
            <v>3238477.4077150002</v>
          </cell>
          <cell r="I393">
            <v>3.238477407715</v>
          </cell>
        </row>
        <row r="394">
          <cell r="G394">
            <v>1096</v>
          </cell>
          <cell r="H394">
            <v>6870983.4447020004</v>
          </cell>
          <cell r="I394">
            <v>6.8709834447020004</v>
          </cell>
        </row>
        <row r="395">
          <cell r="G395">
            <v>1097</v>
          </cell>
          <cell r="H395">
            <v>60734343.319824003</v>
          </cell>
          <cell r="I395">
            <v>60.734343319823999</v>
          </cell>
        </row>
        <row r="396">
          <cell r="G396">
            <v>1098</v>
          </cell>
          <cell r="H396">
            <v>19313470.385864001</v>
          </cell>
          <cell r="I396">
            <v>19.313470385864001</v>
          </cell>
        </row>
        <row r="397">
          <cell r="G397">
            <v>1099</v>
          </cell>
          <cell r="H397">
            <v>27541944.690308001</v>
          </cell>
          <cell r="I397">
            <v>27.541944690308</v>
          </cell>
        </row>
        <row r="398">
          <cell r="G398">
            <v>1100</v>
          </cell>
          <cell r="H398">
            <v>46548876.276123002</v>
          </cell>
          <cell r="I398">
            <v>46.548876276123003</v>
          </cell>
        </row>
        <row r="399">
          <cell r="G399">
            <v>1101</v>
          </cell>
          <cell r="H399">
            <v>14850084.294678001</v>
          </cell>
          <cell r="I399">
            <v>14.850084294678</v>
          </cell>
        </row>
        <row r="400">
          <cell r="G400">
            <v>1102</v>
          </cell>
          <cell r="H400">
            <v>7892936.8703610003</v>
          </cell>
          <cell r="I400">
            <v>7.8929368703609999</v>
          </cell>
        </row>
        <row r="401">
          <cell r="G401">
            <v>1103</v>
          </cell>
          <cell r="H401">
            <v>49410547.027099997</v>
          </cell>
          <cell r="I401">
            <v>49.410547027099994</v>
          </cell>
        </row>
        <row r="402">
          <cell r="G402">
            <v>1104</v>
          </cell>
          <cell r="H402">
            <v>12041815.685791001</v>
          </cell>
          <cell r="I402">
            <v>12.041815685791001</v>
          </cell>
        </row>
        <row r="403">
          <cell r="G403">
            <v>1105</v>
          </cell>
          <cell r="H403">
            <v>4345790.0992430001</v>
          </cell>
          <cell r="I403">
            <v>4.3457900992430005</v>
          </cell>
        </row>
        <row r="404">
          <cell r="G404">
            <v>1106</v>
          </cell>
          <cell r="H404">
            <v>15642861.743651999</v>
          </cell>
          <cell r="I404">
            <v>15.642861743651999</v>
          </cell>
        </row>
        <row r="405">
          <cell r="G405">
            <v>1107</v>
          </cell>
          <cell r="H405">
            <v>16507791.989746001</v>
          </cell>
          <cell r="I405">
            <v>16.507791989746</v>
          </cell>
        </row>
        <row r="406">
          <cell r="G406">
            <v>1108</v>
          </cell>
          <cell r="H406">
            <v>24818685.627808001</v>
          </cell>
          <cell r="I406">
            <v>24.818685627808001</v>
          </cell>
        </row>
        <row r="407">
          <cell r="G407">
            <v>1109</v>
          </cell>
          <cell r="H407">
            <v>10948342.406128</v>
          </cell>
          <cell r="I407">
            <v>10.948342406128001</v>
          </cell>
        </row>
        <row r="408">
          <cell r="G408">
            <v>1110</v>
          </cell>
          <cell r="H408">
            <v>20151235.929443002</v>
          </cell>
          <cell r="I408">
            <v>20.151235929443001</v>
          </cell>
        </row>
        <row r="409">
          <cell r="G409">
            <v>1111</v>
          </cell>
          <cell r="H409">
            <v>7401813.328125</v>
          </cell>
          <cell r="I409">
            <v>7.4018133281249998</v>
          </cell>
        </row>
        <row r="410">
          <cell r="G410">
            <v>1112</v>
          </cell>
          <cell r="H410">
            <v>20511158.169922002</v>
          </cell>
          <cell r="I410">
            <v>20.511158169922002</v>
          </cell>
        </row>
        <row r="411">
          <cell r="G411">
            <v>1113</v>
          </cell>
          <cell r="H411">
            <v>14444160.440796001</v>
          </cell>
          <cell r="I411">
            <v>14.444160440796001</v>
          </cell>
        </row>
        <row r="412">
          <cell r="G412">
            <v>1114</v>
          </cell>
          <cell r="H412">
            <v>33384849.474730998</v>
          </cell>
          <cell r="I412">
            <v>33.384849474730999</v>
          </cell>
        </row>
        <row r="413">
          <cell r="G413">
            <v>1115</v>
          </cell>
          <cell r="H413">
            <v>71738671.798096001</v>
          </cell>
          <cell r="I413">
            <v>71.738671798096007</v>
          </cell>
        </row>
        <row r="414">
          <cell r="G414">
            <v>1116</v>
          </cell>
          <cell r="H414">
            <v>12820353.947753999</v>
          </cell>
          <cell r="I414">
            <v>12.820353947753999</v>
          </cell>
        </row>
        <row r="415">
          <cell r="G415">
            <v>1117</v>
          </cell>
          <cell r="H415">
            <v>18987559.595580999</v>
          </cell>
          <cell r="I415">
            <v>18.987559595580997</v>
          </cell>
        </row>
        <row r="416">
          <cell r="G416">
            <v>1118</v>
          </cell>
          <cell r="H416">
            <v>92099396.940063</v>
          </cell>
          <cell r="I416">
            <v>92.099396940063002</v>
          </cell>
        </row>
        <row r="417">
          <cell r="G417">
            <v>1119</v>
          </cell>
          <cell r="H417">
            <v>4329751.2543949997</v>
          </cell>
          <cell r="I417">
            <v>4.3297512543950001</v>
          </cell>
        </row>
        <row r="418">
          <cell r="G418">
            <v>1120</v>
          </cell>
          <cell r="H418">
            <v>13132010.274292</v>
          </cell>
          <cell r="I418">
            <v>13.132010274292</v>
          </cell>
        </row>
        <row r="419">
          <cell r="G419">
            <v>1121</v>
          </cell>
          <cell r="H419">
            <v>14750846.697021</v>
          </cell>
          <cell r="I419">
            <v>14.750846697021</v>
          </cell>
        </row>
        <row r="420">
          <cell r="G420">
            <v>1122</v>
          </cell>
          <cell r="H420">
            <v>8029285.4501949996</v>
          </cell>
          <cell r="I420">
            <v>8.0292854501949993</v>
          </cell>
        </row>
        <row r="421">
          <cell r="G421">
            <v>1123</v>
          </cell>
          <cell r="H421">
            <v>4771679.0590819996</v>
          </cell>
          <cell r="I421">
            <v>4.7716790590819995</v>
          </cell>
        </row>
        <row r="422">
          <cell r="G422">
            <v>1124</v>
          </cell>
          <cell r="H422">
            <v>5504296.5513920002</v>
          </cell>
          <cell r="I422">
            <v>5.5042965513920006</v>
          </cell>
        </row>
        <row r="423">
          <cell r="G423">
            <v>1125</v>
          </cell>
          <cell r="H423">
            <v>30107992.929443002</v>
          </cell>
          <cell r="I423">
            <v>30.107992929443</v>
          </cell>
        </row>
        <row r="424">
          <cell r="G424">
            <v>1126</v>
          </cell>
          <cell r="H424">
            <v>12037217.988770001</v>
          </cell>
          <cell r="I424">
            <v>12.037217988770001</v>
          </cell>
        </row>
        <row r="425">
          <cell r="G425">
            <v>1127</v>
          </cell>
          <cell r="H425">
            <v>12782816.171509</v>
          </cell>
          <cell r="I425">
            <v>12.782816171508999</v>
          </cell>
        </row>
        <row r="426">
          <cell r="G426">
            <v>1128</v>
          </cell>
          <cell r="H426">
            <v>10287747.202637</v>
          </cell>
          <cell r="I426">
            <v>10.287747202637</v>
          </cell>
        </row>
        <row r="427">
          <cell r="G427">
            <v>1129</v>
          </cell>
          <cell r="H427">
            <v>14289990.17334</v>
          </cell>
          <cell r="I427">
            <v>14.28999017334</v>
          </cell>
        </row>
        <row r="428">
          <cell r="G428">
            <v>1130</v>
          </cell>
          <cell r="H428">
            <v>32437604.37793</v>
          </cell>
          <cell r="I428">
            <v>32.437604377930001</v>
          </cell>
        </row>
        <row r="429">
          <cell r="G429">
            <v>1131</v>
          </cell>
          <cell r="H429">
            <v>45676538.997680999</v>
          </cell>
          <cell r="I429">
            <v>45.676538997681</v>
          </cell>
        </row>
        <row r="430">
          <cell r="G430">
            <v>1132</v>
          </cell>
          <cell r="H430">
            <v>7936732.3208010001</v>
          </cell>
          <cell r="I430">
            <v>7.9367323208010001</v>
          </cell>
        </row>
        <row r="431">
          <cell r="G431">
            <v>1133</v>
          </cell>
          <cell r="H431">
            <v>5391260.8828130001</v>
          </cell>
          <cell r="I431">
            <v>5.3912608828130004</v>
          </cell>
        </row>
        <row r="432">
          <cell r="G432">
            <v>1134</v>
          </cell>
          <cell r="H432">
            <v>132517540.26208501</v>
          </cell>
          <cell r="I432">
            <v>132.51754026208499</v>
          </cell>
        </row>
        <row r="433">
          <cell r="G433">
            <v>1135</v>
          </cell>
          <cell r="H433">
            <v>12715870.878418</v>
          </cell>
          <cell r="I433">
            <v>12.715870878418</v>
          </cell>
        </row>
        <row r="434">
          <cell r="G434">
            <v>1136</v>
          </cell>
          <cell r="H434">
            <v>7209731.4747310001</v>
          </cell>
          <cell r="I434">
            <v>7.209731474731</v>
          </cell>
        </row>
        <row r="435">
          <cell r="G435">
            <v>1137</v>
          </cell>
          <cell r="H435">
            <v>4191422.8011469999</v>
          </cell>
          <cell r="I435">
            <v>4.1914228011469996</v>
          </cell>
        </row>
        <row r="436">
          <cell r="G436">
            <v>1138</v>
          </cell>
          <cell r="H436">
            <v>4883622.4362789998</v>
          </cell>
          <cell r="I436">
            <v>4.8836224362789995</v>
          </cell>
        </row>
        <row r="437">
          <cell r="G437">
            <v>1139</v>
          </cell>
          <cell r="H437">
            <v>17741344.816528</v>
          </cell>
          <cell r="I437">
            <v>17.741344816527999</v>
          </cell>
        </row>
        <row r="438">
          <cell r="G438">
            <v>1140</v>
          </cell>
          <cell r="H438">
            <v>7039807.6320799999</v>
          </cell>
          <cell r="I438">
            <v>7.0398076320799996</v>
          </cell>
        </row>
        <row r="439">
          <cell r="G439">
            <v>1141</v>
          </cell>
          <cell r="H439">
            <v>5258578.3301999997</v>
          </cell>
          <cell r="I439">
            <v>5.2585783301999998</v>
          </cell>
        </row>
        <row r="440">
          <cell r="G440">
            <v>1142</v>
          </cell>
          <cell r="H440">
            <v>14140480.96228</v>
          </cell>
          <cell r="I440">
            <v>14.14048096228</v>
          </cell>
        </row>
        <row r="441">
          <cell r="G441">
            <v>1143</v>
          </cell>
          <cell r="H441">
            <v>6312981.4088129997</v>
          </cell>
          <cell r="I441">
            <v>6.3129814088130001</v>
          </cell>
        </row>
        <row r="442">
          <cell r="G442">
            <v>1144</v>
          </cell>
          <cell r="H442">
            <v>11259421.323608</v>
          </cell>
          <cell r="I442">
            <v>11.259421323608001</v>
          </cell>
        </row>
        <row r="443">
          <cell r="G443">
            <v>1145</v>
          </cell>
          <cell r="H443">
            <v>38260083.630859002</v>
          </cell>
          <cell r="I443">
            <v>38.260083630859</v>
          </cell>
        </row>
        <row r="444">
          <cell r="G444">
            <v>1146</v>
          </cell>
          <cell r="H444">
            <v>7070731.3447270002</v>
          </cell>
          <cell r="I444">
            <v>7.0707313447270002</v>
          </cell>
        </row>
        <row r="445">
          <cell r="G445">
            <v>1147</v>
          </cell>
          <cell r="H445">
            <v>28696134.293823</v>
          </cell>
          <cell r="I445">
            <v>28.696134293823</v>
          </cell>
        </row>
        <row r="446">
          <cell r="G446">
            <v>1148</v>
          </cell>
          <cell r="H446">
            <v>27342921.709350999</v>
          </cell>
          <cell r="I446">
            <v>27.342921709351</v>
          </cell>
        </row>
        <row r="447">
          <cell r="G447">
            <v>1149</v>
          </cell>
          <cell r="H447">
            <v>16545405.417969</v>
          </cell>
          <cell r="I447">
            <v>16.545405417969</v>
          </cell>
        </row>
        <row r="448">
          <cell r="G448">
            <v>1150</v>
          </cell>
          <cell r="H448">
            <v>12638580.382201999</v>
          </cell>
          <cell r="I448">
            <v>12.638580382201999</v>
          </cell>
        </row>
        <row r="449">
          <cell r="G449">
            <v>1151</v>
          </cell>
          <cell r="H449">
            <v>4442092.6871339995</v>
          </cell>
          <cell r="I449">
            <v>4.4420926871339992</v>
          </cell>
        </row>
        <row r="450">
          <cell r="G450">
            <v>1152</v>
          </cell>
          <cell r="H450">
            <v>29090227.179198999</v>
          </cell>
          <cell r="I450">
            <v>29.090227179198997</v>
          </cell>
        </row>
        <row r="451">
          <cell r="G451">
            <v>1153</v>
          </cell>
          <cell r="H451">
            <v>4082501.6627199999</v>
          </cell>
          <cell r="I451">
            <v>4.0825016627199995</v>
          </cell>
        </row>
        <row r="452">
          <cell r="G452">
            <v>1154</v>
          </cell>
          <cell r="H452">
            <v>30334150.907958999</v>
          </cell>
          <cell r="I452">
            <v>30.334150907959</v>
          </cell>
        </row>
        <row r="453">
          <cell r="G453">
            <v>1155</v>
          </cell>
          <cell r="H453">
            <v>17655814.263062</v>
          </cell>
          <cell r="I453">
            <v>17.655814263062002</v>
          </cell>
        </row>
        <row r="454">
          <cell r="G454">
            <v>1156</v>
          </cell>
          <cell r="H454">
            <v>47529445.962035999</v>
          </cell>
          <cell r="I454">
            <v>47.529445962036</v>
          </cell>
        </row>
        <row r="455">
          <cell r="G455">
            <v>1157</v>
          </cell>
          <cell r="H455">
            <v>4500779.7619629996</v>
          </cell>
          <cell r="I455">
            <v>4.5007797619629999</v>
          </cell>
        </row>
        <row r="456">
          <cell r="G456">
            <v>1158</v>
          </cell>
          <cell r="H456">
            <v>4657257.2982179997</v>
          </cell>
          <cell r="I456">
            <v>4.6572572982180001</v>
          </cell>
        </row>
        <row r="457">
          <cell r="G457">
            <v>1159</v>
          </cell>
          <cell r="H457">
            <v>6468199.643433</v>
          </cell>
          <cell r="I457">
            <v>6.4681996434329996</v>
          </cell>
        </row>
        <row r="458">
          <cell r="G458">
            <v>1160</v>
          </cell>
          <cell r="H458">
            <v>7356864.2696529999</v>
          </cell>
          <cell r="I458">
            <v>7.3568642696530002</v>
          </cell>
        </row>
        <row r="459">
          <cell r="G459">
            <v>1161</v>
          </cell>
          <cell r="H459">
            <v>20903954.604125999</v>
          </cell>
          <cell r="I459">
            <v>20.903954604126</v>
          </cell>
        </row>
        <row r="460">
          <cell r="G460">
            <v>1162</v>
          </cell>
          <cell r="H460">
            <v>7389664.4787600003</v>
          </cell>
          <cell r="I460">
            <v>7.3896644787600003</v>
          </cell>
        </row>
        <row r="461">
          <cell r="G461">
            <v>1163</v>
          </cell>
          <cell r="H461">
            <v>6489577.1988530001</v>
          </cell>
          <cell r="I461">
            <v>6.4895771988530004</v>
          </cell>
        </row>
        <row r="462">
          <cell r="G462">
            <v>1164</v>
          </cell>
          <cell r="H462">
            <v>20562803.676024999</v>
          </cell>
          <cell r="I462">
            <v>20.562803676024998</v>
          </cell>
        </row>
        <row r="463">
          <cell r="G463">
            <v>1165</v>
          </cell>
          <cell r="H463">
            <v>78050202.249023005</v>
          </cell>
          <cell r="I463">
            <v>78.050202249023002</v>
          </cell>
        </row>
        <row r="464">
          <cell r="G464">
            <v>1166</v>
          </cell>
          <cell r="H464">
            <v>11353270.295531999</v>
          </cell>
          <cell r="I464">
            <v>11.353270295531999</v>
          </cell>
        </row>
        <row r="465">
          <cell r="G465">
            <v>1167</v>
          </cell>
          <cell r="H465">
            <v>3074339.5217289999</v>
          </cell>
          <cell r="I465">
            <v>3.0743395217289997</v>
          </cell>
        </row>
        <row r="466">
          <cell r="G466">
            <v>1168</v>
          </cell>
          <cell r="H466">
            <v>24643105.235718001</v>
          </cell>
          <cell r="I466">
            <v>24.643105235718</v>
          </cell>
        </row>
        <row r="467">
          <cell r="G467">
            <v>1169</v>
          </cell>
          <cell r="H467">
            <v>28554957.603394002</v>
          </cell>
          <cell r="I467">
            <v>28.554957603394001</v>
          </cell>
        </row>
        <row r="468">
          <cell r="G468">
            <v>1170</v>
          </cell>
          <cell r="H468">
            <v>6303053.5772709996</v>
          </cell>
          <cell r="I468">
            <v>6.3030535772709992</v>
          </cell>
        </row>
        <row r="469">
          <cell r="G469">
            <v>1171</v>
          </cell>
          <cell r="H469">
            <v>22208732.747924998</v>
          </cell>
          <cell r="I469">
            <v>22.208732747924998</v>
          </cell>
        </row>
        <row r="470">
          <cell r="G470">
            <v>1172</v>
          </cell>
          <cell r="H470">
            <v>7154219.0683589997</v>
          </cell>
          <cell r="I470">
            <v>7.1542190683589997</v>
          </cell>
        </row>
        <row r="471">
          <cell r="G471">
            <v>1173</v>
          </cell>
          <cell r="H471">
            <v>5488549.3762210002</v>
          </cell>
          <cell r="I471">
            <v>5.488549376221</v>
          </cell>
        </row>
        <row r="472">
          <cell r="G472">
            <v>1174</v>
          </cell>
          <cell r="H472">
            <v>4577180.8206789996</v>
          </cell>
          <cell r="I472">
            <v>4.5771808206789997</v>
          </cell>
        </row>
        <row r="473">
          <cell r="G473">
            <v>1175</v>
          </cell>
          <cell r="H473">
            <v>99789339.066039994</v>
          </cell>
          <cell r="I473">
            <v>99.78933906604</v>
          </cell>
        </row>
        <row r="474">
          <cell r="G474">
            <v>1176</v>
          </cell>
          <cell r="H474">
            <v>5405881.4608150003</v>
          </cell>
          <cell r="I474">
            <v>5.4058814608150003</v>
          </cell>
        </row>
        <row r="475">
          <cell r="G475">
            <v>1177</v>
          </cell>
          <cell r="H475">
            <v>5081944.0642090002</v>
          </cell>
          <cell r="I475">
            <v>5.0819440642089999</v>
          </cell>
        </row>
        <row r="476">
          <cell r="G476">
            <v>1178</v>
          </cell>
          <cell r="H476">
            <v>15888344.005859001</v>
          </cell>
          <cell r="I476">
            <v>15.888344005859</v>
          </cell>
        </row>
        <row r="477">
          <cell r="G477">
            <v>1179</v>
          </cell>
          <cell r="H477">
            <v>2688637.3474119999</v>
          </cell>
          <cell r="I477">
            <v>2.688637347412</v>
          </cell>
        </row>
        <row r="478">
          <cell r="G478">
            <v>1180</v>
          </cell>
          <cell r="H478">
            <v>4406525.4198000003</v>
          </cell>
          <cell r="I478">
            <v>4.4065254198000003</v>
          </cell>
        </row>
        <row r="479">
          <cell r="G479">
            <v>1181</v>
          </cell>
          <cell r="H479">
            <v>11540264.417969</v>
          </cell>
          <cell r="I479">
            <v>11.540264417969</v>
          </cell>
        </row>
        <row r="480">
          <cell r="G480">
            <v>1182</v>
          </cell>
          <cell r="H480">
            <v>1567979.0992429999</v>
          </cell>
          <cell r="I480">
            <v>1.5679790992429998</v>
          </cell>
        </row>
        <row r="481">
          <cell r="G481">
            <v>1183</v>
          </cell>
          <cell r="H481">
            <v>9173221.846802</v>
          </cell>
          <cell r="I481">
            <v>9.1732218468020008</v>
          </cell>
        </row>
        <row r="482">
          <cell r="G482">
            <v>1184</v>
          </cell>
          <cell r="H482">
            <v>26092314.560669001</v>
          </cell>
          <cell r="I482">
            <v>26.092314560669003</v>
          </cell>
        </row>
        <row r="483">
          <cell r="G483">
            <v>1185</v>
          </cell>
          <cell r="H483">
            <v>4708110.2280270001</v>
          </cell>
          <cell r="I483">
            <v>4.7081102280270004</v>
          </cell>
        </row>
        <row r="484">
          <cell r="G484">
            <v>1186</v>
          </cell>
          <cell r="H484">
            <v>63183801.836425997</v>
          </cell>
          <cell r="I484">
            <v>63.183801836425999</v>
          </cell>
        </row>
        <row r="485">
          <cell r="G485">
            <v>1187</v>
          </cell>
          <cell r="H485">
            <v>4004159.0456540002</v>
          </cell>
          <cell r="I485">
            <v>4.0041590456540002</v>
          </cell>
        </row>
        <row r="486">
          <cell r="G486">
            <v>1188</v>
          </cell>
          <cell r="H486">
            <v>5349986.5258790003</v>
          </cell>
          <cell r="I486">
            <v>5.3499865258790003</v>
          </cell>
        </row>
        <row r="487">
          <cell r="G487">
            <v>1189</v>
          </cell>
          <cell r="H487">
            <v>16464059.145508001</v>
          </cell>
          <cell r="I487">
            <v>16.464059145507999</v>
          </cell>
        </row>
        <row r="488">
          <cell r="G488">
            <v>1190</v>
          </cell>
          <cell r="H488">
            <v>34720460.126221001</v>
          </cell>
          <cell r="I488">
            <v>34.720460126220999</v>
          </cell>
        </row>
        <row r="489">
          <cell r="G489">
            <v>1191</v>
          </cell>
          <cell r="H489">
            <v>50338077.485962003</v>
          </cell>
          <cell r="I489">
            <v>50.338077485962003</v>
          </cell>
        </row>
        <row r="490">
          <cell r="G490">
            <v>1192</v>
          </cell>
          <cell r="H490">
            <v>21819962.431763001</v>
          </cell>
          <cell r="I490">
            <v>21.819962431763003</v>
          </cell>
        </row>
        <row r="491">
          <cell r="G491">
            <v>1193</v>
          </cell>
          <cell r="H491">
            <v>19650097.036499001</v>
          </cell>
          <cell r="I491">
            <v>19.650097036499002</v>
          </cell>
        </row>
        <row r="492">
          <cell r="G492">
            <v>1194</v>
          </cell>
          <cell r="H492">
            <v>40146927.034911998</v>
          </cell>
          <cell r="I492">
            <v>40.146927034911997</v>
          </cell>
        </row>
        <row r="493">
          <cell r="G493">
            <v>1195</v>
          </cell>
          <cell r="H493">
            <v>9906012.9935299996</v>
          </cell>
          <cell r="I493">
            <v>9.9060129935300001</v>
          </cell>
        </row>
        <row r="494">
          <cell r="G494">
            <v>1196</v>
          </cell>
          <cell r="H494">
            <v>11034551.145020001</v>
          </cell>
          <cell r="I494">
            <v>11.03455114502</v>
          </cell>
        </row>
        <row r="495">
          <cell r="G495">
            <v>1197</v>
          </cell>
          <cell r="H495">
            <v>75619845.437866002</v>
          </cell>
          <cell r="I495">
            <v>75.619845437866005</v>
          </cell>
        </row>
        <row r="496">
          <cell r="G496">
            <v>1198</v>
          </cell>
          <cell r="H496">
            <v>8561243</v>
          </cell>
          <cell r="I496">
            <v>8.5612429999999993</v>
          </cell>
        </row>
        <row r="497">
          <cell r="G497">
            <v>1199</v>
          </cell>
          <cell r="H497">
            <v>19061061.800170999</v>
          </cell>
          <cell r="I497">
            <v>19.061061800171</v>
          </cell>
        </row>
        <row r="498">
          <cell r="G498">
            <v>1200</v>
          </cell>
          <cell r="H498">
            <v>4447595.6044920003</v>
          </cell>
          <cell r="I498">
            <v>4.4475956044920002</v>
          </cell>
        </row>
        <row r="499">
          <cell r="G499">
            <v>1201</v>
          </cell>
          <cell r="H499">
            <v>89205071.783203006</v>
          </cell>
          <cell r="I499">
            <v>89.20507178320301</v>
          </cell>
        </row>
        <row r="500">
          <cell r="G500">
            <v>1202</v>
          </cell>
          <cell r="H500">
            <v>72611611.422851995</v>
          </cell>
          <cell r="I500">
            <v>72.611611422851993</v>
          </cell>
        </row>
        <row r="501">
          <cell r="G501">
            <v>1203</v>
          </cell>
          <cell r="H501">
            <v>29845992.707031</v>
          </cell>
          <cell r="I501">
            <v>29.845992707031002</v>
          </cell>
        </row>
        <row r="502">
          <cell r="G502">
            <v>1204</v>
          </cell>
          <cell r="H502">
            <v>22478673.763916001</v>
          </cell>
          <cell r="I502">
            <v>22.478673763915999</v>
          </cell>
        </row>
        <row r="503">
          <cell r="G503">
            <v>1205</v>
          </cell>
          <cell r="H503">
            <v>10505236.821776999</v>
          </cell>
          <cell r="I503">
            <v>10.505236821776998</v>
          </cell>
        </row>
        <row r="504">
          <cell r="G504">
            <v>1206</v>
          </cell>
          <cell r="H504">
            <v>6241953.190796</v>
          </cell>
          <cell r="I504">
            <v>6.241953190796</v>
          </cell>
        </row>
        <row r="505">
          <cell r="G505">
            <v>1207</v>
          </cell>
          <cell r="H505">
            <v>7880378.3179930001</v>
          </cell>
          <cell r="I505">
            <v>7.8803783179930003</v>
          </cell>
        </row>
        <row r="506">
          <cell r="G506">
            <v>1208</v>
          </cell>
          <cell r="H506">
            <v>2037972.3696290001</v>
          </cell>
          <cell r="I506">
            <v>2.0379723696290002</v>
          </cell>
        </row>
        <row r="507">
          <cell r="G507">
            <v>1209</v>
          </cell>
          <cell r="H507">
            <v>3955987.4387210002</v>
          </cell>
          <cell r="I507">
            <v>3.9559874387210003</v>
          </cell>
        </row>
        <row r="508">
          <cell r="G508">
            <v>1210</v>
          </cell>
          <cell r="H508">
            <v>17787348.694823999</v>
          </cell>
          <cell r="I508">
            <v>17.787348694824001</v>
          </cell>
        </row>
        <row r="509">
          <cell r="G509">
            <v>1211</v>
          </cell>
          <cell r="H509">
            <v>6665954.3607179997</v>
          </cell>
          <cell r="I509">
            <v>6.6659543607179996</v>
          </cell>
        </row>
        <row r="510">
          <cell r="G510">
            <v>1212</v>
          </cell>
          <cell r="H510">
            <v>43599117.985473998</v>
          </cell>
          <cell r="I510">
            <v>43.599117985473995</v>
          </cell>
        </row>
        <row r="511">
          <cell r="G511">
            <v>1213</v>
          </cell>
          <cell r="H511">
            <v>10833513.539185001</v>
          </cell>
          <cell r="I511">
            <v>10.833513539185001</v>
          </cell>
        </row>
        <row r="512">
          <cell r="G512">
            <v>1214</v>
          </cell>
          <cell r="H512">
            <v>25108588.210815001</v>
          </cell>
          <cell r="I512">
            <v>25.108588210815</v>
          </cell>
        </row>
        <row r="513">
          <cell r="G513">
            <v>1215</v>
          </cell>
          <cell r="H513">
            <v>35833754.315186001</v>
          </cell>
          <cell r="I513">
            <v>35.833754315185999</v>
          </cell>
        </row>
        <row r="514">
          <cell r="G514">
            <v>1216</v>
          </cell>
          <cell r="H514">
            <v>12571537.584960999</v>
          </cell>
          <cell r="I514">
            <v>12.571537584961</v>
          </cell>
        </row>
        <row r="515">
          <cell r="G515">
            <v>1217</v>
          </cell>
          <cell r="H515">
            <v>32246225.164673001</v>
          </cell>
          <cell r="I515">
            <v>32.246225164673</v>
          </cell>
        </row>
        <row r="516">
          <cell r="G516">
            <v>1218</v>
          </cell>
          <cell r="H516">
            <v>10873370.973755</v>
          </cell>
          <cell r="I516">
            <v>10.873370973755</v>
          </cell>
        </row>
        <row r="517">
          <cell r="G517">
            <v>1219</v>
          </cell>
          <cell r="H517">
            <v>29501104.735962</v>
          </cell>
          <cell r="I517">
            <v>29.501104735961999</v>
          </cell>
        </row>
        <row r="518">
          <cell r="G518">
            <v>1220</v>
          </cell>
          <cell r="H518">
            <v>8575707.0800780002</v>
          </cell>
          <cell r="I518">
            <v>8.5757070800780006</v>
          </cell>
        </row>
        <row r="519">
          <cell r="G519">
            <v>1221</v>
          </cell>
          <cell r="H519">
            <v>14191377.508667</v>
          </cell>
          <cell r="I519">
            <v>14.191377508666999</v>
          </cell>
        </row>
        <row r="520">
          <cell r="G520">
            <v>1222</v>
          </cell>
          <cell r="H520">
            <v>9704362.4660640005</v>
          </cell>
          <cell r="I520">
            <v>9.7043624660640013</v>
          </cell>
        </row>
        <row r="521">
          <cell r="G521">
            <v>1223</v>
          </cell>
          <cell r="H521">
            <v>11210843.532227</v>
          </cell>
          <cell r="I521">
            <v>11.210843532227001</v>
          </cell>
        </row>
        <row r="522">
          <cell r="G522">
            <v>1224</v>
          </cell>
          <cell r="H522">
            <v>96270462.024414003</v>
          </cell>
          <cell r="I522">
            <v>96.270462024414002</v>
          </cell>
        </row>
        <row r="523">
          <cell r="G523">
            <v>1225</v>
          </cell>
          <cell r="H523">
            <v>10687858.376343001</v>
          </cell>
          <cell r="I523">
            <v>10.687858376343002</v>
          </cell>
        </row>
        <row r="524">
          <cell r="G524">
            <v>1226</v>
          </cell>
          <cell r="H524">
            <v>12407532.668701001</v>
          </cell>
          <cell r="I524">
            <v>12.407532668701</v>
          </cell>
        </row>
        <row r="525">
          <cell r="G525">
            <v>1227</v>
          </cell>
          <cell r="H525">
            <v>59376384.359375</v>
          </cell>
          <cell r="I525">
            <v>59.376384359375002</v>
          </cell>
        </row>
        <row r="526">
          <cell r="G526">
            <v>1228</v>
          </cell>
          <cell r="H526">
            <v>9065363.4790039994</v>
          </cell>
          <cell r="I526">
            <v>9.0653634790039987</v>
          </cell>
        </row>
        <row r="527">
          <cell r="G527">
            <v>1229</v>
          </cell>
          <cell r="H527">
            <v>26937737.729125999</v>
          </cell>
          <cell r="I527">
            <v>26.937737729125999</v>
          </cell>
        </row>
        <row r="528">
          <cell r="G528">
            <v>1230</v>
          </cell>
          <cell r="H528">
            <v>15100378.577392999</v>
          </cell>
          <cell r="I528">
            <v>15.100378577392998</v>
          </cell>
        </row>
        <row r="529">
          <cell r="G529">
            <v>1231</v>
          </cell>
          <cell r="H529">
            <v>4951966.5372310001</v>
          </cell>
          <cell r="I529">
            <v>4.9519665372309998</v>
          </cell>
        </row>
        <row r="530">
          <cell r="G530">
            <v>1232</v>
          </cell>
          <cell r="H530">
            <v>38321188.057129003</v>
          </cell>
          <cell r="I530">
            <v>38.321188057129</v>
          </cell>
        </row>
        <row r="531">
          <cell r="G531">
            <v>1233</v>
          </cell>
          <cell r="H531">
            <v>2103453.8898919998</v>
          </cell>
          <cell r="I531">
            <v>2.1034538898919997</v>
          </cell>
        </row>
        <row r="532">
          <cell r="G532">
            <v>1234</v>
          </cell>
          <cell r="H532">
            <v>15886512.974121001</v>
          </cell>
          <cell r="I532">
            <v>15.886512974121</v>
          </cell>
        </row>
        <row r="533">
          <cell r="G533">
            <v>1235</v>
          </cell>
          <cell r="H533">
            <v>2433000.6456299997</v>
          </cell>
          <cell r="I533">
            <v>2.4330006456299995</v>
          </cell>
        </row>
        <row r="534">
          <cell r="G534">
            <v>1236</v>
          </cell>
          <cell r="H534">
            <v>22231926.435424998</v>
          </cell>
          <cell r="I534">
            <v>22.231926435424999</v>
          </cell>
        </row>
        <row r="535">
          <cell r="G535">
            <v>1237</v>
          </cell>
          <cell r="H535">
            <v>20907178.004639</v>
          </cell>
          <cell r="I535">
            <v>20.907178004639</v>
          </cell>
        </row>
        <row r="536">
          <cell r="G536">
            <v>1238</v>
          </cell>
          <cell r="H536">
            <v>3380989.0364990002</v>
          </cell>
          <cell r="I536">
            <v>3.3809890364990003</v>
          </cell>
        </row>
        <row r="537">
          <cell r="G537">
            <v>1239</v>
          </cell>
          <cell r="H537">
            <v>3303732.8511959999</v>
          </cell>
          <cell r="I537">
            <v>3.303732851196</v>
          </cell>
        </row>
        <row r="538">
          <cell r="G538">
            <v>1240</v>
          </cell>
          <cell r="H538">
            <v>14979692.627075</v>
          </cell>
          <cell r="I538">
            <v>14.979692627075</v>
          </cell>
        </row>
        <row r="539">
          <cell r="G539">
            <v>1241</v>
          </cell>
          <cell r="H539">
            <v>6651300.264893</v>
          </cell>
          <cell r="I539">
            <v>6.651300264893</v>
          </cell>
        </row>
        <row r="540">
          <cell r="G540">
            <v>1242</v>
          </cell>
          <cell r="H540">
            <v>15861700.403198</v>
          </cell>
          <cell r="I540">
            <v>15.861700403198</v>
          </cell>
        </row>
        <row r="541">
          <cell r="G541">
            <v>1243</v>
          </cell>
          <cell r="H541">
            <v>8886793.5371090006</v>
          </cell>
          <cell r="I541">
            <v>8.8867935371089999</v>
          </cell>
        </row>
        <row r="542">
          <cell r="G542">
            <v>1244</v>
          </cell>
          <cell r="H542">
            <v>20405052.537475999</v>
          </cell>
          <cell r="I542">
            <v>20.405052537475999</v>
          </cell>
        </row>
        <row r="543">
          <cell r="G543">
            <v>1245</v>
          </cell>
          <cell r="H543">
            <v>19722315.673096001</v>
          </cell>
          <cell r="I543">
            <v>19.722315673096002</v>
          </cell>
        </row>
        <row r="544">
          <cell r="G544">
            <v>1246</v>
          </cell>
          <cell r="H544">
            <v>9613245.4390869997</v>
          </cell>
          <cell r="I544">
            <v>9.6132454390870006</v>
          </cell>
        </row>
        <row r="545">
          <cell r="G545">
            <v>1247</v>
          </cell>
          <cell r="H545">
            <v>9793397.3779300004</v>
          </cell>
          <cell r="I545">
            <v>9.7933973779300008</v>
          </cell>
        </row>
        <row r="546">
          <cell r="G546">
            <v>1248</v>
          </cell>
          <cell r="H546">
            <v>17344383.452271</v>
          </cell>
          <cell r="I546">
            <v>17.344383452271</v>
          </cell>
        </row>
        <row r="547">
          <cell r="G547">
            <v>1249</v>
          </cell>
          <cell r="H547">
            <v>12552433.490967</v>
          </cell>
          <cell r="I547">
            <v>12.552433490966999</v>
          </cell>
        </row>
        <row r="548">
          <cell r="G548">
            <v>1250</v>
          </cell>
          <cell r="H548">
            <v>12445237.199097</v>
          </cell>
          <cell r="I548">
            <v>12.445237199097001</v>
          </cell>
        </row>
        <row r="549">
          <cell r="G549">
            <v>1251</v>
          </cell>
          <cell r="H549">
            <v>2124284.7758789998</v>
          </cell>
          <cell r="I549">
            <v>2.124284775879</v>
          </cell>
        </row>
        <row r="550">
          <cell r="G550">
            <v>1252</v>
          </cell>
          <cell r="H550">
            <v>11152117.011963001</v>
          </cell>
          <cell r="I550">
            <v>11.152117011963</v>
          </cell>
        </row>
        <row r="551">
          <cell r="G551">
            <v>1253</v>
          </cell>
          <cell r="H551">
            <v>16576811.978882</v>
          </cell>
          <cell r="I551">
            <v>16.576811978881999</v>
          </cell>
        </row>
        <row r="552">
          <cell r="G552">
            <v>1254</v>
          </cell>
          <cell r="H552">
            <v>12571976.552368</v>
          </cell>
          <cell r="I552">
            <v>12.571976552368</v>
          </cell>
        </row>
        <row r="553">
          <cell r="G553">
            <v>1255</v>
          </cell>
          <cell r="H553">
            <v>8368306.3785399999</v>
          </cell>
          <cell r="I553">
            <v>8.3683063785399998</v>
          </cell>
        </row>
        <row r="554">
          <cell r="G554">
            <v>1256</v>
          </cell>
          <cell r="H554">
            <v>9794649.625488</v>
          </cell>
          <cell r="I554">
            <v>9.7946496254880007</v>
          </cell>
        </row>
        <row r="555">
          <cell r="G555">
            <v>1257</v>
          </cell>
          <cell r="H555">
            <v>16198813.671630999</v>
          </cell>
          <cell r="I555">
            <v>16.198813671630997</v>
          </cell>
        </row>
        <row r="556">
          <cell r="G556">
            <v>1258</v>
          </cell>
          <cell r="H556">
            <v>78280484.609862998</v>
          </cell>
          <cell r="I556">
            <v>78.280484609862995</v>
          </cell>
        </row>
        <row r="557">
          <cell r="G557">
            <v>1259</v>
          </cell>
          <cell r="H557">
            <v>17311899.901978001</v>
          </cell>
          <cell r="I557">
            <v>17.311899901978002</v>
          </cell>
        </row>
        <row r="558">
          <cell r="G558">
            <v>1260</v>
          </cell>
          <cell r="H558">
            <v>31679374.603638001</v>
          </cell>
          <cell r="I558">
            <v>31.679374603637999</v>
          </cell>
        </row>
        <row r="559">
          <cell r="G559">
            <v>1261</v>
          </cell>
          <cell r="H559">
            <v>8030987.5843510004</v>
          </cell>
          <cell r="I559">
            <v>8.030987584351001</v>
          </cell>
        </row>
        <row r="560">
          <cell r="G560">
            <v>1262</v>
          </cell>
          <cell r="H560">
            <v>11355760.292602999</v>
          </cell>
          <cell r="I560">
            <v>11.355760292603</v>
          </cell>
        </row>
        <row r="561">
          <cell r="G561">
            <v>1263</v>
          </cell>
          <cell r="H561">
            <v>25916928.507445998</v>
          </cell>
          <cell r="I561">
            <v>25.916928507445999</v>
          </cell>
        </row>
        <row r="562">
          <cell r="G562">
            <v>1264</v>
          </cell>
          <cell r="H562">
            <v>6057890.0129389996</v>
          </cell>
          <cell r="I562">
            <v>6.0578900129389996</v>
          </cell>
        </row>
        <row r="563">
          <cell r="G563">
            <v>1265</v>
          </cell>
          <cell r="H563">
            <v>32367606.493652001</v>
          </cell>
          <cell r="I563">
            <v>32.367606493651998</v>
          </cell>
        </row>
        <row r="564">
          <cell r="G564">
            <v>1266</v>
          </cell>
          <cell r="H564">
            <v>23259422.286254998</v>
          </cell>
          <cell r="I564">
            <v>23.259422286254999</v>
          </cell>
        </row>
        <row r="565">
          <cell r="G565">
            <v>1267</v>
          </cell>
          <cell r="H565">
            <v>29678920.115355998</v>
          </cell>
          <cell r="I565">
            <v>29.678920115356</v>
          </cell>
        </row>
        <row r="566">
          <cell r="G566">
            <v>1268</v>
          </cell>
          <cell r="H566">
            <v>2214048.1795649999</v>
          </cell>
          <cell r="I566">
            <v>2.2140481795649998</v>
          </cell>
        </row>
        <row r="567">
          <cell r="G567">
            <v>1269</v>
          </cell>
          <cell r="H567">
            <v>22469002.029174998</v>
          </cell>
          <cell r="I567">
            <v>22.469002029174998</v>
          </cell>
        </row>
        <row r="568">
          <cell r="G568">
            <v>1270</v>
          </cell>
          <cell r="H568">
            <v>10989124.712524001</v>
          </cell>
          <cell r="I568">
            <v>10.989124712524001</v>
          </cell>
        </row>
        <row r="569">
          <cell r="G569">
            <v>1271</v>
          </cell>
          <cell r="H569">
            <v>8675204.4058839995</v>
          </cell>
          <cell r="I569">
            <v>8.6752044058839992</v>
          </cell>
        </row>
        <row r="570">
          <cell r="G570">
            <v>1272</v>
          </cell>
          <cell r="H570">
            <v>130012158.03784199</v>
          </cell>
          <cell r="I570">
            <v>130.012158037842</v>
          </cell>
        </row>
        <row r="571">
          <cell r="G571">
            <v>1273</v>
          </cell>
          <cell r="H571">
            <v>9823933.0037840009</v>
          </cell>
          <cell r="I571">
            <v>9.8239330037840009</v>
          </cell>
        </row>
        <row r="572">
          <cell r="G572">
            <v>1274</v>
          </cell>
          <cell r="H572">
            <v>5454598.5762940003</v>
          </cell>
          <cell r="I572">
            <v>5.4545985762939999</v>
          </cell>
        </row>
        <row r="573">
          <cell r="G573">
            <v>1275</v>
          </cell>
          <cell r="H573">
            <v>21098231.993774001</v>
          </cell>
          <cell r="I573">
            <v>21.098231993774</v>
          </cell>
        </row>
        <row r="574">
          <cell r="G574">
            <v>1276</v>
          </cell>
          <cell r="H574">
            <v>16406220.297241</v>
          </cell>
          <cell r="I574">
            <v>16.406220297240999</v>
          </cell>
        </row>
        <row r="575">
          <cell r="G575">
            <v>1277</v>
          </cell>
          <cell r="H575">
            <v>12244379.440795999</v>
          </cell>
          <cell r="I575">
            <v>12.244379440795999</v>
          </cell>
        </row>
        <row r="576">
          <cell r="G576">
            <v>1278</v>
          </cell>
          <cell r="H576">
            <v>39359093.35791</v>
          </cell>
          <cell r="I576">
            <v>39.359093357909998</v>
          </cell>
        </row>
        <row r="577">
          <cell r="G577">
            <v>1279</v>
          </cell>
          <cell r="H577">
            <v>10455522.666748</v>
          </cell>
          <cell r="I577">
            <v>10.455522666748001</v>
          </cell>
        </row>
        <row r="578">
          <cell r="G578">
            <v>1280</v>
          </cell>
          <cell r="H578">
            <v>12347836.836304</v>
          </cell>
          <cell r="I578">
            <v>12.347836836303999</v>
          </cell>
        </row>
        <row r="579">
          <cell r="G579">
            <v>1281</v>
          </cell>
          <cell r="H579">
            <v>37968101.557129003</v>
          </cell>
          <cell r="I579">
            <v>37.968101557129003</v>
          </cell>
        </row>
        <row r="580">
          <cell r="G580">
            <v>1282</v>
          </cell>
          <cell r="H580">
            <v>98540247.011230007</v>
          </cell>
          <cell r="I580">
            <v>98.540247011230008</v>
          </cell>
        </row>
        <row r="581">
          <cell r="G581">
            <v>1283</v>
          </cell>
          <cell r="H581">
            <v>7229300.9353029998</v>
          </cell>
          <cell r="I581">
            <v>7.2293009353029998</v>
          </cell>
        </row>
        <row r="582">
          <cell r="G582">
            <v>1284</v>
          </cell>
          <cell r="H582">
            <v>36526248.006226003</v>
          </cell>
          <cell r="I582">
            <v>36.526248006226005</v>
          </cell>
        </row>
        <row r="583">
          <cell r="G583">
            <v>1285</v>
          </cell>
          <cell r="H583">
            <v>9120141.3826899994</v>
          </cell>
          <cell r="I583">
            <v>9.1201413826899991</v>
          </cell>
        </row>
        <row r="584">
          <cell r="G584">
            <v>1286</v>
          </cell>
          <cell r="H584">
            <v>6079296.2143550003</v>
          </cell>
          <cell r="I584">
            <v>6.0792962143550007</v>
          </cell>
        </row>
        <row r="585">
          <cell r="G585">
            <v>1287</v>
          </cell>
          <cell r="H585">
            <v>11909406.939331001</v>
          </cell>
          <cell r="I585">
            <v>11.909406939331001</v>
          </cell>
        </row>
        <row r="586">
          <cell r="G586">
            <v>1288</v>
          </cell>
          <cell r="H586">
            <v>71848726.364014</v>
          </cell>
          <cell r="I586">
            <v>71.848726364013999</v>
          </cell>
        </row>
        <row r="587">
          <cell r="G587">
            <v>1289</v>
          </cell>
          <cell r="H587">
            <v>22560627.920653999</v>
          </cell>
          <cell r="I587">
            <v>22.560627920653999</v>
          </cell>
        </row>
        <row r="588">
          <cell r="G588">
            <v>1290</v>
          </cell>
          <cell r="H588">
            <v>7092785.1435550004</v>
          </cell>
          <cell r="I588">
            <v>7.092785143555</v>
          </cell>
        </row>
        <row r="589">
          <cell r="G589">
            <v>1291</v>
          </cell>
          <cell r="H589">
            <v>19146510.661132999</v>
          </cell>
          <cell r="I589">
            <v>19.146510661133</v>
          </cell>
        </row>
        <row r="590">
          <cell r="G590">
            <v>1292</v>
          </cell>
          <cell r="H590">
            <v>20443590.382690001</v>
          </cell>
          <cell r="I590">
            <v>20.443590382690001</v>
          </cell>
        </row>
        <row r="591">
          <cell r="G591">
            <v>1293</v>
          </cell>
          <cell r="H591">
            <v>29488489.514281999</v>
          </cell>
          <cell r="I591">
            <v>29.488489514281998</v>
          </cell>
        </row>
        <row r="592">
          <cell r="G592">
            <v>1294</v>
          </cell>
          <cell r="H592">
            <v>31943410.400635</v>
          </cell>
          <cell r="I592">
            <v>31.943410400634999</v>
          </cell>
        </row>
        <row r="593">
          <cell r="G593">
            <v>1295</v>
          </cell>
          <cell r="H593">
            <v>12069259.101562999</v>
          </cell>
          <cell r="I593">
            <v>12.069259101562999</v>
          </cell>
        </row>
        <row r="594">
          <cell r="G594">
            <v>1296</v>
          </cell>
          <cell r="H594">
            <v>4645415.1071779998</v>
          </cell>
          <cell r="I594">
            <v>4.6454151071779997</v>
          </cell>
        </row>
        <row r="595">
          <cell r="G595">
            <v>1297</v>
          </cell>
          <cell r="H595">
            <v>32932908.144410003</v>
          </cell>
          <cell r="I595">
            <v>32.93290814441</v>
          </cell>
        </row>
        <row r="596">
          <cell r="G596">
            <v>1298</v>
          </cell>
          <cell r="H596">
            <v>2967764.3187259999</v>
          </cell>
          <cell r="I596">
            <v>2.9677643187260001</v>
          </cell>
        </row>
        <row r="597">
          <cell r="G597">
            <v>1299</v>
          </cell>
          <cell r="H597">
            <v>41155474.289550997</v>
          </cell>
          <cell r="I597">
            <v>41.155474289550995</v>
          </cell>
        </row>
        <row r="598">
          <cell r="G598">
            <v>1300</v>
          </cell>
          <cell r="H598">
            <v>50786713.035889</v>
          </cell>
          <cell r="I598">
            <v>50.786713035889001</v>
          </cell>
        </row>
        <row r="599">
          <cell r="G599">
            <v>1301</v>
          </cell>
          <cell r="H599">
            <v>4030684.9862060002</v>
          </cell>
          <cell r="I599">
            <v>4.0306849862060004</v>
          </cell>
        </row>
        <row r="600">
          <cell r="G600">
            <v>1302</v>
          </cell>
          <cell r="H600">
            <v>10409260.788696</v>
          </cell>
          <cell r="I600">
            <v>10.409260788696001</v>
          </cell>
        </row>
        <row r="601">
          <cell r="G601">
            <v>1303</v>
          </cell>
          <cell r="H601">
            <v>5708104.4637449998</v>
          </cell>
          <cell r="I601">
            <v>5.7081044637450002</v>
          </cell>
        </row>
        <row r="602">
          <cell r="G602">
            <v>1304</v>
          </cell>
          <cell r="H602">
            <v>11409402.462401999</v>
          </cell>
          <cell r="I602">
            <v>11.409402462401999</v>
          </cell>
        </row>
        <row r="603">
          <cell r="G603">
            <v>1305</v>
          </cell>
          <cell r="H603">
            <v>25687370.427733999</v>
          </cell>
          <cell r="I603">
            <v>25.687370427733999</v>
          </cell>
        </row>
        <row r="604">
          <cell r="G604">
            <v>1306</v>
          </cell>
          <cell r="H604">
            <v>60293648.775390998</v>
          </cell>
          <cell r="I604">
            <v>60.293648775390999</v>
          </cell>
        </row>
        <row r="605">
          <cell r="G605">
            <v>1307</v>
          </cell>
          <cell r="H605">
            <v>11422837.003296001</v>
          </cell>
          <cell r="I605">
            <v>11.422837003296001</v>
          </cell>
        </row>
        <row r="606">
          <cell r="G606">
            <v>1308</v>
          </cell>
          <cell r="H606">
            <v>19877179.303467002</v>
          </cell>
          <cell r="I606">
            <v>19.877179303467003</v>
          </cell>
        </row>
        <row r="607">
          <cell r="G607">
            <v>1309</v>
          </cell>
          <cell r="H607">
            <v>17694559.972534001</v>
          </cell>
          <cell r="I607">
            <v>17.694559972534002</v>
          </cell>
        </row>
        <row r="608">
          <cell r="G608">
            <v>1310</v>
          </cell>
          <cell r="H608">
            <v>14057804.612671001</v>
          </cell>
          <cell r="I608">
            <v>14.057804612671001</v>
          </cell>
        </row>
        <row r="609">
          <cell r="G609">
            <v>1311</v>
          </cell>
          <cell r="H609">
            <v>17075047.745361</v>
          </cell>
          <cell r="I609">
            <v>17.075047745361001</v>
          </cell>
        </row>
        <row r="610">
          <cell r="G610">
            <v>1312</v>
          </cell>
          <cell r="H610">
            <v>4681740.6981199998</v>
          </cell>
          <cell r="I610">
            <v>4.6817406981199996</v>
          </cell>
        </row>
        <row r="611">
          <cell r="G611">
            <v>1313</v>
          </cell>
          <cell r="H611">
            <v>84115800.266601995</v>
          </cell>
          <cell r="I611">
            <v>84.115800266601994</v>
          </cell>
        </row>
        <row r="612">
          <cell r="G612">
            <v>1314</v>
          </cell>
          <cell r="H612">
            <v>32463163.278563999</v>
          </cell>
          <cell r="I612">
            <v>32.463163278563997</v>
          </cell>
        </row>
        <row r="613">
          <cell r="G613">
            <v>1315</v>
          </cell>
          <cell r="H613">
            <v>20983374.809691999</v>
          </cell>
          <cell r="I613">
            <v>20.983374809691998</v>
          </cell>
        </row>
      </sheetData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SIMENTO"/>
      <sheetName val="GENERALE"/>
      <sheetName val="GAS_CALORE_RESIDENZA"/>
      <sheetName val="PRODOTTI_PETROLIFERI_RESIDENZA"/>
      <sheetName val="RINNOVABILI_RESIDENZA"/>
      <sheetName val="ELETTRICITA"/>
      <sheetName val="Sheet2"/>
      <sheetName val="Sheet3"/>
      <sheetName val="EMISSIONI"/>
      <sheetName val="Sheet4"/>
      <sheetName val="EMISSIONI_GLOBALI"/>
      <sheetName val="FERT"/>
    </sheetNames>
    <sheetDataSet>
      <sheetData sheetId="0"/>
      <sheetData sheetId="1"/>
      <sheetData sheetId="2">
        <row r="3">
          <cell r="AE3">
            <v>1001</v>
          </cell>
          <cell r="AF3">
            <v>6417.2160613078122</v>
          </cell>
          <cell r="AG3">
            <v>7207.0698543722328</v>
          </cell>
          <cell r="AH3">
            <v>7433.5352009309281</v>
          </cell>
          <cell r="AI3">
            <v>7374.2561363497343</v>
          </cell>
          <cell r="AJ3">
            <v>8351.5416592495694</v>
          </cell>
          <cell r="AK3">
            <v>8153.8402330643985</v>
          </cell>
          <cell r="AL3">
            <v>8232.093810022272</v>
          </cell>
          <cell r="AM3">
            <v>7570.0855541626261</v>
          </cell>
          <cell r="AN3">
            <v>7788.0930723837946</v>
          </cell>
          <cell r="AO3">
            <v>8507.2297335201438</v>
          </cell>
          <cell r="AP3">
            <v>9620.6077500718766</v>
          </cell>
          <cell r="AQ3">
            <v>8886.6420005748623</v>
          </cell>
          <cell r="AR3">
            <v>10547.208170682356</v>
          </cell>
          <cell r="AS3">
            <v>10624.476622169786</v>
          </cell>
        </row>
        <row r="4">
          <cell r="AE4">
            <v>1002</v>
          </cell>
          <cell r="AF4">
            <v>19116.295728896981</v>
          </cell>
          <cell r="AG4">
            <v>19618.485490173902</v>
          </cell>
          <cell r="AH4">
            <v>20141.752268760749</v>
          </cell>
          <cell r="AI4">
            <v>19864.74020258203</v>
          </cell>
          <cell r="AJ4">
            <v>21029.591948741268</v>
          </cell>
          <cell r="AK4">
            <v>20125.037984781084</v>
          </cell>
          <cell r="AL4">
            <v>17967.996753722316</v>
          </cell>
          <cell r="AM4">
            <v>16539.780677139363</v>
          </cell>
          <cell r="AN4">
            <v>18525.068938568817</v>
          </cell>
          <cell r="AO4">
            <v>18186.206893521197</v>
          </cell>
          <cell r="AP4">
            <v>19549.643019155516</v>
          </cell>
          <cell r="AQ4">
            <v>16192.785064240359</v>
          </cell>
          <cell r="AR4">
            <v>18879.958058332759</v>
          </cell>
          <cell r="AS4">
            <v>18484.414087953235</v>
          </cell>
        </row>
        <row r="5">
          <cell r="AE5">
            <v>1003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</row>
        <row r="6">
          <cell r="AE6">
            <v>1004</v>
          </cell>
          <cell r="AF6">
            <v>6150.1313335774121</v>
          </cell>
          <cell r="AG6">
            <v>6950.3927560489346</v>
          </cell>
          <cell r="AH6">
            <v>6545.7041873033431</v>
          </cell>
          <cell r="AI6">
            <v>6758.6521005263294</v>
          </cell>
          <cell r="AJ6">
            <v>7034.0947533424869</v>
          </cell>
          <cell r="AK6">
            <v>6765.1607508696889</v>
          </cell>
          <cell r="AL6">
            <v>6457.9537780271494</v>
          </cell>
          <cell r="AM6">
            <v>6255.8875481044579</v>
          </cell>
          <cell r="AN6">
            <v>7032.9195008529687</v>
          </cell>
          <cell r="AO6">
            <v>6629.5757038080528</v>
          </cell>
          <cell r="AP6">
            <v>7820.0610414539797</v>
          </cell>
          <cell r="AQ6">
            <v>8326.0753328584015</v>
          </cell>
          <cell r="AR6">
            <v>8532.0308611518867</v>
          </cell>
          <cell r="AS6">
            <v>8101.2902226441474</v>
          </cell>
        </row>
        <row r="7">
          <cell r="AE7">
            <v>1005</v>
          </cell>
          <cell r="AF7">
            <v>0</v>
          </cell>
          <cell r="AG7">
            <v>0</v>
          </cell>
          <cell r="AH7">
            <v>0</v>
          </cell>
          <cell r="AI7">
            <v>50.501226065968865</v>
          </cell>
          <cell r="AJ7">
            <v>447.91514510645288</v>
          </cell>
          <cell r="AK7">
            <v>1008.1417802413134</v>
          </cell>
          <cell r="AL7">
            <v>1022.9576584385202</v>
          </cell>
          <cell r="AM7">
            <v>1053.4243367769677</v>
          </cell>
          <cell r="AN7">
            <v>1264.3007846985536</v>
          </cell>
          <cell r="AO7">
            <v>1271.9681513659273</v>
          </cell>
          <cell r="AP7">
            <v>1802.3467156194192</v>
          </cell>
          <cell r="AQ7">
            <v>1672.0045303070056</v>
          </cell>
          <cell r="AR7">
            <v>1721.5389772700048</v>
          </cell>
          <cell r="AS7">
            <v>1634.6790145422949</v>
          </cell>
        </row>
        <row r="8">
          <cell r="AE8">
            <v>1006</v>
          </cell>
          <cell r="AF8">
            <v>20993.192551765329</v>
          </cell>
          <cell r="AG8">
            <v>22167.412927254802</v>
          </cell>
          <cell r="AH8">
            <v>22697.284075307634</v>
          </cell>
          <cell r="AI8">
            <v>23016.482686970565</v>
          </cell>
          <cell r="AJ8">
            <v>23417.245856839712</v>
          </cell>
          <cell r="AK8">
            <v>22261.23517151815</v>
          </cell>
          <cell r="AL8">
            <v>23930.517785087279</v>
          </cell>
          <cell r="AM8">
            <v>21002.89324934196</v>
          </cell>
          <cell r="AN8">
            <v>23661.264742332947</v>
          </cell>
          <cell r="AO8">
            <v>23051.745306712019</v>
          </cell>
          <cell r="AP8">
            <v>28918.636327960045</v>
          </cell>
          <cell r="AQ8">
            <v>24239.998850783602</v>
          </cell>
          <cell r="AR8">
            <v>25817.465240293837</v>
          </cell>
          <cell r="AS8">
            <v>28675.552764460834</v>
          </cell>
        </row>
        <row r="9">
          <cell r="AE9">
            <v>1007</v>
          </cell>
          <cell r="AF9">
            <v>0</v>
          </cell>
          <cell r="AG9">
            <v>0</v>
          </cell>
          <cell r="AH9">
            <v>0</v>
          </cell>
          <cell r="AI9">
            <v>274.96382919949747</v>
          </cell>
          <cell r="AJ9">
            <v>707.82427354192271</v>
          </cell>
          <cell r="AK9">
            <v>912.92271861169377</v>
          </cell>
          <cell r="AL9">
            <v>827.11914927165242</v>
          </cell>
          <cell r="AM9">
            <v>858.78531139906659</v>
          </cell>
          <cell r="AN9">
            <v>1318.3046661602827</v>
          </cell>
          <cell r="AO9">
            <v>1247.5805986343639</v>
          </cell>
          <cell r="AP9">
            <v>2365.9306863696293</v>
          </cell>
          <cell r="AQ9">
            <v>2168.2253094540711</v>
          </cell>
          <cell r="AR9">
            <v>2232.4606866006056</v>
          </cell>
          <cell r="AS9">
            <v>2119.8222540182028</v>
          </cell>
        </row>
        <row r="10">
          <cell r="AE10">
            <v>1008</v>
          </cell>
          <cell r="AF10">
            <v>95763.421690624818</v>
          </cell>
          <cell r="AG10">
            <v>97280.581663568038</v>
          </cell>
          <cell r="AH10">
            <v>98454.356127661493</v>
          </cell>
          <cell r="AI10">
            <v>96681.165736407289</v>
          </cell>
          <cell r="AJ10">
            <v>104845.15342993045</v>
          </cell>
          <cell r="AK10">
            <v>98840.989049944183</v>
          </cell>
          <cell r="AL10">
            <v>94741.677827219857</v>
          </cell>
          <cell r="AM10">
            <v>88454.960263301546</v>
          </cell>
          <cell r="AN10">
            <v>93524.383502984463</v>
          </cell>
          <cell r="AO10">
            <v>87996.612087769725</v>
          </cell>
          <cell r="AP10">
            <v>99471.559848183751</v>
          </cell>
          <cell r="AQ10">
            <v>87049.235717024741</v>
          </cell>
          <cell r="AR10">
            <v>101274.09854084291</v>
          </cell>
          <cell r="AS10">
            <v>103682.52332103474</v>
          </cell>
        </row>
        <row r="11">
          <cell r="AE11">
            <v>1009</v>
          </cell>
          <cell r="AF11">
            <v>9639.5086565571928</v>
          </cell>
          <cell r="AG11">
            <v>10126.0252563415</v>
          </cell>
          <cell r="AH11">
            <v>9634.2520994294955</v>
          </cell>
          <cell r="AI11">
            <v>11112.806721868337</v>
          </cell>
          <cell r="AJ11">
            <v>10059.001923692771</v>
          </cell>
          <cell r="AK11">
            <v>10401.498485322534</v>
          </cell>
          <cell r="AL11">
            <v>10425.087120479875</v>
          </cell>
          <cell r="AM11">
            <v>10919.549389793339</v>
          </cell>
          <cell r="AN11">
            <v>10532.747585588679</v>
          </cell>
          <cell r="AO11">
            <v>11887.931989307675</v>
          </cell>
          <cell r="AP11">
            <v>14001.530519165208</v>
          </cell>
          <cell r="AQ11">
            <v>11127.299845469268</v>
          </cell>
          <cell r="AR11">
            <v>11203.246283510069</v>
          </cell>
          <cell r="AS11">
            <v>11553.226302163281</v>
          </cell>
        </row>
        <row r="12">
          <cell r="AE12">
            <v>1010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</row>
        <row r="13">
          <cell r="AE13">
            <v>1011</v>
          </cell>
          <cell r="AF13">
            <v>438.78147888511324</v>
          </cell>
          <cell r="AG13">
            <v>438.3868185550362</v>
          </cell>
          <cell r="AH13">
            <v>481.20365050011543</v>
          </cell>
          <cell r="AI13">
            <v>477.15132562333412</v>
          </cell>
          <cell r="AJ13">
            <v>529.68899187826753</v>
          </cell>
          <cell r="AK13">
            <v>508.15153489779578</v>
          </cell>
          <cell r="AL13">
            <v>454.28209273178987</v>
          </cell>
          <cell r="AM13">
            <v>360.45217967271498</v>
          </cell>
          <cell r="AN13">
            <v>481.09230807215494</v>
          </cell>
          <cell r="AO13">
            <v>502.19912627740632</v>
          </cell>
          <cell r="AP13">
            <v>593.04705941436544</v>
          </cell>
          <cell r="AQ13">
            <v>624.22727702438613</v>
          </cell>
          <cell r="AR13">
            <v>588.94656389780266</v>
          </cell>
          <cell r="AS13">
            <v>566.52173083120431</v>
          </cell>
        </row>
        <row r="14">
          <cell r="AE14">
            <v>1012</v>
          </cell>
          <cell r="AF14">
            <v>3430.3925608765194</v>
          </cell>
          <cell r="AG14">
            <v>3633.1270437363642</v>
          </cell>
          <cell r="AH14">
            <v>3385.6672304923081</v>
          </cell>
          <cell r="AI14">
            <v>3784.5765528937827</v>
          </cell>
          <cell r="AJ14">
            <v>3878.4815960406936</v>
          </cell>
          <cell r="AK14">
            <v>4229.606437772718</v>
          </cell>
          <cell r="AL14">
            <v>4212.9588063286237</v>
          </cell>
          <cell r="AM14">
            <v>3917.6129002611433</v>
          </cell>
          <cell r="AN14">
            <v>4667.2317652535212</v>
          </cell>
          <cell r="AO14">
            <v>4404.4094984775165</v>
          </cell>
          <cell r="AP14">
            <v>5241.024175276938</v>
          </cell>
          <cell r="AQ14">
            <v>4297.1930380092854</v>
          </cell>
          <cell r="AR14">
            <v>5582.1814456834854</v>
          </cell>
          <cell r="AS14">
            <v>5201.4415554633351</v>
          </cell>
        </row>
        <row r="15">
          <cell r="AE15">
            <v>1013</v>
          </cell>
          <cell r="AF15">
            <v>66457.256282000075</v>
          </cell>
          <cell r="AG15">
            <v>68816.83043286248</v>
          </cell>
          <cell r="AH15">
            <v>70439.464415040478</v>
          </cell>
          <cell r="AI15">
            <v>69390.829343947524</v>
          </cell>
          <cell r="AJ15">
            <v>78754.227105371901</v>
          </cell>
          <cell r="AK15">
            <v>73152.790848533288</v>
          </cell>
          <cell r="AL15">
            <v>65406.732459812418</v>
          </cell>
          <cell r="AM15">
            <v>58992.227096379196</v>
          </cell>
          <cell r="AN15">
            <v>64268.52277188428</v>
          </cell>
          <cell r="AO15">
            <v>63581.129492023916</v>
          </cell>
          <cell r="AP15">
            <v>74596.217153366626</v>
          </cell>
          <cell r="AQ15">
            <v>63182.771297729458</v>
          </cell>
          <cell r="AR15">
            <v>65944.979661908204</v>
          </cell>
          <cell r="AS15">
            <v>70542.654857468573</v>
          </cell>
        </row>
        <row r="16">
          <cell r="AE16">
            <v>1014</v>
          </cell>
          <cell r="AF16">
            <v>4165.0390183451409</v>
          </cell>
          <cell r="AG16">
            <v>4632.7620332645729</v>
          </cell>
          <cell r="AH16">
            <v>4456.7859191016369</v>
          </cell>
          <cell r="AI16">
            <v>4491.5865341526487</v>
          </cell>
          <cell r="AJ16">
            <v>4554.2161772793515</v>
          </cell>
          <cell r="AK16">
            <v>4601.2490994546952</v>
          </cell>
          <cell r="AL16">
            <v>4581.2339813346662</v>
          </cell>
          <cell r="AM16">
            <v>4528.1704596588443</v>
          </cell>
          <cell r="AN16">
            <v>4774.5530797109695</v>
          </cell>
          <cell r="AO16">
            <v>4802.8624997549105</v>
          </cell>
          <cell r="AP16">
            <v>5621.9624725914127</v>
          </cell>
          <cell r="AQ16">
            <v>4513.3158696632472</v>
          </cell>
          <cell r="AR16">
            <v>5575.2354178363958</v>
          </cell>
          <cell r="AS16">
            <v>5252.7914548320687</v>
          </cell>
        </row>
        <row r="17">
          <cell r="AE17">
            <v>1015</v>
          </cell>
          <cell r="AF17">
            <v>2002.4726936863397</v>
          </cell>
          <cell r="AG17">
            <v>2302.885454591139</v>
          </cell>
          <cell r="AH17">
            <v>2111.7394798383425</v>
          </cell>
          <cell r="AI17">
            <v>2285.8634424708798</v>
          </cell>
          <cell r="AJ17">
            <v>2422.5625111562786</v>
          </cell>
          <cell r="AK17">
            <v>2651.9829342944818</v>
          </cell>
          <cell r="AL17">
            <v>2602.7663913684028</v>
          </cell>
          <cell r="AM17">
            <v>2737.7065468353057</v>
          </cell>
          <cell r="AN17">
            <v>2853.5749359836686</v>
          </cell>
          <cell r="AO17">
            <v>3004.545882963846</v>
          </cell>
          <cell r="AP17">
            <v>3427.2955754799996</v>
          </cell>
          <cell r="AQ17">
            <v>4587.9609980354071</v>
          </cell>
          <cell r="AR17">
            <v>4132.5779506563194</v>
          </cell>
          <cell r="AS17">
            <v>4022.3886362657872</v>
          </cell>
        </row>
        <row r="18">
          <cell r="AE18">
            <v>1016</v>
          </cell>
          <cell r="AF18">
            <v>15135.539395799129</v>
          </cell>
          <cell r="AG18">
            <v>15667.98581401734</v>
          </cell>
          <cell r="AH18">
            <v>15922.683846214093</v>
          </cell>
          <cell r="AI18">
            <v>15733.343373767364</v>
          </cell>
          <cell r="AJ18">
            <v>16425.343117535831</v>
          </cell>
          <cell r="AK18">
            <v>15744.918493804773</v>
          </cell>
          <cell r="AL18">
            <v>14022.636868293845</v>
          </cell>
          <cell r="AM18">
            <v>12709.477200111996</v>
          </cell>
          <cell r="AN18">
            <v>14351.9569003754</v>
          </cell>
          <cell r="AO18">
            <v>13728.858445037944</v>
          </cell>
          <cell r="AP18">
            <v>16383.300247276637</v>
          </cell>
          <cell r="AQ18">
            <v>13945.220688369996</v>
          </cell>
          <cell r="AR18">
            <v>14632.890386184574</v>
          </cell>
          <cell r="AS18">
            <v>15821.757669847897</v>
          </cell>
        </row>
        <row r="19">
          <cell r="AE19">
            <v>1017</v>
          </cell>
          <cell r="AF19">
            <v>1815.4654909486426</v>
          </cell>
          <cell r="AG19">
            <v>1926.2681796295617</v>
          </cell>
          <cell r="AH19">
            <v>1920.7461954743937</v>
          </cell>
          <cell r="AI19">
            <v>2121.0861054710344</v>
          </cell>
          <cell r="AJ19">
            <v>1869.0175729624316</v>
          </cell>
          <cell r="AK19">
            <v>2139.1798585377605</v>
          </cell>
          <cell r="AL19">
            <v>2180.9761881358668</v>
          </cell>
          <cell r="AM19">
            <v>2320.6706982178507</v>
          </cell>
          <cell r="AN19">
            <v>2359.5359209795847</v>
          </cell>
          <cell r="AO19">
            <v>2478.5529701157038</v>
          </cell>
          <cell r="AP19">
            <v>2830.7332239857192</v>
          </cell>
          <cell r="AQ19">
            <v>2518.4661922973487</v>
          </cell>
          <cell r="AR19">
            <v>2435.4512242808432</v>
          </cell>
          <cell r="AS19">
            <v>2574.4601914447594</v>
          </cell>
        </row>
        <row r="20">
          <cell r="AE20">
            <v>1018</v>
          </cell>
          <cell r="AF20">
            <v>12992.381232750999</v>
          </cell>
          <cell r="AG20">
            <v>13858.681069170601</v>
          </cell>
          <cell r="AH20">
            <v>13585.869112988597</v>
          </cell>
          <cell r="AI20">
            <v>15786.073124773233</v>
          </cell>
          <cell r="AJ20">
            <v>17619.138193593601</v>
          </cell>
          <cell r="AK20">
            <v>18781.861567876294</v>
          </cell>
          <cell r="AL20">
            <v>17861.703725347365</v>
          </cell>
          <cell r="AM20">
            <v>16348.586127041044</v>
          </cell>
          <cell r="AN20">
            <v>18857.130515987232</v>
          </cell>
          <cell r="AO20">
            <v>19323.418900827819</v>
          </cell>
          <cell r="AP20">
            <v>22695.64072351635</v>
          </cell>
          <cell r="AQ20">
            <v>18680.973531985081</v>
          </cell>
          <cell r="AR20">
            <v>20466.764538836149</v>
          </cell>
          <cell r="AS20">
            <v>21529.973111253526</v>
          </cell>
        </row>
        <row r="21">
          <cell r="AE21">
            <v>1019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AE22">
            <v>1020</v>
          </cell>
          <cell r="AF22">
            <v>8304.2360969199726</v>
          </cell>
          <cell r="AG22">
            <v>8745.7331594313255</v>
          </cell>
          <cell r="AH22">
            <v>9101.7339123011825</v>
          </cell>
          <cell r="AI22">
            <v>8413.0676910249495</v>
          </cell>
          <cell r="AJ22">
            <v>8412.5046902176946</v>
          </cell>
          <cell r="AK22">
            <v>8090.0619194900682</v>
          </cell>
          <cell r="AL22">
            <v>18302.98102203535</v>
          </cell>
          <cell r="AM22">
            <v>17401.938750659679</v>
          </cell>
          <cell r="AN22">
            <v>21905.972866554232</v>
          </cell>
          <cell r="AO22">
            <v>17296.823232757793</v>
          </cell>
          <cell r="AP22">
            <v>22513.633113346987</v>
          </cell>
          <cell r="AQ22">
            <v>13888.885740347752</v>
          </cell>
          <cell r="AR22">
            <v>14300.354885083911</v>
          </cell>
          <cell r="AS22">
            <v>13578.832858158235</v>
          </cell>
        </row>
        <row r="23">
          <cell r="AE23">
            <v>1021</v>
          </cell>
          <cell r="AF23">
            <v>5914.3101730418948</v>
          </cell>
          <cell r="AG23">
            <v>5927.8832017369477</v>
          </cell>
          <cell r="AH23">
            <v>5612.3678144616733</v>
          </cell>
          <cell r="AI23">
            <v>6163.9070897820729</v>
          </cell>
          <cell r="AJ23">
            <v>7713.401815581683</v>
          </cell>
          <cell r="AK23">
            <v>6919.1883558791687</v>
          </cell>
          <cell r="AL23">
            <v>6765.6889824129948</v>
          </cell>
          <cell r="AM23">
            <v>6304.1481780751219</v>
          </cell>
          <cell r="AN23">
            <v>7118.6373014443934</v>
          </cell>
          <cell r="AO23">
            <v>7432.5921159775389</v>
          </cell>
          <cell r="AP23">
            <v>8750.7241744854036</v>
          </cell>
          <cell r="AQ23">
            <v>7149.1124667263502</v>
          </cell>
          <cell r="AR23">
            <v>8047.4198497773577</v>
          </cell>
          <cell r="AS23">
            <v>8066.6372573140407</v>
          </cell>
        </row>
        <row r="24">
          <cell r="AE24">
            <v>1022</v>
          </cell>
          <cell r="AF24">
            <v>441.06791105285339</v>
          </cell>
          <cell r="AG24">
            <v>1574.3316497615172</v>
          </cell>
          <cell r="AH24">
            <v>3695.5449822573087</v>
          </cell>
          <cell r="AI24">
            <v>6311.0426395381137</v>
          </cell>
          <cell r="AJ24">
            <v>7232.2341466565931</v>
          </cell>
          <cell r="AK24">
            <v>8658.3620816418934</v>
          </cell>
          <cell r="AL24">
            <v>10198.466781700479</v>
          </cell>
          <cell r="AM24">
            <v>8441.1520801156657</v>
          </cell>
          <cell r="AN24">
            <v>11276.053597398406</v>
          </cell>
          <cell r="AO24">
            <v>11312.688647567795</v>
          </cell>
          <cell r="AP24">
            <v>12244.362541226552</v>
          </cell>
          <cell r="AQ24">
            <v>9986.2342826602562</v>
          </cell>
          <cell r="AR24">
            <v>11598.642962164851</v>
          </cell>
          <cell r="AS24">
            <v>11963.329731171443</v>
          </cell>
        </row>
        <row r="25">
          <cell r="AE25">
            <v>1023</v>
          </cell>
          <cell r="AF25">
            <v>2541.7338598972096</v>
          </cell>
          <cell r="AG25">
            <v>2635.1718882978635</v>
          </cell>
          <cell r="AH25">
            <v>2699.150183121722</v>
          </cell>
          <cell r="AI25">
            <v>2677.0511201391141</v>
          </cell>
          <cell r="AJ25">
            <v>2675.8843819431568</v>
          </cell>
          <cell r="AK25">
            <v>2389.86481223593</v>
          </cell>
          <cell r="AL25">
            <v>2508.5238432354222</v>
          </cell>
          <cell r="AM25">
            <v>2261.959761670093</v>
          </cell>
          <cell r="AN25">
            <v>2481.5738675673115</v>
          </cell>
          <cell r="AO25">
            <v>2338.9128070248676</v>
          </cell>
          <cell r="AP25">
            <v>2787.3921500837077</v>
          </cell>
          <cell r="AQ25">
            <v>2270.3436850383382</v>
          </cell>
          <cell r="AR25">
            <v>2558.5195900270742</v>
          </cell>
          <cell r="AS25">
            <v>2527.6387733900465</v>
          </cell>
        </row>
        <row r="26">
          <cell r="AE26">
            <v>1024</v>
          </cell>
          <cell r="AF26">
            <v>89491.718320200991</v>
          </cell>
          <cell r="AG26">
            <v>94102.20497924267</v>
          </cell>
          <cell r="AH26">
            <v>96433.215778546</v>
          </cell>
          <cell r="AI26">
            <v>99094.840463331304</v>
          </cell>
          <cell r="AJ26">
            <v>102557.06941681854</v>
          </cell>
          <cell r="AK26">
            <v>105617.16617087695</v>
          </cell>
          <cell r="AL26">
            <v>109724.09273606347</v>
          </cell>
          <cell r="AM26">
            <v>107264.53312855359</v>
          </cell>
          <cell r="AN26">
            <v>102863.88218627333</v>
          </cell>
          <cell r="AO26">
            <v>102154.92171966318</v>
          </cell>
          <cell r="AP26">
            <v>115543.2448763883</v>
          </cell>
          <cell r="AQ26">
            <v>104637.8798442913</v>
          </cell>
          <cell r="AR26">
            <v>101188.75264331626</v>
          </cell>
          <cell r="AS26">
            <v>106964.33289444855</v>
          </cell>
        </row>
        <row r="27">
          <cell r="AE27">
            <v>1025</v>
          </cell>
          <cell r="AF27">
            <v>8351.3369796905972</v>
          </cell>
          <cell r="AG27">
            <v>9157.7308795124081</v>
          </cell>
          <cell r="AH27">
            <v>9881.8315532457163</v>
          </cell>
          <cell r="AI27">
            <v>9833.6029337027667</v>
          </cell>
          <cell r="AJ27">
            <v>10975.82904319606</v>
          </cell>
          <cell r="AK27">
            <v>10890.016816597985</v>
          </cell>
          <cell r="AL27">
            <v>10652.211945629972</v>
          </cell>
          <cell r="AM27">
            <v>9538.5879091128772</v>
          </cell>
          <cell r="AN27">
            <v>10839.045794325993</v>
          </cell>
          <cell r="AO27">
            <v>10658.919716053242</v>
          </cell>
          <cell r="AP27">
            <v>12580.452505748342</v>
          </cell>
          <cell r="AQ27">
            <v>11638.453504613522</v>
          </cell>
          <cell r="AR27">
            <v>11567.890357799224</v>
          </cell>
          <cell r="AS27">
            <v>11918.268924276503</v>
          </cell>
        </row>
        <row r="28">
          <cell r="AE28">
            <v>1026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AE29">
            <v>1027</v>
          </cell>
          <cell r="AF29">
            <v>6037.8130284002127</v>
          </cell>
          <cell r="AG29">
            <v>7203.0473845376837</v>
          </cell>
          <cell r="AH29">
            <v>6431.6735378823696</v>
          </cell>
          <cell r="AI29">
            <v>7030.115753330384</v>
          </cell>
          <cell r="AJ29">
            <v>7005.6516948894032</v>
          </cell>
          <cell r="AK29">
            <v>7728.0639445496417</v>
          </cell>
          <cell r="AL29">
            <v>8194.718901527398</v>
          </cell>
          <cell r="AM29">
            <v>8293.7457242855417</v>
          </cell>
          <cell r="AN29">
            <v>8214.18406007884</v>
          </cell>
          <cell r="AO29">
            <v>8439.271009841832</v>
          </cell>
          <cell r="AP29">
            <v>9638.4160927025005</v>
          </cell>
          <cell r="AQ29">
            <v>8575.1722808367376</v>
          </cell>
          <cell r="AR29">
            <v>8292.5130754811471</v>
          </cell>
          <cell r="AS29">
            <v>8765.8272877812906</v>
          </cell>
        </row>
        <row r="30">
          <cell r="AE30">
            <v>1028</v>
          </cell>
          <cell r="AF30">
            <v>50738.184961784536</v>
          </cell>
          <cell r="AG30">
            <v>53789.317933472288</v>
          </cell>
          <cell r="AH30">
            <v>55469.699330171876</v>
          </cell>
          <cell r="AI30">
            <v>57747.123908382375</v>
          </cell>
          <cell r="AJ30">
            <v>60352.19463698288</v>
          </cell>
          <cell r="AK30">
            <v>63405.855816923453</v>
          </cell>
          <cell r="AL30">
            <v>61845.889730345712</v>
          </cell>
          <cell r="AM30">
            <v>60301.973113393178</v>
          </cell>
          <cell r="AN30">
            <v>62375.040852598213</v>
          </cell>
          <cell r="AO30">
            <v>62198.229551449069</v>
          </cell>
          <cell r="AP30">
            <v>69821.834514182992</v>
          </cell>
          <cell r="AQ30">
            <v>68236.96434293146</v>
          </cell>
          <cell r="AR30">
            <v>65987.70269717375</v>
          </cell>
          <cell r="AS30">
            <v>69754.102248108029</v>
          </cell>
        </row>
        <row r="31">
          <cell r="AE31">
            <v>1029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2">
          <cell r="AE32">
            <v>1030</v>
          </cell>
          <cell r="AF32">
            <v>13566.710278789504</v>
          </cell>
          <cell r="AG32">
            <v>13867.540433380529</v>
          </cell>
          <cell r="AH32">
            <v>14966.480238231077</v>
          </cell>
          <cell r="AI32">
            <v>14408.320076197326</v>
          </cell>
          <cell r="AJ32">
            <v>14233.329555647437</v>
          </cell>
          <cell r="AK32">
            <v>14412.550750872377</v>
          </cell>
          <cell r="AL32">
            <v>14111.940931671441</v>
          </cell>
          <cell r="AM32">
            <v>14182.797004567428</v>
          </cell>
          <cell r="AN32">
            <v>16473.959058911503</v>
          </cell>
          <cell r="AO32">
            <v>16827.440510040593</v>
          </cell>
          <cell r="AP32">
            <v>18674.032588521455</v>
          </cell>
          <cell r="AQ32">
            <v>16166.411855542498</v>
          </cell>
          <cell r="AR32">
            <v>17023.040876554849</v>
          </cell>
          <cell r="AS32">
            <v>16334.803941022843</v>
          </cell>
        </row>
        <row r="33">
          <cell r="AE33">
            <v>1031</v>
          </cell>
          <cell r="AF33">
            <v>2035.9289180591095</v>
          </cell>
          <cell r="AG33">
            <v>2164.2787501001158</v>
          </cell>
          <cell r="AH33">
            <v>2566.2533037842336</v>
          </cell>
          <cell r="AI33">
            <v>2469.8893334098379</v>
          </cell>
          <cell r="AJ33">
            <v>2833.907043638776</v>
          </cell>
          <cell r="AK33">
            <v>3070.1584901935885</v>
          </cell>
          <cell r="AL33">
            <v>2682.5303425383845</v>
          </cell>
          <cell r="AM33">
            <v>2634.6476197795428</v>
          </cell>
          <cell r="AN33">
            <v>3184.8070772767314</v>
          </cell>
          <cell r="AO33">
            <v>3315.9207894180431</v>
          </cell>
          <cell r="AP33">
            <v>3439.5828367613462</v>
          </cell>
          <cell r="AQ33">
            <v>3143.5422537392687</v>
          </cell>
          <cell r="AR33">
            <v>3236.6721611176913</v>
          </cell>
          <cell r="AS33">
            <v>3073.3664056346979</v>
          </cell>
        </row>
        <row r="34">
          <cell r="AE34">
            <v>1032</v>
          </cell>
          <cell r="AF34">
            <v>11655.003680744008</v>
          </cell>
          <cell r="AG34">
            <v>12046.9743011833</v>
          </cell>
          <cell r="AH34">
            <v>12227.718509754897</v>
          </cell>
          <cell r="AI34">
            <v>12065.255735767425</v>
          </cell>
          <cell r="AJ34">
            <v>12346.084215102095</v>
          </cell>
          <cell r="AK34">
            <v>11903.752732777799</v>
          </cell>
          <cell r="AL34">
            <v>10821.414507589312</v>
          </cell>
          <cell r="AM34">
            <v>9822.2502929312232</v>
          </cell>
          <cell r="AN34">
            <v>10261.515616096856</v>
          </cell>
          <cell r="AO34">
            <v>10324.089781732655</v>
          </cell>
          <cell r="AP34">
            <v>12269.98555820627</v>
          </cell>
          <cell r="AQ34">
            <v>10235.068784198915</v>
          </cell>
          <cell r="AR34">
            <v>10888.629551517022</v>
          </cell>
          <cell r="AS34">
            <v>11228.781207306012</v>
          </cell>
        </row>
        <row r="35">
          <cell r="AE35">
            <v>1033</v>
          </cell>
          <cell r="AF35">
            <v>11913.336425146832</v>
          </cell>
          <cell r="AG35">
            <v>12529.245072997226</v>
          </cell>
          <cell r="AH35">
            <v>12715.961911004797</v>
          </cell>
          <cell r="AI35">
            <v>12604.364426332355</v>
          </cell>
          <cell r="AJ35">
            <v>13081.097495139531</v>
          </cell>
          <cell r="AK35">
            <v>12541.639185866919</v>
          </cell>
          <cell r="AL35">
            <v>12406.2599741299</v>
          </cell>
          <cell r="AM35">
            <v>11756.286671778007</v>
          </cell>
          <cell r="AN35">
            <v>13107.655791734071</v>
          </cell>
          <cell r="AO35">
            <v>12875.849226927336</v>
          </cell>
          <cell r="AP35">
            <v>17220.20539624758</v>
          </cell>
          <cell r="AQ35">
            <v>14624.187659458885</v>
          </cell>
          <cell r="AR35">
            <v>16294.522573110906</v>
          </cell>
          <cell r="AS35">
            <v>15945.237317165091</v>
          </cell>
        </row>
        <row r="36">
          <cell r="AE36">
            <v>1034</v>
          </cell>
          <cell r="AF36">
            <v>40227.172392208195</v>
          </cell>
          <cell r="AG36">
            <v>42349.51791642639</v>
          </cell>
          <cell r="AH36">
            <v>42771.209474698117</v>
          </cell>
          <cell r="AI36">
            <v>44420.608244816904</v>
          </cell>
          <cell r="AJ36">
            <v>45965.166542644532</v>
          </cell>
          <cell r="AK36">
            <v>47827.330579350695</v>
          </cell>
          <cell r="AL36">
            <v>43384.703913061872</v>
          </cell>
          <cell r="AM36">
            <v>43064.478726545007</v>
          </cell>
          <cell r="AN36">
            <v>47945.340234111725</v>
          </cell>
          <cell r="AO36">
            <v>47936.231647790402</v>
          </cell>
          <cell r="AP36">
            <v>56544.230631181359</v>
          </cell>
          <cell r="AQ36">
            <v>45393.752571239689</v>
          </cell>
          <cell r="AR36">
            <v>50178.476388401054</v>
          </cell>
          <cell r="AS36">
            <v>51746.009910202745</v>
          </cell>
        </row>
        <row r="37">
          <cell r="AE37">
            <v>1035</v>
          </cell>
          <cell r="AF37">
            <v>14192.674037033205</v>
          </cell>
          <cell r="AG37">
            <v>15118.774588303651</v>
          </cell>
          <cell r="AH37">
            <v>15110.169117588843</v>
          </cell>
          <cell r="AI37">
            <v>16598.16077395828</v>
          </cell>
          <cell r="AJ37">
            <v>17830.768119181506</v>
          </cell>
          <cell r="AK37">
            <v>18735.759766458952</v>
          </cell>
          <cell r="AL37">
            <v>19503.955524546978</v>
          </cell>
          <cell r="AM37">
            <v>17734.980186371446</v>
          </cell>
          <cell r="AN37">
            <v>19745.035449754017</v>
          </cell>
          <cell r="AO37">
            <v>19741.284316506586</v>
          </cell>
          <cell r="AP37">
            <v>21722.238845555203</v>
          </cell>
          <cell r="AQ37">
            <v>18789.767405618659</v>
          </cell>
          <cell r="AR37">
            <v>18847.402552402822</v>
          </cell>
          <cell r="AS37">
            <v>19549.118805190508</v>
          </cell>
        </row>
        <row r="38">
          <cell r="AE38">
            <v>1036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61.533045354562745</v>
          </cell>
          <cell r="AK38">
            <v>637.91132425626643</v>
          </cell>
          <cell r="AL38">
            <v>756.23838061052811</v>
          </cell>
          <cell r="AM38">
            <v>750.38643527324757</v>
          </cell>
          <cell r="AN38">
            <v>956.90916161895075</v>
          </cell>
          <cell r="AO38">
            <v>1067.4991035635976</v>
          </cell>
          <cell r="AP38">
            <v>1535.3669951022905</v>
          </cell>
          <cell r="AQ38">
            <v>1487.815509996539</v>
          </cell>
          <cell r="AR38">
            <v>1621.6222534455824</v>
          </cell>
          <cell r="AS38">
            <v>1539.8035723977255</v>
          </cell>
        </row>
        <row r="39">
          <cell r="AE39">
            <v>1037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</row>
        <row r="40">
          <cell r="AE40">
            <v>1038</v>
          </cell>
          <cell r="AF40">
            <v>44313.78523218997</v>
          </cell>
          <cell r="AG40">
            <v>45522.791290673769</v>
          </cell>
          <cell r="AH40">
            <v>47098.527118588194</v>
          </cell>
          <cell r="AI40">
            <v>46673.453906562601</v>
          </cell>
          <cell r="AJ40">
            <v>50015.823280300428</v>
          </cell>
          <cell r="AK40">
            <v>53163.695750718805</v>
          </cell>
          <cell r="AL40">
            <v>52433.763981245385</v>
          </cell>
          <cell r="AM40">
            <v>51442.360588520263</v>
          </cell>
          <cell r="AN40">
            <v>55268.801538145752</v>
          </cell>
          <cell r="AO40">
            <v>54129.356768498619</v>
          </cell>
          <cell r="AP40">
            <v>62151.246954088529</v>
          </cell>
          <cell r="AQ40">
            <v>55334.365015943687</v>
          </cell>
          <cell r="AR40">
            <v>53706.344788193601</v>
          </cell>
          <cell r="AS40">
            <v>57139.234019623233</v>
          </cell>
        </row>
        <row r="41">
          <cell r="AE41">
            <v>1039</v>
          </cell>
          <cell r="AF41">
            <v>5327.5043895377712</v>
          </cell>
          <cell r="AG41">
            <v>5748.4830765382767</v>
          </cell>
          <cell r="AH41">
            <v>5754.2678978662516</v>
          </cell>
          <cell r="AI41">
            <v>6323.6099158559309</v>
          </cell>
          <cell r="AJ41">
            <v>5677.1960278353545</v>
          </cell>
          <cell r="AK41">
            <v>5811.4602122782117</v>
          </cell>
          <cell r="AL41">
            <v>5560.1709010980303</v>
          </cell>
          <cell r="AM41">
            <v>5304.3750816910115</v>
          </cell>
          <cell r="AN41">
            <v>5276.537884062308</v>
          </cell>
          <cell r="AO41">
            <v>6037.0280692630549</v>
          </cell>
          <cell r="AP41">
            <v>5923.2417701916575</v>
          </cell>
          <cell r="AQ41">
            <v>5697.0678342717183</v>
          </cell>
          <cell r="AR41">
            <v>5411.0701463076093</v>
          </cell>
          <cell r="AS41">
            <v>4944.8207802297666</v>
          </cell>
        </row>
        <row r="42">
          <cell r="AE42">
            <v>1040</v>
          </cell>
          <cell r="AF42">
            <v>5276.5120165137605</v>
          </cell>
          <cell r="AG42">
            <v>5740.1946888133671</v>
          </cell>
          <cell r="AH42">
            <v>5886.0325885540224</v>
          </cell>
          <cell r="AI42">
            <v>5814.9616736186317</v>
          </cell>
          <cell r="AJ42">
            <v>5973.3096428310964</v>
          </cell>
          <cell r="AK42">
            <v>6409.2011431948986</v>
          </cell>
          <cell r="AL42">
            <v>5226.0903915242243</v>
          </cell>
          <cell r="AM42">
            <v>4754.9367537527687</v>
          </cell>
          <cell r="AN42">
            <v>5424.5773152823012</v>
          </cell>
          <cell r="AO42">
            <v>5384.0177842638541</v>
          </cell>
          <cell r="AP42">
            <v>6597.8172018982941</v>
          </cell>
          <cell r="AQ42">
            <v>5500.2558345133939</v>
          </cell>
          <cell r="AR42">
            <v>5852.7880065423205</v>
          </cell>
          <cell r="AS42">
            <v>5552.7541080564815</v>
          </cell>
        </row>
        <row r="43">
          <cell r="AE43">
            <v>1041</v>
          </cell>
          <cell r="AF43">
            <v>4724.8004742147668</v>
          </cell>
          <cell r="AG43">
            <v>4715.8441594500509</v>
          </cell>
          <cell r="AH43">
            <v>4717.2224431406266</v>
          </cell>
          <cell r="AI43">
            <v>4724.3119980274696</v>
          </cell>
          <cell r="AJ43">
            <v>4889.3725572695048</v>
          </cell>
          <cell r="AK43">
            <v>5137.8669347904288</v>
          </cell>
          <cell r="AL43">
            <v>5008.0440026743363</v>
          </cell>
          <cell r="AM43">
            <v>4935.7130624769352</v>
          </cell>
          <cell r="AN43">
            <v>5994.8291919093117</v>
          </cell>
          <cell r="AO43">
            <v>6480.843192717326</v>
          </cell>
          <cell r="AP43">
            <v>6357.5937085633532</v>
          </cell>
          <cell r="AQ43">
            <v>6190.6808035401473</v>
          </cell>
          <cell r="AR43">
            <v>5494.6004485193826</v>
          </cell>
          <cell r="AS43">
            <v>5624.6529380208058</v>
          </cell>
        </row>
        <row r="44">
          <cell r="AE44">
            <v>1042</v>
          </cell>
          <cell r="AF44">
            <v>7103.6644843870727</v>
          </cell>
          <cell r="AG44">
            <v>6829.2407595940858</v>
          </cell>
          <cell r="AH44">
            <v>7342.1184411018603</v>
          </cell>
          <cell r="AI44">
            <v>7400.6063278645415</v>
          </cell>
          <cell r="AJ44">
            <v>7567.8717377319363</v>
          </cell>
          <cell r="AK44">
            <v>7464.8450587931693</v>
          </cell>
          <cell r="AL44">
            <v>8144.841089023148</v>
          </cell>
          <cell r="AM44">
            <v>7706.3452628857867</v>
          </cell>
          <cell r="AN44">
            <v>7974.7461882292391</v>
          </cell>
          <cell r="AO44">
            <v>7970.4734846869214</v>
          </cell>
          <cell r="AP44">
            <v>9052.9508134528751</v>
          </cell>
          <cell r="AQ44">
            <v>7990.671510782332</v>
          </cell>
          <cell r="AR44">
            <v>7555.0147384258617</v>
          </cell>
          <cell r="AS44">
            <v>8031.7586790910054</v>
          </cell>
        </row>
        <row r="45">
          <cell r="AE45">
            <v>1043</v>
          </cell>
          <cell r="AF45">
            <v>5551.5037170529995</v>
          </cell>
          <cell r="AG45">
            <v>5886.0416472669631</v>
          </cell>
          <cell r="AH45">
            <v>5996.8293393214926</v>
          </cell>
          <cell r="AI45">
            <v>6268.7552598401498</v>
          </cell>
          <cell r="AJ45">
            <v>6629.5340886025624</v>
          </cell>
          <cell r="AK45">
            <v>7021.9959799312264</v>
          </cell>
          <cell r="AL45">
            <v>7360.3265475232884</v>
          </cell>
          <cell r="AM45">
            <v>7487.7217638676575</v>
          </cell>
          <cell r="AN45">
            <v>7880.7070704213857</v>
          </cell>
          <cell r="AO45">
            <v>7537.0973539544384</v>
          </cell>
          <cell r="AP45">
            <v>9786.2835592120737</v>
          </cell>
          <cell r="AQ45">
            <v>9518.784788042236</v>
          </cell>
          <cell r="AR45">
            <v>9474.7427943184302</v>
          </cell>
          <cell r="AS45">
            <v>10149.599574071261</v>
          </cell>
        </row>
        <row r="46">
          <cell r="AE46">
            <v>1044</v>
          </cell>
          <cell r="AF46">
            <v>27259.991563611624</v>
          </cell>
          <cell r="AG46">
            <v>28767.094829418507</v>
          </cell>
          <cell r="AH46">
            <v>29102.508861366932</v>
          </cell>
          <cell r="AI46">
            <v>29388.152492591595</v>
          </cell>
          <cell r="AJ46">
            <v>30137.455488805834</v>
          </cell>
          <cell r="AK46">
            <v>30835.391248705142</v>
          </cell>
          <cell r="AL46">
            <v>27977.606042944706</v>
          </cell>
          <cell r="AM46">
            <v>26017.960376788342</v>
          </cell>
          <cell r="AN46">
            <v>28219.386994875062</v>
          </cell>
          <cell r="AO46">
            <v>26851.966680969796</v>
          </cell>
          <cell r="AP46">
            <v>31376.662131684359</v>
          </cell>
          <cell r="AQ46">
            <v>25908.729392943904</v>
          </cell>
          <cell r="AR46">
            <v>28478.437644044152</v>
          </cell>
          <cell r="AS46">
            <v>29151.05188822914</v>
          </cell>
        </row>
        <row r="47">
          <cell r="AE47">
            <v>1045</v>
          </cell>
          <cell r="AF47">
            <v>34864.117716280802</v>
          </cell>
          <cell r="AG47">
            <v>35949.423529945576</v>
          </cell>
          <cell r="AH47">
            <v>36843.723585524989</v>
          </cell>
          <cell r="AI47">
            <v>36300.725493488069</v>
          </cell>
          <cell r="AJ47">
            <v>38673.631594352461</v>
          </cell>
          <cell r="AK47">
            <v>38262.668816747362</v>
          </cell>
          <cell r="AL47">
            <v>36936.178934391406</v>
          </cell>
          <cell r="AM47">
            <v>33467.080844614022</v>
          </cell>
          <cell r="AN47">
            <v>36614.539156637802</v>
          </cell>
          <cell r="AO47">
            <v>36069.292816735797</v>
          </cell>
          <cell r="AP47">
            <v>38485.940317798617</v>
          </cell>
          <cell r="AQ47">
            <v>32418.605038878082</v>
          </cell>
          <cell r="AR47">
            <v>34782.550482638399</v>
          </cell>
          <cell r="AS47">
            <v>37479.51632788952</v>
          </cell>
        </row>
        <row r="48">
          <cell r="AE48">
            <v>1046</v>
          </cell>
          <cell r="AF48">
            <v>19751.714751654566</v>
          </cell>
          <cell r="AG48">
            <v>20320.482589220075</v>
          </cell>
          <cell r="AH48">
            <v>20596.826908268748</v>
          </cell>
          <cell r="AI48">
            <v>20282.771774707937</v>
          </cell>
          <cell r="AJ48">
            <v>21052.287094697607</v>
          </cell>
          <cell r="AK48">
            <v>19891.150555782046</v>
          </cell>
          <cell r="AL48">
            <v>18237.665474096011</v>
          </cell>
          <cell r="AM48">
            <v>16203.817350347028</v>
          </cell>
          <cell r="AN48">
            <v>18057.511040708796</v>
          </cell>
          <cell r="AO48">
            <v>17711.938213931695</v>
          </cell>
          <cell r="AP48">
            <v>20280.347880555499</v>
          </cell>
          <cell r="AQ48">
            <v>18978.551032519561</v>
          </cell>
          <cell r="AR48">
            <v>19365.548350817433</v>
          </cell>
          <cell r="AS48">
            <v>20387.898923243316</v>
          </cell>
        </row>
        <row r="49">
          <cell r="AE49">
            <v>1047</v>
          </cell>
          <cell r="AF49">
            <v>33830.83487939187</v>
          </cell>
          <cell r="AG49">
            <v>34909.503957330468</v>
          </cell>
          <cell r="AH49">
            <v>35615.852483507639</v>
          </cell>
          <cell r="AI49">
            <v>35157.61336961433</v>
          </cell>
          <cell r="AJ49">
            <v>42001.286563751353</v>
          </cell>
          <cell r="AK49">
            <v>40647.671493814654</v>
          </cell>
          <cell r="AL49">
            <v>35060.156852178676</v>
          </cell>
          <cell r="AM49">
            <v>32837.605272147863</v>
          </cell>
          <cell r="AN49">
            <v>34146.249832041001</v>
          </cell>
          <cell r="AO49">
            <v>33551.310811663767</v>
          </cell>
          <cell r="AP49">
            <v>42407.132369702398</v>
          </cell>
          <cell r="AQ49">
            <v>35974.386149013444</v>
          </cell>
          <cell r="AR49">
            <v>39691.684228652717</v>
          </cell>
          <cell r="AS49">
            <v>41563.364722572282</v>
          </cell>
        </row>
        <row r="50">
          <cell r="AE50">
            <v>1048</v>
          </cell>
          <cell r="AF50">
            <v>14017.933269600075</v>
          </cell>
          <cell r="AG50">
            <v>14332.981185663823</v>
          </cell>
          <cell r="AH50">
            <v>14684.425202354343</v>
          </cell>
          <cell r="AI50">
            <v>14632.496715423345</v>
          </cell>
          <cell r="AJ50">
            <v>36605.908735249293</v>
          </cell>
          <cell r="AK50">
            <v>37292.230361421804</v>
          </cell>
          <cell r="AL50">
            <v>33867.310010507914</v>
          </cell>
          <cell r="AM50">
            <v>31940.821014111349</v>
          </cell>
          <cell r="AN50">
            <v>33943.632211225544</v>
          </cell>
          <cell r="AO50">
            <v>35577.712469738319</v>
          </cell>
          <cell r="AP50">
            <v>38967.381013467289</v>
          </cell>
          <cell r="AQ50">
            <v>33092.568765238597</v>
          </cell>
          <cell r="AR50">
            <v>37504.667664026667</v>
          </cell>
          <cell r="AS50">
            <v>36376.301521690461</v>
          </cell>
        </row>
        <row r="51">
          <cell r="AE51">
            <v>1049</v>
          </cell>
          <cell r="AF51">
            <v>3023.9575695891672</v>
          </cell>
          <cell r="AG51">
            <v>3287.2419175311848</v>
          </cell>
          <cell r="AH51">
            <v>3385.0313190379525</v>
          </cell>
          <cell r="AI51">
            <v>3420.6975739541322</v>
          </cell>
          <cell r="AJ51">
            <v>3537.4567211315052</v>
          </cell>
          <cell r="AK51">
            <v>3822.0345238527425</v>
          </cell>
          <cell r="AL51">
            <v>3883.3988716331237</v>
          </cell>
          <cell r="AM51">
            <v>3805.5527713087017</v>
          </cell>
          <cell r="AN51">
            <v>4034.50861386313</v>
          </cell>
          <cell r="AO51">
            <v>3872.877749627537</v>
          </cell>
          <cell r="AP51">
            <v>4423.1791091371897</v>
          </cell>
          <cell r="AQ51">
            <v>3935.2443933777472</v>
          </cell>
          <cell r="AR51">
            <v>3805.528859195656</v>
          </cell>
          <cell r="AS51">
            <v>4022.7381512378211</v>
          </cell>
        </row>
        <row r="52">
          <cell r="AE52">
            <v>1050</v>
          </cell>
          <cell r="AF52">
            <v>6865.0980859856354</v>
          </cell>
          <cell r="AG52">
            <v>6925.9776474408454</v>
          </cell>
          <cell r="AH52">
            <v>6953.2970547684899</v>
          </cell>
          <cell r="AI52">
            <v>6793.2251369440846</v>
          </cell>
          <cell r="AJ52">
            <v>7057.251777975097</v>
          </cell>
          <cell r="AK52">
            <v>6909.7150856495018</v>
          </cell>
          <cell r="AL52">
            <v>6474.6470286257918</v>
          </cell>
          <cell r="AM52">
            <v>5765.7007325463028</v>
          </cell>
          <cell r="AN52">
            <v>6235.588719935331</v>
          </cell>
          <cell r="AO52">
            <v>5958.6645435533546</v>
          </cell>
          <cell r="AP52">
            <v>7003.2949279464856</v>
          </cell>
          <cell r="AQ52">
            <v>6057.0331075230897</v>
          </cell>
          <cell r="AR52">
            <v>6380.958306151012</v>
          </cell>
          <cell r="AS52">
            <v>6269.3409858999221</v>
          </cell>
        </row>
        <row r="53">
          <cell r="AE53">
            <v>1051</v>
          </cell>
          <cell r="AF53">
            <v>25573.442538144216</v>
          </cell>
          <cell r="AG53">
            <v>26992.224243513359</v>
          </cell>
          <cell r="AH53">
            <v>27928.50049298898</v>
          </cell>
          <cell r="AI53">
            <v>29187.679103395887</v>
          </cell>
          <cell r="AJ53">
            <v>30712.847911033543</v>
          </cell>
          <cell r="AK53">
            <v>31892.48571206467</v>
          </cell>
          <cell r="AL53">
            <v>31045.06027909815</v>
          </cell>
          <cell r="AM53">
            <v>30974.039720981458</v>
          </cell>
          <cell r="AN53">
            <v>32100.162214667456</v>
          </cell>
          <cell r="AO53">
            <v>32181.508936582813</v>
          </cell>
          <cell r="AP53">
            <v>36642.678650522095</v>
          </cell>
          <cell r="AQ53">
            <v>35457.825204254164</v>
          </cell>
          <cell r="AR53">
            <v>32350.663597234237</v>
          </cell>
          <cell r="AS53">
            <v>34197.151955894245</v>
          </cell>
        </row>
        <row r="54">
          <cell r="AE54">
            <v>1052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</row>
        <row r="55">
          <cell r="AE55">
            <v>1053</v>
          </cell>
          <cell r="AF55">
            <v>6807.6454286048356</v>
          </cell>
          <cell r="AG55">
            <v>6823.2686144109111</v>
          </cell>
          <cell r="AH55">
            <v>6819.4823893529783</v>
          </cell>
          <cell r="AI55">
            <v>6739.7579142213244</v>
          </cell>
          <cell r="AJ55">
            <v>12080.591984621647</v>
          </cell>
          <cell r="AK55">
            <v>12981.549453252786</v>
          </cell>
          <cell r="AL55">
            <v>12939.151712379204</v>
          </cell>
          <cell r="AM55">
            <v>11765.592828525967</v>
          </cell>
          <cell r="AN55">
            <v>13381.572972236043</v>
          </cell>
          <cell r="AO55">
            <v>14830.038722112256</v>
          </cell>
          <cell r="AP55">
            <v>15209.057519658647</v>
          </cell>
          <cell r="AQ55">
            <v>12955.906066554184</v>
          </cell>
          <cell r="AR55">
            <v>12621.998674411831</v>
          </cell>
          <cell r="AS55">
            <v>13139.11050869051</v>
          </cell>
        </row>
        <row r="56">
          <cell r="AE56">
            <v>1054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</row>
        <row r="57">
          <cell r="AE57">
            <v>1055</v>
          </cell>
          <cell r="AF57">
            <v>7838.6377355490149</v>
          </cell>
          <cell r="AG57">
            <v>8277.0792980920269</v>
          </cell>
          <cell r="AH57">
            <v>8474.927622774605</v>
          </cell>
          <cell r="AI57">
            <v>8594.1130337761097</v>
          </cell>
          <cell r="AJ57">
            <v>8743.7537946374377</v>
          </cell>
          <cell r="AK57">
            <v>8513.0184800372117</v>
          </cell>
          <cell r="AL57">
            <v>8834.2403254941564</v>
          </cell>
          <cell r="AM57">
            <v>7821.467289279336</v>
          </cell>
          <cell r="AN57">
            <v>8672.7274054008376</v>
          </cell>
          <cell r="AO57">
            <v>8663.4805415271039</v>
          </cell>
          <cell r="AP57">
            <v>10522.746954781955</v>
          </cell>
          <cell r="AQ57">
            <v>8920.9284225974552</v>
          </cell>
          <cell r="AR57">
            <v>9861.2379647047419</v>
          </cell>
          <cell r="AS57">
            <v>10169.294768910762</v>
          </cell>
        </row>
        <row r="58">
          <cell r="AE58">
            <v>1056</v>
          </cell>
          <cell r="AF58">
            <v>3742.1131441459488</v>
          </cell>
          <cell r="AG58">
            <v>3985.2308919196089</v>
          </cell>
          <cell r="AH58">
            <v>3868.02351963305</v>
          </cell>
          <cell r="AI58">
            <v>4038.553880176964</v>
          </cell>
          <cell r="AJ58">
            <v>4068.0246395333393</v>
          </cell>
          <cell r="AK58">
            <v>5287.9803960156505</v>
          </cell>
          <cell r="AL58">
            <v>4557.2172683827275</v>
          </cell>
          <cell r="AM58">
            <v>4108.3664544337544</v>
          </cell>
          <cell r="AN58">
            <v>4508.299332558724</v>
          </cell>
          <cell r="AO58">
            <v>4610.6648956837498</v>
          </cell>
          <cell r="AP58">
            <v>4644.2607854534235</v>
          </cell>
          <cell r="AQ58">
            <v>4682.6893879851868</v>
          </cell>
          <cell r="AR58">
            <v>5129.6813708844829</v>
          </cell>
          <cell r="AS58">
            <v>4870.864150616474</v>
          </cell>
        </row>
        <row r="59">
          <cell r="AE59">
            <v>1057</v>
          </cell>
          <cell r="AF59">
            <v>2151.3703703117235</v>
          </cell>
          <cell r="AG59">
            <v>2325.1289596968054</v>
          </cell>
          <cell r="AH59">
            <v>2444.4673327127134</v>
          </cell>
          <cell r="AI59">
            <v>2464.0175411756672</v>
          </cell>
          <cell r="AJ59">
            <v>2769.5825357490849</v>
          </cell>
          <cell r="AK59">
            <v>2670.2558505203547</v>
          </cell>
          <cell r="AL59">
            <v>2844.9869807160462</v>
          </cell>
          <cell r="AM59">
            <v>2553.8076984526356</v>
          </cell>
          <cell r="AN59">
            <v>2810.0456365896375</v>
          </cell>
          <cell r="AO59">
            <v>2731.9347236091521</v>
          </cell>
          <cell r="AP59">
            <v>3269.3398456698064</v>
          </cell>
          <cell r="AQ59">
            <v>2621.2110997608229</v>
          </cell>
          <cell r="AR59">
            <v>2931.4989291671527</v>
          </cell>
          <cell r="AS59">
            <v>3085.4079714779277</v>
          </cell>
        </row>
        <row r="60">
          <cell r="AE60">
            <v>1058</v>
          </cell>
          <cell r="AF60">
            <v>39791.686972231131</v>
          </cell>
          <cell r="AG60">
            <v>36400.958337267512</v>
          </cell>
          <cell r="AH60">
            <v>37549.29569575112</v>
          </cell>
          <cell r="AI60">
            <v>39471.889921551599</v>
          </cell>
          <cell r="AJ60">
            <v>47786.700877141862</v>
          </cell>
          <cell r="AK60">
            <v>45351.477579052582</v>
          </cell>
          <cell r="AL60">
            <v>44059.902518481875</v>
          </cell>
          <cell r="AM60">
            <v>43679.678654632793</v>
          </cell>
          <cell r="AN60">
            <v>44604.842743384135</v>
          </cell>
          <cell r="AO60">
            <v>48341.775251832165</v>
          </cell>
          <cell r="AP60">
            <v>55424.328647052935</v>
          </cell>
          <cell r="AQ60">
            <v>44538.569944019568</v>
          </cell>
          <cell r="AR60">
            <v>49227.76440655387</v>
          </cell>
          <cell r="AS60">
            <v>47373.200323024823</v>
          </cell>
        </row>
        <row r="61">
          <cell r="AE61">
            <v>1059</v>
          </cell>
          <cell r="AF61">
            <v>142398.2733842365</v>
          </cell>
          <cell r="AG61">
            <v>146264.33420700047</v>
          </cell>
          <cell r="AH61">
            <v>144120.09519920062</v>
          </cell>
          <cell r="AI61">
            <v>146955.44069180489</v>
          </cell>
          <cell r="AJ61">
            <v>151177.35369187105</v>
          </cell>
          <cell r="AK61">
            <v>155347.77888324938</v>
          </cell>
          <cell r="AL61">
            <v>142873.02388390026</v>
          </cell>
          <cell r="AM61">
            <v>131600.49443941534</v>
          </cell>
          <cell r="AN61">
            <v>145069.7727306881</v>
          </cell>
          <cell r="AO61">
            <v>145545.15556788578</v>
          </cell>
          <cell r="AP61">
            <v>171462.04042243341</v>
          </cell>
          <cell r="AQ61">
            <v>135362.65219874401</v>
          </cell>
          <cell r="AR61">
            <v>152401.77168061974</v>
          </cell>
          <cell r="AS61">
            <v>157162.67522105802</v>
          </cell>
        </row>
        <row r="62">
          <cell r="AE62">
            <v>1060</v>
          </cell>
          <cell r="AF62">
            <v>4659.8451272083703</v>
          </cell>
          <cell r="AG62">
            <v>5288.9291424807452</v>
          </cell>
          <cell r="AH62">
            <v>5353.0873205572789</v>
          </cell>
          <cell r="AI62">
            <v>6123.6096678421654</v>
          </cell>
          <cell r="AJ62">
            <v>6068.9428318349819</v>
          </cell>
          <cell r="AK62">
            <v>6505.6905554193636</v>
          </cell>
          <cell r="AL62">
            <v>7322.7768150740931</v>
          </cell>
          <cell r="AM62">
            <v>7558.3517608728789</v>
          </cell>
          <cell r="AN62">
            <v>6983.9939889988345</v>
          </cell>
          <cell r="AO62">
            <v>6964.1968225756373</v>
          </cell>
          <cell r="AP62">
            <v>7867.3402178733386</v>
          </cell>
          <cell r="AQ62">
            <v>7014.8443239507515</v>
          </cell>
          <cell r="AR62">
            <v>6735.2957865642957</v>
          </cell>
          <cell r="AS62">
            <v>7386.9145186346732</v>
          </cell>
        </row>
        <row r="63">
          <cell r="AE63">
            <v>1061</v>
          </cell>
          <cell r="AF63">
            <v>7083.7725032968419</v>
          </cell>
          <cell r="AG63">
            <v>6774.6715257545902</v>
          </cell>
          <cell r="AH63">
            <v>7686.3758781812558</v>
          </cell>
          <cell r="AI63">
            <v>7077.2254256208453</v>
          </cell>
          <cell r="AJ63">
            <v>6973.2271349452421</v>
          </cell>
          <cell r="AK63">
            <v>6904.9861283648006</v>
          </cell>
          <cell r="AL63">
            <v>8269.0403752136062</v>
          </cell>
          <cell r="AM63">
            <v>7939.9892605203841</v>
          </cell>
          <cell r="AN63">
            <v>8535.8984171834509</v>
          </cell>
          <cell r="AO63">
            <v>8454.410553013935</v>
          </cell>
          <cell r="AP63">
            <v>8403.6905754783274</v>
          </cell>
          <cell r="AQ63">
            <v>7828.3695720582091</v>
          </cell>
          <cell r="AR63">
            <v>8688.3177314735967</v>
          </cell>
          <cell r="AS63">
            <v>8249.9501055955934</v>
          </cell>
        </row>
        <row r="64">
          <cell r="AE64">
            <v>1062</v>
          </cell>
          <cell r="AF64">
            <v>14965.024957150774</v>
          </cell>
          <cell r="AG64">
            <v>15429.798576600402</v>
          </cell>
          <cell r="AH64">
            <v>15984.276085959298</v>
          </cell>
          <cell r="AI64">
            <v>15777.601054519402</v>
          </cell>
          <cell r="AJ64">
            <v>17598.330418601625</v>
          </cell>
          <cell r="AK64">
            <v>16107.385157422825</v>
          </cell>
          <cell r="AL64">
            <v>16350.772434030223</v>
          </cell>
          <cell r="AM64">
            <v>14654.124742907055</v>
          </cell>
          <cell r="AN64">
            <v>15302.727651720368</v>
          </cell>
          <cell r="AO64">
            <v>15205.846491209375</v>
          </cell>
          <cell r="AP64">
            <v>19849.14242316641</v>
          </cell>
          <cell r="AQ64">
            <v>16867.788842565489</v>
          </cell>
          <cell r="AR64">
            <v>17034.785619349677</v>
          </cell>
          <cell r="AS64">
            <v>18504.875492923977</v>
          </cell>
        </row>
        <row r="65">
          <cell r="AE65">
            <v>1063</v>
          </cell>
          <cell r="AF65">
            <v>86041.863334102891</v>
          </cell>
          <cell r="AG65">
            <v>89436.396999025994</v>
          </cell>
          <cell r="AH65">
            <v>91549.591816477361</v>
          </cell>
          <cell r="AI65">
            <v>91356.091990451692</v>
          </cell>
          <cell r="AJ65">
            <v>96766.160150590018</v>
          </cell>
          <cell r="AK65">
            <v>100598.73967327741</v>
          </cell>
          <cell r="AL65">
            <v>96014.227822854184</v>
          </cell>
          <cell r="AM65">
            <v>94853.550777948636</v>
          </cell>
          <cell r="AN65">
            <v>96546.000254164523</v>
          </cell>
          <cell r="AO65">
            <v>92003.532630247108</v>
          </cell>
          <cell r="AP65">
            <v>109920.67762446143</v>
          </cell>
          <cell r="AQ65">
            <v>110202.1652287262</v>
          </cell>
          <cell r="AR65">
            <v>110521.45804667492</v>
          </cell>
          <cell r="AS65">
            <v>116591.83699848986</v>
          </cell>
        </row>
        <row r="66">
          <cell r="AE66">
            <v>1064</v>
          </cell>
          <cell r="AF66">
            <v>6071.6732237695178</v>
          </cell>
          <cell r="AG66">
            <v>6498.4057919747593</v>
          </cell>
          <cell r="AH66">
            <v>6756.6260644096537</v>
          </cell>
          <cell r="AI66">
            <v>7521.5201831363211</v>
          </cell>
          <cell r="AJ66">
            <v>7377.2995929924746</v>
          </cell>
          <cell r="AK66">
            <v>7358.8751045461458</v>
          </cell>
          <cell r="AL66">
            <v>7761.9168354677404</v>
          </cell>
          <cell r="AM66">
            <v>6834.6703996067808</v>
          </cell>
          <cell r="AN66">
            <v>7609.3013868334692</v>
          </cell>
          <cell r="AO66">
            <v>7132.1357704595912</v>
          </cell>
          <cell r="AP66">
            <v>8437.0973684588553</v>
          </cell>
          <cell r="AQ66">
            <v>6960.0509282844714</v>
          </cell>
          <cell r="AR66">
            <v>7466.3365008770452</v>
          </cell>
          <cell r="AS66">
            <v>7684.6691999226214</v>
          </cell>
        </row>
        <row r="67">
          <cell r="AE67">
            <v>1065</v>
          </cell>
          <cell r="AF67">
            <v>8974.3934649425682</v>
          </cell>
          <cell r="AG67">
            <v>9252.592744183361</v>
          </cell>
          <cell r="AH67">
            <v>9546.536748594548</v>
          </cell>
          <cell r="AI67">
            <v>9429.0211973599999</v>
          </cell>
          <cell r="AJ67">
            <v>10593.950563948036</v>
          </cell>
          <cell r="AK67">
            <v>10547.689188205992</v>
          </cell>
          <cell r="AL67">
            <v>9053.116242027907</v>
          </cell>
          <cell r="AM67">
            <v>8907.8514820055989</v>
          </cell>
          <cell r="AN67">
            <v>9552.3447252205115</v>
          </cell>
          <cell r="AO67">
            <v>9753.6899710667312</v>
          </cell>
          <cell r="AP67">
            <v>11760.005594988308</v>
          </cell>
          <cell r="AQ67">
            <v>9427.8836779579378</v>
          </cell>
          <cell r="AR67">
            <v>10667.013397891209</v>
          </cell>
          <cell r="AS67">
            <v>11034.974334138155</v>
          </cell>
        </row>
        <row r="68">
          <cell r="AE68">
            <v>1066</v>
          </cell>
          <cell r="AF68">
            <v>25407.42161016307</v>
          </cell>
          <cell r="AG68">
            <v>27185.885676687409</v>
          </cell>
          <cell r="AH68">
            <v>28033.535276577717</v>
          </cell>
          <cell r="AI68">
            <v>27983.951382251431</v>
          </cell>
          <cell r="AJ68">
            <v>31431.857469935396</v>
          </cell>
          <cell r="AK68">
            <v>31351.218570374836</v>
          </cell>
          <cell r="AL68">
            <v>28748.969287630116</v>
          </cell>
          <cell r="AM68">
            <v>26233.919867479948</v>
          </cell>
          <cell r="AN68">
            <v>29327.256470896762</v>
          </cell>
          <cell r="AO68">
            <v>28020.22948270254</v>
          </cell>
          <cell r="AP68">
            <v>35307.221742327645</v>
          </cell>
          <cell r="AQ68">
            <v>30753.887704814635</v>
          </cell>
          <cell r="AR68">
            <v>41858.683587612555</v>
          </cell>
          <cell r="AS68">
            <v>44843.396270674333</v>
          </cell>
        </row>
        <row r="69">
          <cell r="AE69">
            <v>1067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</row>
        <row r="70">
          <cell r="AE70">
            <v>1068</v>
          </cell>
          <cell r="AF70">
            <v>37755.266567312261</v>
          </cell>
          <cell r="AG70">
            <v>39005.452059155446</v>
          </cell>
          <cell r="AH70">
            <v>39672.886827175578</v>
          </cell>
          <cell r="AI70">
            <v>39552.402021504655</v>
          </cell>
          <cell r="AJ70">
            <v>38451.476769344619</v>
          </cell>
          <cell r="AK70">
            <v>37047.314385446771</v>
          </cell>
          <cell r="AL70">
            <v>37931.227917176948</v>
          </cell>
          <cell r="AM70">
            <v>33674.334379254993</v>
          </cell>
          <cell r="AN70">
            <v>38305.906009339611</v>
          </cell>
          <cell r="AO70">
            <v>37859.515783404575</v>
          </cell>
          <cell r="AP70">
            <v>39645.57308611161</v>
          </cell>
          <cell r="AQ70">
            <v>34289.330969681083</v>
          </cell>
          <cell r="AR70">
            <v>37452.61783069223</v>
          </cell>
          <cell r="AS70">
            <v>37792.515818335785</v>
          </cell>
        </row>
        <row r="71">
          <cell r="AE71">
            <v>1069</v>
          </cell>
          <cell r="AF71">
            <v>9514.8499380084359</v>
          </cell>
          <cell r="AG71">
            <v>10514.452193827774</v>
          </cell>
          <cell r="AH71">
            <v>10515.379753394303</v>
          </cell>
          <cell r="AI71">
            <v>10509.593904544428</v>
          </cell>
          <cell r="AJ71">
            <v>10692.587032751935</v>
          </cell>
          <cell r="AK71">
            <v>9748.767689676899</v>
          </cell>
          <cell r="AL71">
            <v>10630.13781446865</v>
          </cell>
          <cell r="AM71">
            <v>9890.4092480494364</v>
          </cell>
          <cell r="AN71">
            <v>10638.127231527982</v>
          </cell>
          <cell r="AO71">
            <v>10932.244766639544</v>
          </cell>
          <cell r="AP71">
            <v>12889.897360186733</v>
          </cell>
          <cell r="AQ71">
            <v>10282.136703730021</v>
          </cell>
          <cell r="AR71">
            <v>9890.7366944420774</v>
          </cell>
          <cell r="AS71">
            <v>9206.7213076977278</v>
          </cell>
        </row>
        <row r="72">
          <cell r="AE72">
            <v>1070</v>
          </cell>
          <cell r="AF72">
            <v>13662.163703112474</v>
          </cell>
          <cell r="AG72">
            <v>14282.375324185239</v>
          </cell>
          <cell r="AH72">
            <v>14584.889982471703</v>
          </cell>
          <cell r="AI72">
            <v>14274.345985529677</v>
          </cell>
          <cell r="AJ72">
            <v>17169.533628635301</v>
          </cell>
          <cell r="AK72">
            <v>15712.958507277495</v>
          </cell>
          <cell r="AL72">
            <v>14714.844487244012</v>
          </cell>
          <cell r="AM72">
            <v>13404.899509660123</v>
          </cell>
          <cell r="AN72">
            <v>15221.139124806981</v>
          </cell>
          <cell r="AO72">
            <v>15389.312253428512</v>
          </cell>
          <cell r="AP72">
            <v>17965.247156469348</v>
          </cell>
          <cell r="AQ72">
            <v>15685.61419460282</v>
          </cell>
          <cell r="AR72">
            <v>14266.429328090495</v>
          </cell>
          <cell r="AS72">
            <v>15571.197540440882</v>
          </cell>
        </row>
        <row r="73">
          <cell r="AE73">
            <v>1071</v>
          </cell>
          <cell r="AF73">
            <v>8450.8823654153493</v>
          </cell>
          <cell r="AG73">
            <v>8985.763592794563</v>
          </cell>
          <cell r="AH73">
            <v>9364.585980853657</v>
          </cell>
          <cell r="AI73">
            <v>9315.4935260791972</v>
          </cell>
          <cell r="AJ73">
            <v>9111.0571152339216</v>
          </cell>
          <cell r="AK73">
            <v>8650.5024729208126</v>
          </cell>
          <cell r="AL73">
            <v>8696.279031451948</v>
          </cell>
          <cell r="AM73">
            <v>8059.9452976312868</v>
          </cell>
          <cell r="AN73">
            <v>8969.7274735379015</v>
          </cell>
          <cell r="AO73">
            <v>9001.6631818430415</v>
          </cell>
          <cell r="AP73">
            <v>10177.898155434386</v>
          </cell>
          <cell r="AQ73">
            <v>8419.0870499516714</v>
          </cell>
          <cell r="AR73">
            <v>9637.8724739727422</v>
          </cell>
          <cell r="AS73">
            <v>9353.9443550782998</v>
          </cell>
        </row>
        <row r="74">
          <cell r="AE74">
            <v>1072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</row>
        <row r="75">
          <cell r="AE75">
            <v>1073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</row>
        <row r="76">
          <cell r="AE76">
            <v>1074</v>
          </cell>
          <cell r="AF76">
            <v>0</v>
          </cell>
          <cell r="AG76">
            <v>0</v>
          </cell>
          <cell r="AH76">
            <v>50.722453620426215</v>
          </cell>
          <cell r="AI76">
            <v>375.52780333992246</v>
          </cell>
          <cell r="AJ76">
            <v>1728.5635577164378</v>
          </cell>
          <cell r="AK76">
            <v>4284.1286095977248</v>
          </cell>
          <cell r="AL76">
            <v>5748.2682811344484</v>
          </cell>
          <cell r="AM76">
            <v>7313.94752131942</v>
          </cell>
          <cell r="AN76">
            <v>10961.189492445945</v>
          </cell>
          <cell r="AO76">
            <v>11325.43580391196</v>
          </cell>
          <cell r="AP76">
            <v>12856.65384930111</v>
          </cell>
          <cell r="AQ76">
            <v>10910.244919982313</v>
          </cell>
          <cell r="AR76">
            <v>12501.126998094725</v>
          </cell>
          <cell r="AS76">
            <v>13047.217249523401</v>
          </cell>
        </row>
        <row r="77">
          <cell r="AE77">
            <v>1075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</row>
        <row r="78">
          <cell r="AE78">
            <v>1076</v>
          </cell>
          <cell r="AF78">
            <v>2970.7158369710382</v>
          </cell>
          <cell r="AG78">
            <v>3041.9488282378475</v>
          </cell>
          <cell r="AH78">
            <v>3054.5159948054265</v>
          </cell>
          <cell r="AI78">
            <v>2958.5730549508016</v>
          </cell>
          <cell r="AJ78">
            <v>3118.604290770229</v>
          </cell>
          <cell r="AK78">
            <v>2959.3691342665625</v>
          </cell>
          <cell r="AL78">
            <v>2340.6857457190736</v>
          </cell>
          <cell r="AM78">
            <v>2010.1324668271332</v>
          </cell>
          <cell r="AN78">
            <v>2245.2402516390084</v>
          </cell>
          <cell r="AO78">
            <v>2226.7258898387872</v>
          </cell>
          <cell r="AP78">
            <v>2926.3582709813163</v>
          </cell>
          <cell r="AQ78">
            <v>2408.6218673234016</v>
          </cell>
          <cell r="AR78">
            <v>2659.3626639120539</v>
          </cell>
          <cell r="AS78">
            <v>2771.5793605453455</v>
          </cell>
        </row>
        <row r="79">
          <cell r="AE79">
            <v>1077</v>
          </cell>
          <cell r="AF79">
            <v>5899.5011047544094</v>
          </cell>
          <cell r="AG79">
            <v>5970.2950246439086</v>
          </cell>
          <cell r="AH79">
            <v>6707.2560218996796</v>
          </cell>
          <cell r="AI79">
            <v>6975.6701099343918</v>
          </cell>
          <cell r="AJ79">
            <v>7219.6944648915241</v>
          </cell>
          <cell r="AK79">
            <v>7101.2659490543429</v>
          </cell>
          <cell r="AL79">
            <v>7124.935251666886</v>
          </cell>
          <cell r="AM79">
            <v>6803.2581129012688</v>
          </cell>
          <cell r="AN79">
            <v>7410.9368646784169</v>
          </cell>
          <cell r="AO79">
            <v>6765.5887125446989</v>
          </cell>
          <cell r="AP79">
            <v>7980.4981611540279</v>
          </cell>
          <cell r="AQ79">
            <v>7286.1130058809376</v>
          </cell>
          <cell r="AR79">
            <v>7769.8410996679531</v>
          </cell>
          <cell r="AS79">
            <v>7470.1861887133764</v>
          </cell>
        </row>
        <row r="80">
          <cell r="AE80">
            <v>1078</v>
          </cell>
          <cell r="AF80">
            <v>147809.82012700904</v>
          </cell>
          <cell r="AG80">
            <v>155625.49215744509</v>
          </cell>
          <cell r="AH80">
            <v>158960.32133704238</v>
          </cell>
          <cell r="AI80">
            <v>158297.57058396816</v>
          </cell>
          <cell r="AJ80">
            <v>161053.84907502227</v>
          </cell>
          <cell r="AK80">
            <v>164073.43644267783</v>
          </cell>
          <cell r="AL80">
            <v>161906.33630772293</v>
          </cell>
          <cell r="AM80">
            <v>151294.8751465758</v>
          </cell>
          <cell r="AN80">
            <v>165252.11596083024</v>
          </cell>
          <cell r="AO80">
            <v>163600.91060698702</v>
          </cell>
          <cell r="AP80">
            <v>182926.74619207552</v>
          </cell>
          <cell r="AQ80">
            <v>150240.21965552916</v>
          </cell>
          <cell r="AR80">
            <v>170425.81471717183</v>
          </cell>
          <cell r="AS80">
            <v>179016.0931588021</v>
          </cell>
        </row>
        <row r="81">
          <cell r="AE81">
            <v>1079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</row>
        <row r="82">
          <cell r="AE82">
            <v>1080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</row>
        <row r="83">
          <cell r="AE83">
            <v>1081</v>
          </cell>
          <cell r="AF83">
            <v>9166.8504448489493</v>
          </cell>
          <cell r="AG83">
            <v>9492.4301727354687</v>
          </cell>
          <cell r="AH83">
            <v>9540.5376297217754</v>
          </cell>
          <cell r="AI83">
            <v>9363.3829484565904</v>
          </cell>
          <cell r="AJ83">
            <v>9304.1161407878008</v>
          </cell>
          <cell r="AK83">
            <v>9478.5583644743383</v>
          </cell>
          <cell r="AL83">
            <v>8608.0470776676357</v>
          </cell>
          <cell r="AM83">
            <v>7895.2385426942565</v>
          </cell>
          <cell r="AN83">
            <v>9181.4211952758506</v>
          </cell>
          <cell r="AO83">
            <v>8786.1235421269375</v>
          </cell>
          <cell r="AP83">
            <v>9685.5238973348223</v>
          </cell>
          <cell r="AQ83">
            <v>7971.9270506160237</v>
          </cell>
          <cell r="AR83">
            <v>8812.2072007951519</v>
          </cell>
          <cell r="AS83">
            <v>9087.4931636726851</v>
          </cell>
        </row>
        <row r="84">
          <cell r="AE84">
            <v>1082</v>
          </cell>
          <cell r="AF84">
            <v>94917.494232044352</v>
          </cell>
          <cell r="AG84">
            <v>108590.08028566788</v>
          </cell>
          <cell r="AH84">
            <v>108099.32608051442</v>
          </cell>
          <cell r="AI84">
            <v>114715.37790634009</v>
          </cell>
          <cell r="AJ84">
            <v>118723.36561731003</v>
          </cell>
          <cell r="AK84">
            <v>112222.31667120142</v>
          </cell>
          <cell r="AL84">
            <v>114318.59674004838</v>
          </cell>
          <cell r="AM84">
            <v>127903.48256446201</v>
          </cell>
          <cell r="AN84">
            <v>119796.25855347319</v>
          </cell>
          <cell r="AO84">
            <v>123322.76688870632</v>
          </cell>
          <cell r="AP84">
            <v>140845.83130350069</v>
          </cell>
          <cell r="AQ84">
            <v>125308.68732463484</v>
          </cell>
          <cell r="AR84">
            <v>121178.19841743386</v>
          </cell>
          <cell r="AS84">
            <v>128094.72215515138</v>
          </cell>
        </row>
        <row r="85">
          <cell r="AE85">
            <v>1083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</row>
        <row r="86">
          <cell r="AE86">
            <v>1084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</row>
        <row r="87">
          <cell r="AE87">
            <v>1085</v>
          </cell>
          <cell r="AF87">
            <v>1301.3418949095148</v>
          </cell>
          <cell r="AG87">
            <v>1400.2045447635094</v>
          </cell>
          <cell r="AH87">
            <v>1379.5769186673574</v>
          </cell>
          <cell r="AI87">
            <v>2304.194328892168</v>
          </cell>
          <cell r="AJ87">
            <v>2722.1256004744218</v>
          </cell>
          <cell r="AK87">
            <v>2963.2476201279596</v>
          </cell>
          <cell r="AL87">
            <v>2324.1358215129744</v>
          </cell>
          <cell r="AM87">
            <v>2113.3406858466524</v>
          </cell>
          <cell r="AN87">
            <v>2586.2317779510117</v>
          </cell>
          <cell r="AO87">
            <v>2422.6353082373339</v>
          </cell>
          <cell r="AP87">
            <v>2756.779588614977</v>
          </cell>
          <cell r="AQ87">
            <v>1574.8428316926672</v>
          </cell>
          <cell r="AR87">
            <v>1425.1810661679497</v>
          </cell>
          <cell r="AS87">
            <v>1516.1062545423849</v>
          </cell>
        </row>
        <row r="88">
          <cell r="AE88">
            <v>1086</v>
          </cell>
          <cell r="AF88">
            <v>97499.537563860693</v>
          </cell>
          <cell r="AG88">
            <v>99861.687562567196</v>
          </cell>
          <cell r="AH88">
            <v>102584.86312199284</v>
          </cell>
          <cell r="AI88">
            <v>102539.37046056057</v>
          </cell>
          <cell r="AJ88">
            <v>101155.35501131814</v>
          </cell>
          <cell r="AK88">
            <v>107797.87522385761</v>
          </cell>
          <cell r="AL88">
            <v>110822.28136362814</v>
          </cell>
          <cell r="AM88">
            <v>109899.21487786896</v>
          </cell>
          <cell r="AN88">
            <v>111756.4555139966</v>
          </cell>
          <cell r="AO88">
            <v>109220.41628165086</v>
          </cell>
          <cell r="AP88">
            <v>124854.64244884635</v>
          </cell>
          <cell r="AQ88">
            <v>111033.39716185836</v>
          </cell>
          <cell r="AR88">
            <v>110204.53507777616</v>
          </cell>
          <cell r="AS88">
            <v>122421.34904622121</v>
          </cell>
        </row>
        <row r="89">
          <cell r="AE89">
            <v>1087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</row>
        <row r="90">
          <cell r="AE90">
            <v>1088</v>
          </cell>
          <cell r="AF90">
            <v>2060.278495435829</v>
          </cell>
          <cell r="AG90">
            <v>2119.1831759793258</v>
          </cell>
          <cell r="AH90">
            <v>2238.9541093348776</v>
          </cell>
          <cell r="AI90">
            <v>2223.8936480409334</v>
          </cell>
          <cell r="AJ90">
            <v>2101.2473019763788</v>
          </cell>
          <cell r="AK90">
            <v>2208.0238704550338</v>
          </cell>
          <cell r="AL90">
            <v>2041.6622778320364</v>
          </cell>
          <cell r="AM90">
            <v>1830.3328638524874</v>
          </cell>
          <cell r="AN90">
            <v>2005.640023589094</v>
          </cell>
          <cell r="AO90">
            <v>1967.6280443283092</v>
          </cell>
          <cell r="AP90">
            <v>2274.9677515601293</v>
          </cell>
          <cell r="AQ90">
            <v>1879.1330589438028</v>
          </cell>
          <cell r="AR90">
            <v>1888.2320953156461</v>
          </cell>
          <cell r="AS90">
            <v>2146.4975270032</v>
          </cell>
        </row>
        <row r="91">
          <cell r="AE91">
            <v>1089</v>
          </cell>
          <cell r="AF91">
            <v>13023.952518457198</v>
          </cell>
          <cell r="AG91">
            <v>13413.824723373453</v>
          </cell>
          <cell r="AH91">
            <v>13942.309121089829</v>
          </cell>
          <cell r="AI91">
            <v>13660.657907886576</v>
          </cell>
          <cell r="AJ91">
            <v>14003.734683824418</v>
          </cell>
          <cell r="AK91">
            <v>14066.192707119875</v>
          </cell>
          <cell r="AL91">
            <v>13098.531644291817</v>
          </cell>
          <cell r="AM91">
            <v>12054.464656674159</v>
          </cell>
          <cell r="AN91">
            <v>13645.822563320486</v>
          </cell>
          <cell r="AO91">
            <v>12906.986753300491</v>
          </cell>
          <cell r="AP91">
            <v>15470.288685253938</v>
          </cell>
          <cell r="AQ91">
            <v>12643.212142394521</v>
          </cell>
          <cell r="AR91">
            <v>13392.180615904785</v>
          </cell>
          <cell r="AS91">
            <v>14423.948360946721</v>
          </cell>
        </row>
        <row r="92">
          <cell r="AE92">
            <v>1090</v>
          </cell>
          <cell r="AF92">
            <v>215565.22787783059</v>
          </cell>
          <cell r="AG92">
            <v>227684.48541048757</v>
          </cell>
          <cell r="AH92">
            <v>232515.44279634109</v>
          </cell>
          <cell r="AI92">
            <v>240544.42850354622</v>
          </cell>
          <cell r="AJ92">
            <v>255327.36917995143</v>
          </cell>
          <cell r="AK92">
            <v>265664.21855875774</v>
          </cell>
          <cell r="AL92">
            <v>254104.59449366378</v>
          </cell>
          <cell r="AM92">
            <v>244512.52580573552</v>
          </cell>
          <cell r="AN92">
            <v>249377.08521019272</v>
          </cell>
          <cell r="AO92">
            <v>243001.70463010739</v>
          </cell>
          <cell r="AP92">
            <v>269838.43144650594</v>
          </cell>
          <cell r="AQ92">
            <v>254698.35023507447</v>
          </cell>
          <cell r="AR92">
            <v>241747.61824719756</v>
          </cell>
          <cell r="AS92">
            <v>256151.74125004915</v>
          </cell>
        </row>
        <row r="93">
          <cell r="AE93">
            <v>1091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</row>
        <row r="94">
          <cell r="AE94">
            <v>1092</v>
          </cell>
          <cell r="AF94">
            <v>3176.9169174820818</v>
          </cell>
          <cell r="AG94">
            <v>3530.6677949624468</v>
          </cell>
          <cell r="AH94">
            <v>3465.2467290132381</v>
          </cell>
          <cell r="AI94">
            <v>3717.0545912433317</v>
          </cell>
          <cell r="AJ94">
            <v>4142.9648429662248</v>
          </cell>
          <cell r="AK94">
            <v>4133.1622346237755</v>
          </cell>
          <cell r="AL94">
            <v>4307.3838945138659</v>
          </cell>
          <cell r="AM94">
            <v>4367.1942326086073</v>
          </cell>
          <cell r="AN94">
            <v>4436.5331895875515</v>
          </cell>
          <cell r="AO94">
            <v>4328.4521535406675</v>
          </cell>
          <cell r="AP94">
            <v>4919.7198071059956</v>
          </cell>
          <cell r="AQ94">
            <v>4327.6718561232983</v>
          </cell>
          <cell r="AR94">
            <v>4089.5969976794568</v>
          </cell>
          <cell r="AS94">
            <v>4330.2251641169723</v>
          </cell>
        </row>
        <row r="95">
          <cell r="AE95">
            <v>1093</v>
          </cell>
          <cell r="AF95">
            <v>20161.729284113084</v>
          </cell>
          <cell r="AG95">
            <v>20923.29451582595</v>
          </cell>
          <cell r="AH95">
            <v>21777.534519469609</v>
          </cell>
          <cell r="AI95">
            <v>21419.745206700507</v>
          </cell>
          <cell r="AJ95">
            <v>22322.067932515954</v>
          </cell>
          <cell r="AK95">
            <v>22353.63381114577</v>
          </cell>
          <cell r="AL95">
            <v>20207.709208290875</v>
          </cell>
          <cell r="AM95">
            <v>19207.517973738948</v>
          </cell>
          <cell r="AN95">
            <v>20145.422011013339</v>
          </cell>
          <cell r="AO95">
            <v>20106.119118166054</v>
          </cell>
          <cell r="AP95">
            <v>24864.384714804317</v>
          </cell>
          <cell r="AQ95">
            <v>21105.829338465915</v>
          </cell>
          <cell r="AR95">
            <v>22223.752511989034</v>
          </cell>
          <cell r="AS95">
            <v>21762.92333437538</v>
          </cell>
        </row>
        <row r="96">
          <cell r="AE96">
            <v>1094</v>
          </cell>
          <cell r="AF96">
            <v>10244.739693966809</v>
          </cell>
          <cell r="AG96">
            <v>10918.249620554552</v>
          </cell>
          <cell r="AH96">
            <v>11234.925802754004</v>
          </cell>
          <cell r="AI96">
            <v>11705.771079575436</v>
          </cell>
          <cell r="AJ96">
            <v>12171.470630913287</v>
          </cell>
          <cell r="AK96">
            <v>12674.825242034498</v>
          </cell>
          <cell r="AL96">
            <v>12257.99209683325</v>
          </cell>
          <cell r="AM96">
            <v>11764.628757368964</v>
          </cell>
          <cell r="AN96">
            <v>12976.334864903472</v>
          </cell>
          <cell r="AO96">
            <v>12495.867346058676</v>
          </cell>
          <cell r="AP96">
            <v>14110.494552240889</v>
          </cell>
          <cell r="AQ96">
            <v>12640.578507399932</v>
          </cell>
          <cell r="AR96">
            <v>11996.822752840524</v>
          </cell>
          <cell r="AS96">
            <v>12383.216083301359</v>
          </cell>
        </row>
        <row r="97">
          <cell r="AE97">
            <v>1095</v>
          </cell>
          <cell r="AF97">
            <v>601.55683863978845</v>
          </cell>
          <cell r="AG97">
            <v>610.47421760778593</v>
          </cell>
          <cell r="AH97">
            <v>713.09462035105764</v>
          </cell>
          <cell r="AI97">
            <v>898.02199087861948</v>
          </cell>
          <cell r="AJ97">
            <v>1023.2089273833927</v>
          </cell>
          <cell r="AK97">
            <v>909.69882896657793</v>
          </cell>
          <cell r="AL97">
            <v>1000.2696388561898</v>
          </cell>
          <cell r="AM97">
            <v>903.55478778675956</v>
          </cell>
          <cell r="AN97">
            <v>1048.6971279312422</v>
          </cell>
          <cell r="AO97">
            <v>1147.0790278233999</v>
          </cell>
          <cell r="AP97">
            <v>1161.4175812440906</v>
          </cell>
          <cell r="AQ97">
            <v>1306.3990082697724</v>
          </cell>
          <cell r="AR97">
            <v>1345.1021045919886</v>
          </cell>
          <cell r="AS97">
            <v>1277.2352016566279</v>
          </cell>
        </row>
        <row r="98">
          <cell r="AE98">
            <v>1096</v>
          </cell>
          <cell r="AF98">
            <v>4078.1931551826242</v>
          </cell>
          <cell r="AG98">
            <v>4214.1442481616941</v>
          </cell>
          <cell r="AH98">
            <v>4212.587059391507</v>
          </cell>
          <cell r="AI98">
            <v>4105.3455168406563</v>
          </cell>
          <cell r="AJ98">
            <v>4068.0267979926834</v>
          </cell>
          <cell r="AK98">
            <v>3682.2990586470441</v>
          </cell>
          <cell r="AL98">
            <v>4129.3958012791163</v>
          </cell>
          <cell r="AM98">
            <v>3648.6088412648746</v>
          </cell>
          <cell r="AN98">
            <v>3954.6436358493074</v>
          </cell>
          <cell r="AO98">
            <v>3705.3263193014895</v>
          </cell>
          <cell r="AP98">
            <v>4426.5496248185736</v>
          </cell>
          <cell r="AQ98">
            <v>3765.4247683113781</v>
          </cell>
          <cell r="AR98">
            <v>3874.9457922395227</v>
          </cell>
          <cell r="AS98">
            <v>3914.263555510237</v>
          </cell>
        </row>
        <row r="99">
          <cell r="AE99">
            <v>1097</v>
          </cell>
          <cell r="AF99">
            <v>27162.815899931353</v>
          </cell>
          <cell r="AG99">
            <v>28837.168769711305</v>
          </cell>
          <cell r="AH99">
            <v>29095.400438527038</v>
          </cell>
          <cell r="AI99">
            <v>30611.03992888108</v>
          </cell>
          <cell r="AJ99">
            <v>34528.953458993688</v>
          </cell>
          <cell r="AK99">
            <v>37130.006249439488</v>
          </cell>
          <cell r="AL99">
            <v>35185.857543133723</v>
          </cell>
          <cell r="AM99">
            <v>30822.963929279558</v>
          </cell>
          <cell r="AN99">
            <v>34996.821810820678</v>
          </cell>
          <cell r="AO99">
            <v>35448.242833421406</v>
          </cell>
          <cell r="AP99">
            <v>41427.293881505633</v>
          </cell>
          <cell r="AQ99">
            <v>35694.932025946036</v>
          </cell>
          <cell r="AR99">
            <v>36025.283114367514</v>
          </cell>
          <cell r="AS99">
            <v>36438.943232026868</v>
          </cell>
        </row>
        <row r="100">
          <cell r="AE100">
            <v>1098</v>
          </cell>
          <cell r="AF100">
            <v>38785.208438068439</v>
          </cell>
          <cell r="AG100">
            <v>40719.489185848848</v>
          </cell>
          <cell r="AH100">
            <v>42413.944038435868</v>
          </cell>
          <cell r="AI100">
            <v>42074.393978862514</v>
          </cell>
          <cell r="AJ100">
            <v>44379.306744179157</v>
          </cell>
          <cell r="AK100">
            <v>43409.025385739791</v>
          </cell>
          <cell r="AL100">
            <v>37640.087571468095</v>
          </cell>
          <cell r="AM100">
            <v>34986.486665440534</v>
          </cell>
          <cell r="AN100">
            <v>38978.040063552675</v>
          </cell>
          <cell r="AO100">
            <v>38412.469756288825</v>
          </cell>
          <cell r="AP100">
            <v>45632.929638469053</v>
          </cell>
          <cell r="AQ100">
            <v>44143.097648490664</v>
          </cell>
          <cell r="AR100">
            <v>46520.021784288925</v>
          </cell>
          <cell r="AS100">
            <v>47095.488049371597</v>
          </cell>
        </row>
        <row r="101">
          <cell r="AE101">
            <v>1099</v>
          </cell>
          <cell r="AF101">
            <v>50081.476282028911</v>
          </cell>
          <cell r="AG101">
            <v>50976.910308044862</v>
          </cell>
          <cell r="AH101">
            <v>51992.535112026257</v>
          </cell>
          <cell r="AI101">
            <v>50634.320646010041</v>
          </cell>
          <cell r="AJ101">
            <v>49915.459795659699</v>
          </cell>
          <cell r="AK101">
            <v>45147.461018049275</v>
          </cell>
          <cell r="AL101">
            <v>45529.476253965273</v>
          </cell>
          <cell r="AM101">
            <v>41937.455197912241</v>
          </cell>
          <cell r="AN101">
            <v>43860.137545678037</v>
          </cell>
          <cell r="AO101">
            <v>38832.341774225104</v>
          </cell>
          <cell r="AP101">
            <v>53415.393848793901</v>
          </cell>
          <cell r="AQ101">
            <v>47677.686372761753</v>
          </cell>
          <cell r="AR101">
            <v>52733.76750310928</v>
          </cell>
          <cell r="AS101">
            <v>51754.964538996857</v>
          </cell>
        </row>
        <row r="102">
          <cell r="AE102">
            <v>1100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</row>
        <row r="103">
          <cell r="AE103">
            <v>1101</v>
          </cell>
          <cell r="AF103">
            <v>12836.848786878796</v>
          </cell>
          <cell r="AG103">
            <v>13531.509406960662</v>
          </cell>
          <cell r="AH103">
            <v>14833.650873093122</v>
          </cell>
          <cell r="AI103">
            <v>14787.784649330612</v>
          </cell>
          <cell r="AJ103">
            <v>16245.577374688955</v>
          </cell>
          <cell r="AK103">
            <v>14432.661797534169</v>
          </cell>
          <cell r="AL103">
            <v>15857.019585723541</v>
          </cell>
          <cell r="AM103">
            <v>14794.293713131457</v>
          </cell>
          <cell r="AN103">
            <v>18174.249447479247</v>
          </cell>
          <cell r="AO103">
            <v>19298.284680486569</v>
          </cell>
          <cell r="AP103">
            <v>21057.736153672344</v>
          </cell>
          <cell r="AQ103">
            <v>16905.167052412326</v>
          </cell>
          <cell r="AR103">
            <v>19484.850730078077</v>
          </cell>
          <cell r="AS103">
            <v>20668.374918301804</v>
          </cell>
        </row>
        <row r="104">
          <cell r="AE104">
            <v>1102</v>
          </cell>
          <cell r="AF104">
            <v>9978.9172095416598</v>
          </cell>
          <cell r="AG104">
            <v>10537.071853427922</v>
          </cell>
          <cell r="AH104">
            <v>10788.941134629718</v>
          </cell>
          <cell r="AI104">
            <v>10940.66920130327</v>
          </cell>
          <cell r="AJ104">
            <v>11131.168215824118</v>
          </cell>
          <cell r="AK104">
            <v>11339.865711256807</v>
          </cell>
          <cell r="AL104">
            <v>10298.411862165187</v>
          </cell>
          <cell r="AM104">
            <v>9492.2678027191687</v>
          </cell>
          <cell r="AN104">
            <v>11605.541530236724</v>
          </cell>
          <cell r="AO104">
            <v>11603.336726259578</v>
          </cell>
          <cell r="AP104">
            <v>13686.969655052586</v>
          </cell>
          <cell r="AQ104">
            <v>11924.191330746753</v>
          </cell>
          <cell r="AR104">
            <v>13701.802370396246</v>
          </cell>
          <cell r="AS104">
            <v>13178.55342815754</v>
          </cell>
        </row>
        <row r="105">
          <cell r="AE105">
            <v>1103</v>
          </cell>
          <cell r="AF105">
            <v>3911.7225372136759</v>
          </cell>
          <cell r="AG105">
            <v>4258.5546552029691</v>
          </cell>
          <cell r="AH105">
            <v>4173.9882270300423</v>
          </cell>
          <cell r="AI105">
            <v>4485.6107889149671</v>
          </cell>
          <cell r="AJ105">
            <v>5114.7339171090762</v>
          </cell>
          <cell r="AK105">
            <v>5442.9253397075881</v>
          </cell>
          <cell r="AL105">
            <v>5059.8238637996938</v>
          </cell>
          <cell r="AM105">
            <v>4426.1095179990816</v>
          </cell>
          <cell r="AN105">
            <v>4972.6621070016654</v>
          </cell>
          <cell r="AO105">
            <v>5137.9098056143757</v>
          </cell>
          <cell r="AP105">
            <v>5076.5973800248385</v>
          </cell>
          <cell r="AQ105">
            <v>4643.2319043399457</v>
          </cell>
          <cell r="AR105">
            <v>4390.2145409925852</v>
          </cell>
          <cell r="AS105">
            <v>4679.8656825276839</v>
          </cell>
        </row>
        <row r="106">
          <cell r="AE106">
            <v>1104</v>
          </cell>
          <cell r="AF106">
            <v>18795.86145263182</v>
          </cell>
          <cell r="AG106">
            <v>19642.939199744214</v>
          </cell>
          <cell r="AH106">
            <v>20097.713720894069</v>
          </cell>
          <cell r="AI106">
            <v>19903.478779919154</v>
          </cell>
          <cell r="AJ106">
            <v>18522.371492309805</v>
          </cell>
          <cell r="AK106">
            <v>18181.124535326857</v>
          </cell>
          <cell r="AL106">
            <v>17579.583839158255</v>
          </cell>
          <cell r="AM106">
            <v>15819.056833092587</v>
          </cell>
          <cell r="AN106">
            <v>18582.168800676318</v>
          </cell>
          <cell r="AO106">
            <v>17825.625470448638</v>
          </cell>
          <cell r="AP106">
            <v>22902.523596672941</v>
          </cell>
          <cell r="AQ106">
            <v>19990.696682192829</v>
          </cell>
          <cell r="AR106">
            <v>21657.337186330213</v>
          </cell>
          <cell r="AS106">
            <v>22754.071141346787</v>
          </cell>
        </row>
        <row r="107">
          <cell r="AE107">
            <v>1105</v>
          </cell>
          <cell r="AF107">
            <v>3990.8273722184695</v>
          </cell>
          <cell r="AG107">
            <v>4073.752548544905</v>
          </cell>
          <cell r="AH107">
            <v>4117.0448221669503</v>
          </cell>
          <cell r="AI107">
            <v>4358.2996572922639</v>
          </cell>
          <cell r="AJ107">
            <v>4589.7356078527755</v>
          </cell>
          <cell r="AK107">
            <v>4627.9244496371984</v>
          </cell>
          <cell r="AL107">
            <v>4018.8276863905276</v>
          </cell>
          <cell r="AM107">
            <v>3905.2832614364343</v>
          </cell>
          <cell r="AN107">
            <v>4173.9302847648987</v>
          </cell>
          <cell r="AO107">
            <v>4113.4481308959294</v>
          </cell>
          <cell r="AP107">
            <v>3679.3472026446907</v>
          </cell>
          <cell r="AQ107">
            <v>3865.65873416983</v>
          </cell>
          <cell r="AR107">
            <v>4217.6230549365255</v>
          </cell>
          <cell r="AS107">
            <v>4004.8235852827761</v>
          </cell>
        </row>
        <row r="108">
          <cell r="AE108">
            <v>1106</v>
          </cell>
          <cell r="AF108">
            <v>8440.560994538384</v>
          </cell>
          <cell r="AG108">
            <v>8779.2966960870308</v>
          </cell>
          <cell r="AH108">
            <v>8980.1311940569649</v>
          </cell>
          <cell r="AI108">
            <v>8832.8531751169085</v>
          </cell>
          <cell r="AJ108">
            <v>10428.088164571351</v>
          </cell>
          <cell r="AK108">
            <v>10574.562398635684</v>
          </cell>
          <cell r="AL108">
            <v>10767.71605525507</v>
          </cell>
          <cell r="AM108">
            <v>10249.483145985774</v>
          </cell>
          <cell r="AN108">
            <v>11050.169688404119</v>
          </cell>
          <cell r="AO108">
            <v>10596.833103752208</v>
          </cell>
          <cell r="AP108">
            <v>12367.561768248863</v>
          </cell>
          <cell r="AQ108">
            <v>10429.089779810567</v>
          </cell>
          <cell r="AR108">
            <v>11834.860918843689</v>
          </cell>
          <cell r="AS108">
            <v>11419.349519209974</v>
          </cell>
        </row>
        <row r="109">
          <cell r="AE109">
            <v>1107</v>
          </cell>
          <cell r="AF109">
            <v>11355.635784589669</v>
          </cell>
          <cell r="AG109">
            <v>11914.708104115132</v>
          </cell>
          <cell r="AH109">
            <v>12819.567272630698</v>
          </cell>
          <cell r="AI109">
            <v>13067.111221462315</v>
          </cell>
          <cell r="AJ109">
            <v>14618.998586574487</v>
          </cell>
          <cell r="AK109">
            <v>14933.475336431937</v>
          </cell>
          <cell r="AL109">
            <v>12881.540897684499</v>
          </cell>
          <cell r="AM109">
            <v>12293.368816583305</v>
          </cell>
          <cell r="AN109">
            <v>13215.548035187108</v>
          </cell>
          <cell r="AO109">
            <v>13508.888059030611</v>
          </cell>
          <cell r="AP109">
            <v>14889.640555451131</v>
          </cell>
          <cell r="AQ109">
            <v>12639.681126821397</v>
          </cell>
          <cell r="AR109">
            <v>13887.09980500776</v>
          </cell>
          <cell r="AS109">
            <v>14106.107339590595</v>
          </cell>
        </row>
        <row r="110">
          <cell r="AE110">
            <v>1108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1">
          <cell r="AE111">
            <v>1109</v>
          </cell>
          <cell r="AF111">
            <v>5568.0058005463061</v>
          </cell>
          <cell r="AG111">
            <v>5860.4509736766931</v>
          </cell>
          <cell r="AH111">
            <v>6073.7515921470576</v>
          </cell>
          <cell r="AI111">
            <v>6033.5264307227872</v>
          </cell>
          <cell r="AJ111">
            <v>6959.0734866415678</v>
          </cell>
          <cell r="AK111">
            <v>6882.9764591474886</v>
          </cell>
          <cell r="AL111">
            <v>6640.2978530673299</v>
          </cell>
          <cell r="AM111">
            <v>6426.7720690652395</v>
          </cell>
          <cell r="AN111">
            <v>6628.1559237931442</v>
          </cell>
          <cell r="AO111">
            <v>6609.3674331230568</v>
          </cell>
          <cell r="AP111">
            <v>7548.4995511704783</v>
          </cell>
          <cell r="AQ111">
            <v>6715.800966728777</v>
          </cell>
          <cell r="AR111">
            <v>6494.4313076230319</v>
          </cell>
          <cell r="AS111">
            <v>6865.1158770322427</v>
          </cell>
        </row>
        <row r="112">
          <cell r="AE112">
            <v>1110</v>
          </cell>
          <cell r="AF112">
            <v>10961.659888938901</v>
          </cell>
          <cell r="AG112">
            <v>10940.881005926823</v>
          </cell>
          <cell r="AH112">
            <v>10944.078659907987</v>
          </cell>
          <cell r="AI112">
            <v>10960.526611489782</v>
          </cell>
          <cell r="AJ112">
            <v>14357.547095010548</v>
          </cell>
          <cell r="AK112">
            <v>14897.199635703915</v>
          </cell>
          <cell r="AL112">
            <v>14576.394666096154</v>
          </cell>
          <cell r="AM112">
            <v>14122.515085935214</v>
          </cell>
          <cell r="AN112">
            <v>14610.960519243126</v>
          </cell>
          <cell r="AO112">
            <v>14650.937683642593</v>
          </cell>
          <cell r="AP112">
            <v>16523.546342011094</v>
          </cell>
          <cell r="AQ112">
            <v>15873.624674195702</v>
          </cell>
          <cell r="AR112">
            <v>13704.965371224191</v>
          </cell>
          <cell r="AS112">
            <v>13879.513000723942</v>
          </cell>
        </row>
        <row r="113">
          <cell r="AE113">
            <v>1111</v>
          </cell>
          <cell r="AF113">
            <v>1141.4337850086838</v>
          </cell>
          <cell r="AG113">
            <v>1139.2700872361722</v>
          </cell>
          <cell r="AH113">
            <v>1139.6030578194459</v>
          </cell>
          <cell r="AI113">
            <v>1141.3157772268958</v>
          </cell>
          <cell r="AJ113">
            <v>1299.6488988508493</v>
          </cell>
          <cell r="AK113">
            <v>1286.5699049304556</v>
          </cell>
          <cell r="AL113">
            <v>1281.7083590430784</v>
          </cell>
          <cell r="AM113">
            <v>1272.7741788955782</v>
          </cell>
          <cell r="AN113">
            <v>1336.4367598368437</v>
          </cell>
          <cell r="AO113">
            <v>1344.5047344713264</v>
          </cell>
          <cell r="AP113">
            <v>1530.1304653689294</v>
          </cell>
          <cell r="AQ113">
            <v>1599.5149544716173</v>
          </cell>
          <cell r="AR113">
            <v>1423.3221575837204</v>
          </cell>
          <cell r="AS113">
            <v>1535.6604476762525</v>
          </cell>
        </row>
        <row r="114">
          <cell r="AE114">
            <v>1112</v>
          </cell>
          <cell r="AF114">
            <v>53055.148761151409</v>
          </cell>
          <cell r="AG114">
            <v>54709.249915878172</v>
          </cell>
          <cell r="AH114">
            <v>55982.099110600589</v>
          </cell>
          <cell r="AI114">
            <v>55320.995212937545</v>
          </cell>
          <cell r="AJ114">
            <v>58268.744110089814</v>
          </cell>
          <cell r="AK114">
            <v>54854.287772326359</v>
          </cell>
          <cell r="AL114">
            <v>52855.139321604089</v>
          </cell>
          <cell r="AM114">
            <v>47646.380444221541</v>
          </cell>
          <cell r="AN114">
            <v>52342.032089194268</v>
          </cell>
          <cell r="AO114">
            <v>50846.139061057394</v>
          </cell>
          <cell r="AP114">
            <v>56568.30860817169</v>
          </cell>
          <cell r="AQ114">
            <v>51873.412406604446</v>
          </cell>
          <cell r="AR114">
            <v>54862.022826605615</v>
          </cell>
          <cell r="AS114">
            <v>53276.345674389602</v>
          </cell>
        </row>
        <row r="115">
          <cell r="AE115">
            <v>1113</v>
          </cell>
          <cell r="AF115">
            <v>4197.1488801685327</v>
          </cell>
          <cell r="AG115">
            <v>4407.1008080900474</v>
          </cell>
          <cell r="AH115">
            <v>4516.3334430895638</v>
          </cell>
          <cell r="AI115">
            <v>4462.3142625832897</v>
          </cell>
          <cell r="AJ115">
            <v>4814.8778350188586</v>
          </cell>
          <cell r="AK115">
            <v>4569.1673298190472</v>
          </cell>
          <cell r="AL115">
            <v>4105.0527716968954</v>
          </cell>
          <cell r="AM115">
            <v>3736.6448668490452</v>
          </cell>
          <cell r="AN115">
            <v>4293.3653553020395</v>
          </cell>
          <cell r="AO115">
            <v>4168.3807050869482</v>
          </cell>
          <cell r="AP115">
            <v>4797.8423724221884</v>
          </cell>
          <cell r="AQ115">
            <v>4271.5705409009952</v>
          </cell>
          <cell r="AR115">
            <v>5212.2515424870799</v>
          </cell>
          <cell r="AS115">
            <v>5433.6277784520498</v>
          </cell>
        </row>
        <row r="116">
          <cell r="AE116">
            <v>1114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</row>
        <row r="117">
          <cell r="AE117">
            <v>1115</v>
          </cell>
          <cell r="AF117">
            <v>65893.124618242946</v>
          </cell>
          <cell r="AG117">
            <v>68421.15698714905</v>
          </cell>
          <cell r="AH117">
            <v>70484.346864897714</v>
          </cell>
          <cell r="AI117">
            <v>70815.750747598227</v>
          </cell>
          <cell r="AJ117">
            <v>73851.219094597283</v>
          </cell>
          <cell r="AK117">
            <v>74808.085913436909</v>
          </cell>
          <cell r="AL117">
            <v>74594.275139990437</v>
          </cell>
          <cell r="AM117">
            <v>77283.558257274577</v>
          </cell>
          <cell r="AN117">
            <v>78695.006384002656</v>
          </cell>
          <cell r="AO117">
            <v>74049.984233739902</v>
          </cell>
          <cell r="AP117">
            <v>87338.719311086315</v>
          </cell>
          <cell r="AQ117">
            <v>78847.275155311014</v>
          </cell>
          <cell r="AR117">
            <v>72931.56990727727</v>
          </cell>
          <cell r="AS117">
            <v>80038.991848890553</v>
          </cell>
        </row>
        <row r="118">
          <cell r="AE118">
            <v>1116</v>
          </cell>
          <cell r="AF118">
            <v>12429.000586927108</v>
          </cell>
          <cell r="AG118">
            <v>13123.931497054486</v>
          </cell>
          <cell r="AH118">
            <v>13711.757774570973</v>
          </cell>
          <cell r="AI118">
            <v>14486.397755077347</v>
          </cell>
          <cell r="AJ118">
            <v>16927.23572193264</v>
          </cell>
          <cell r="AK118">
            <v>17798.449277175117</v>
          </cell>
          <cell r="AL118">
            <v>17047.654441947703</v>
          </cell>
          <cell r="AM118">
            <v>16506.073001215413</v>
          </cell>
          <cell r="AN118">
            <v>17860.232679492703</v>
          </cell>
          <cell r="AO118">
            <v>20155.818084255905</v>
          </cell>
          <cell r="AP118">
            <v>23398.759271171693</v>
          </cell>
          <cell r="AQ118">
            <v>21358.930478826274</v>
          </cell>
          <cell r="AR118">
            <v>21586.393539960063</v>
          </cell>
          <cell r="AS118">
            <v>22993.432478897983</v>
          </cell>
        </row>
        <row r="119">
          <cell r="AE119">
            <v>1117</v>
          </cell>
          <cell r="AF119">
            <v>2683.4890309993975</v>
          </cell>
          <cell r="AG119">
            <v>2818.4589071885475</v>
          </cell>
          <cell r="AH119">
            <v>3120.3134046929617</v>
          </cell>
          <cell r="AI119">
            <v>3051.6161783237576</v>
          </cell>
          <cell r="AJ119">
            <v>3305.6316873903897</v>
          </cell>
          <cell r="AK119">
            <v>3355.7402676990519</v>
          </cell>
          <cell r="AL119">
            <v>2966.3472005786534</v>
          </cell>
          <cell r="AM119">
            <v>3033.887902411449</v>
          </cell>
          <cell r="AN119">
            <v>3462.585495848482</v>
          </cell>
          <cell r="AO119">
            <v>3424.7385564986625</v>
          </cell>
          <cell r="AP119">
            <v>3470.4332668931984</v>
          </cell>
          <cell r="AQ119">
            <v>2833.7729961068021</v>
          </cell>
          <cell r="AR119">
            <v>2790.1589470518074</v>
          </cell>
          <cell r="AS119">
            <v>3117.8446457607474</v>
          </cell>
        </row>
        <row r="120">
          <cell r="AE120">
            <v>1118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</row>
        <row r="121">
          <cell r="AE121">
            <v>1119</v>
          </cell>
          <cell r="AF121">
            <v>4768.2615259790673</v>
          </cell>
          <cell r="AG121">
            <v>4852.2664049640152</v>
          </cell>
          <cell r="AH121">
            <v>4988.6338483640748</v>
          </cell>
          <cell r="AI121">
            <v>4946.4416258646206</v>
          </cell>
          <cell r="AJ121">
            <v>5161.7190233880901</v>
          </cell>
          <cell r="AK121">
            <v>5158.791065421492</v>
          </cell>
          <cell r="AL121">
            <v>5130.0892006371123</v>
          </cell>
          <cell r="AM121">
            <v>4355.4044251410442</v>
          </cell>
          <cell r="AN121">
            <v>4926.5457145425307</v>
          </cell>
          <cell r="AO121">
            <v>4777.7224473369533</v>
          </cell>
          <cell r="AP121">
            <v>5661.5700213303589</v>
          </cell>
          <cell r="AQ121">
            <v>4800.6355313246477</v>
          </cell>
          <cell r="AR121">
            <v>5658.1264190977718</v>
          </cell>
          <cell r="AS121">
            <v>5901.7352281098129</v>
          </cell>
        </row>
        <row r="122">
          <cell r="AE122">
            <v>1120</v>
          </cell>
          <cell r="AF122">
            <v>208285.2642971398</v>
          </cell>
          <cell r="AG122">
            <v>209973.05105726354</v>
          </cell>
          <cell r="AH122">
            <v>212923.01287030309</v>
          </cell>
          <cell r="AI122">
            <v>209898.51851691151</v>
          </cell>
          <cell r="AJ122">
            <v>221010.13728518377</v>
          </cell>
          <cell r="AK122">
            <v>214637.83842940326</v>
          </cell>
          <cell r="AL122">
            <v>170761.91436836863</v>
          </cell>
          <cell r="AM122">
            <v>136512.85586780196</v>
          </cell>
          <cell r="AN122">
            <v>142536.9812759826</v>
          </cell>
          <cell r="AO122">
            <v>141335.09282656386</v>
          </cell>
          <cell r="AP122">
            <v>162062.4304248355</v>
          </cell>
          <cell r="AQ122">
            <v>153574.86914376784</v>
          </cell>
          <cell r="AR122">
            <v>156179.0296605934</v>
          </cell>
          <cell r="AS122">
            <v>158026.83878797735</v>
          </cell>
        </row>
        <row r="123">
          <cell r="AE123">
            <v>1121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</row>
        <row r="124">
          <cell r="AE124">
            <v>1122</v>
          </cell>
          <cell r="AF124">
            <v>2824.4649219495027</v>
          </cell>
          <cell r="AG124">
            <v>2969.9773569100903</v>
          </cell>
          <cell r="AH124">
            <v>2848.8005792890785</v>
          </cell>
          <cell r="AI124">
            <v>3113.1013982490235</v>
          </cell>
          <cell r="AJ124">
            <v>3221.8686130279571</v>
          </cell>
          <cell r="AK124">
            <v>3318.0026946743328</v>
          </cell>
          <cell r="AL124">
            <v>3316.5612742566086</v>
          </cell>
          <cell r="AM124">
            <v>3543.2838623328526</v>
          </cell>
          <cell r="AN124">
            <v>3684.9700017526015</v>
          </cell>
          <cell r="AO124">
            <v>3376.34587208422</v>
          </cell>
          <cell r="AP124">
            <v>3353.8544112747923</v>
          </cell>
          <cell r="AQ124">
            <v>3477.0496302411198</v>
          </cell>
          <cell r="AR124">
            <v>3012.661770858339</v>
          </cell>
          <cell r="AS124">
            <v>3036.1900939365964</v>
          </cell>
        </row>
        <row r="125">
          <cell r="AE125">
            <v>1123</v>
          </cell>
          <cell r="AF125">
            <v>1630.3339407930407</v>
          </cell>
          <cell r="AG125">
            <v>1666.3528624817841</v>
          </cell>
          <cell r="AH125">
            <v>1372.5967104134506</v>
          </cell>
          <cell r="AI125">
            <v>1851.6430079883755</v>
          </cell>
          <cell r="AJ125">
            <v>1835.2389423583297</v>
          </cell>
          <cell r="AK125">
            <v>1878.6580595134383</v>
          </cell>
          <cell r="AL125">
            <v>1763.0759412469843</v>
          </cell>
          <cell r="AM125">
            <v>1673.8799813614028</v>
          </cell>
          <cell r="AN125">
            <v>1536.2582634337757</v>
          </cell>
          <cell r="AO125">
            <v>1414.6722268441304</v>
          </cell>
          <cell r="AP125">
            <v>1810.7828602003835</v>
          </cell>
          <cell r="AQ125">
            <v>1648.1720437087988</v>
          </cell>
          <cell r="AR125">
            <v>1645.932333483619</v>
          </cell>
          <cell r="AS125">
            <v>1715.8410874297101</v>
          </cell>
        </row>
        <row r="126">
          <cell r="AE126">
            <v>1124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559.91884764593397</v>
          </cell>
          <cell r="AQ126">
            <v>638.99091596644337</v>
          </cell>
          <cell r="AR126">
            <v>746.35292986788761</v>
          </cell>
          <cell r="AS126">
            <v>708.69581694393526</v>
          </cell>
        </row>
        <row r="127">
          <cell r="AE127">
            <v>1125</v>
          </cell>
          <cell r="AF127">
            <v>152939.04078934761</v>
          </cell>
          <cell r="AG127">
            <v>144909.89441103206</v>
          </cell>
          <cell r="AH127">
            <v>148373.69834556262</v>
          </cell>
          <cell r="AI127">
            <v>150460.32150109342</v>
          </cell>
          <cell r="AJ127">
            <v>153080.13775209879</v>
          </cell>
          <cell r="AK127">
            <v>155950.2265630771</v>
          </cell>
          <cell r="AL127">
            <v>138194.59865173977</v>
          </cell>
          <cell r="AM127">
            <v>142600.4190327914</v>
          </cell>
          <cell r="AN127">
            <v>157278.08208530495</v>
          </cell>
          <cell r="AO127">
            <v>159229.59381372208</v>
          </cell>
          <cell r="AP127">
            <v>182691.55129271839</v>
          </cell>
          <cell r="AQ127">
            <v>164469.8853141529</v>
          </cell>
          <cell r="AR127">
            <v>162518.02122972783</v>
          </cell>
          <cell r="AS127">
            <v>167594.94792241164</v>
          </cell>
        </row>
        <row r="128">
          <cell r="AE128">
            <v>1126</v>
          </cell>
          <cell r="AF128">
            <v>6100.4212236541216</v>
          </cell>
          <cell r="AG128">
            <v>6519.7604214531411</v>
          </cell>
          <cell r="AH128">
            <v>6683.0859384669384</v>
          </cell>
          <cell r="AI128">
            <v>6664.4460572628395</v>
          </cell>
          <cell r="AJ128">
            <v>7039.6272954593069</v>
          </cell>
          <cell r="AK128">
            <v>6826.1347408393922</v>
          </cell>
          <cell r="AL128">
            <v>7056.2385907412336</v>
          </cell>
          <cell r="AM128">
            <v>6785.2301997339291</v>
          </cell>
          <cell r="AN128">
            <v>7720.0609856221654</v>
          </cell>
          <cell r="AO128">
            <v>7648.6157377285144</v>
          </cell>
          <cell r="AP128">
            <v>9265.3049937189862</v>
          </cell>
          <cell r="AQ128">
            <v>7998.7095294885712</v>
          </cell>
          <cell r="AR128">
            <v>8236.0457210316617</v>
          </cell>
          <cell r="AS128">
            <v>8698.6738248075762</v>
          </cell>
        </row>
        <row r="129">
          <cell r="AE129">
            <v>1127</v>
          </cell>
          <cell r="AF129">
            <v>33671.815953623576</v>
          </cell>
          <cell r="AG129">
            <v>32971.612601990215</v>
          </cell>
          <cell r="AH129">
            <v>32586.545857255769</v>
          </cell>
          <cell r="AI129">
            <v>33077.476231586836</v>
          </cell>
          <cell r="AJ129">
            <v>34567.916646188336</v>
          </cell>
          <cell r="AK129">
            <v>36579.367704386983</v>
          </cell>
          <cell r="AL129">
            <v>34939.698011247216</v>
          </cell>
          <cell r="AM129">
            <v>35010.372701087348</v>
          </cell>
          <cell r="AN129">
            <v>38978.394270961136</v>
          </cell>
          <cell r="AO129">
            <v>39575.168662133656</v>
          </cell>
          <cell r="AP129">
            <v>46150.461508313987</v>
          </cell>
          <cell r="AQ129">
            <v>43199.128626127567</v>
          </cell>
          <cell r="AR129">
            <v>43978.879490639578</v>
          </cell>
          <cell r="AS129">
            <v>46035.1440753836</v>
          </cell>
        </row>
        <row r="130">
          <cell r="AE130">
            <v>1128</v>
          </cell>
          <cell r="AF130">
            <v>22664.960194255644</v>
          </cell>
          <cell r="AG130">
            <v>23169.947719316839</v>
          </cell>
          <cell r="AH130">
            <v>23645.864608026372</v>
          </cell>
          <cell r="AI130">
            <v>23348.628955625609</v>
          </cell>
          <cell r="AJ130">
            <v>24335.737537716948</v>
          </cell>
          <cell r="AK130">
            <v>24090.713007861596</v>
          </cell>
          <cell r="AL130">
            <v>22926.589317222762</v>
          </cell>
          <cell r="AM130">
            <v>21781.208143878743</v>
          </cell>
          <cell r="AN130">
            <v>24341.686485004298</v>
          </cell>
          <cell r="AO130">
            <v>23379.511491234851</v>
          </cell>
          <cell r="AP130">
            <v>26400.638905508291</v>
          </cell>
          <cell r="AQ130">
            <v>22889.267847733237</v>
          </cell>
          <cell r="AR130">
            <v>25184.725092839311</v>
          </cell>
          <cell r="AS130">
            <v>25966.439601207858</v>
          </cell>
        </row>
        <row r="131">
          <cell r="AE131">
            <v>1129</v>
          </cell>
          <cell r="AF131">
            <v>5318.2535233089393</v>
          </cell>
          <cell r="AG131">
            <v>5491.1678044110567</v>
          </cell>
          <cell r="AH131">
            <v>5503.6964975053752</v>
          </cell>
          <cell r="AI131">
            <v>6154.4036252168498</v>
          </cell>
          <cell r="AJ131">
            <v>5891.9949979322137</v>
          </cell>
          <cell r="AK131">
            <v>6024.0011546531923</v>
          </cell>
          <cell r="AL131">
            <v>6176.0525730087575</v>
          </cell>
          <cell r="AM131">
            <v>5977.4550858372058</v>
          </cell>
          <cell r="AN131">
            <v>6164.7595263421099</v>
          </cell>
          <cell r="AO131">
            <v>6090.0836738680637</v>
          </cell>
          <cell r="AP131">
            <v>6860.6449781013553</v>
          </cell>
          <cell r="AQ131">
            <v>5999.4182357896525</v>
          </cell>
          <cell r="AR131">
            <v>5856.2069276783004</v>
          </cell>
          <cell r="AS131">
            <v>5776.8476117452074</v>
          </cell>
        </row>
        <row r="132">
          <cell r="AE132">
            <v>1130</v>
          </cell>
          <cell r="AF132">
            <v>53880.377024084817</v>
          </cell>
          <cell r="AG132">
            <v>54983.239545759927</v>
          </cell>
          <cell r="AH132">
            <v>56337.870007481484</v>
          </cell>
          <cell r="AI132">
            <v>54985.692999253792</v>
          </cell>
          <cell r="AJ132">
            <v>56602.358600387968</v>
          </cell>
          <cell r="AK132">
            <v>58359.023002894268</v>
          </cell>
          <cell r="AL132">
            <v>57092.737394369258</v>
          </cell>
          <cell r="AM132">
            <v>54749.088168263421</v>
          </cell>
          <cell r="AN132">
            <v>63169.166433609913</v>
          </cell>
          <cell r="AO132">
            <v>61366.62747465499</v>
          </cell>
          <cell r="AP132">
            <v>75123.601881566996</v>
          </cell>
          <cell r="AQ132">
            <v>67658.506771461412</v>
          </cell>
          <cell r="AR132">
            <v>72145.632169293254</v>
          </cell>
          <cell r="AS132">
            <v>76442.391985144277</v>
          </cell>
        </row>
        <row r="133">
          <cell r="AE133">
            <v>1131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</row>
        <row r="134">
          <cell r="AE134">
            <v>1132</v>
          </cell>
          <cell r="AF134">
            <v>5810.5274216629659</v>
          </cell>
          <cell r="AG134">
            <v>6080.4332201158913</v>
          </cell>
          <cell r="AH134">
            <v>6153.9578669571065</v>
          </cell>
          <cell r="AI134">
            <v>6916.7138843364264</v>
          </cell>
          <cell r="AJ134">
            <v>7568.7239648384602</v>
          </cell>
          <cell r="AK134">
            <v>7616.7860444512817</v>
          </cell>
          <cell r="AL134">
            <v>7271.4041672017938</v>
          </cell>
          <cell r="AM134">
            <v>7116.4136275435176</v>
          </cell>
          <cell r="AN134">
            <v>8004.6853685577235</v>
          </cell>
          <cell r="AO134">
            <v>8005.505436755805</v>
          </cell>
          <cell r="AP134">
            <v>7951.2434408249292</v>
          </cell>
          <cell r="AQ134">
            <v>8884.6972625599446</v>
          </cell>
          <cell r="AR134">
            <v>9239.5177900967647</v>
          </cell>
          <cell r="AS134">
            <v>8878.1385070805427</v>
          </cell>
        </row>
        <row r="135">
          <cell r="AE135">
            <v>1133</v>
          </cell>
          <cell r="AF135">
            <v>2220.3350216114236</v>
          </cell>
          <cell r="AG135">
            <v>2162.9844985695127</v>
          </cell>
          <cell r="AH135">
            <v>2021.3664305576642</v>
          </cell>
          <cell r="AI135">
            <v>2230.0596692585609</v>
          </cell>
          <cell r="AJ135">
            <v>2662.9245823947499</v>
          </cell>
          <cell r="AK135">
            <v>2741.8686011007831</v>
          </cell>
          <cell r="AL135">
            <v>2629.60442009096</v>
          </cell>
          <cell r="AM135">
            <v>2515.7740406171051</v>
          </cell>
          <cell r="AN135">
            <v>2564.1091776562225</v>
          </cell>
          <cell r="AO135">
            <v>2624.0726853201436</v>
          </cell>
          <cell r="AP135">
            <v>2958.259927423303</v>
          </cell>
          <cell r="AQ135">
            <v>2563.1165289687037</v>
          </cell>
          <cell r="AR135">
            <v>2516.4304378001275</v>
          </cell>
          <cell r="AS135">
            <v>2581.4759675662599</v>
          </cell>
        </row>
        <row r="136">
          <cell r="AE136">
            <v>1134</v>
          </cell>
          <cell r="AF136">
            <v>0</v>
          </cell>
          <cell r="AG136">
            <v>0</v>
          </cell>
          <cell r="AH136">
            <v>0</v>
          </cell>
          <cell r="AI136">
            <v>169.71957910618639</v>
          </cell>
          <cell r="AJ136">
            <v>1027.5231604714972</v>
          </cell>
          <cell r="AK136">
            <v>2008.44748087537</v>
          </cell>
          <cell r="AL136">
            <v>1983.0023646168534</v>
          </cell>
          <cell r="AM136">
            <v>2319.2800794511131</v>
          </cell>
          <cell r="AN136">
            <v>2727.0832401407793</v>
          </cell>
          <cell r="AO136">
            <v>2912.7397872727065</v>
          </cell>
          <cell r="AP136">
            <v>3784.13056932263</v>
          </cell>
          <cell r="AQ136">
            <v>3675.3996964680077</v>
          </cell>
          <cell r="AR136">
            <v>3805.4252592166354</v>
          </cell>
          <cell r="AS136">
            <v>3603.2574772750845</v>
          </cell>
        </row>
        <row r="137">
          <cell r="AE137">
            <v>1135</v>
          </cell>
          <cell r="AF137">
            <v>7466.9148845262434</v>
          </cell>
          <cell r="AG137">
            <v>7730.3734490326406</v>
          </cell>
          <cell r="AH137">
            <v>7964.6886984267439</v>
          </cell>
          <cell r="AI137">
            <v>7978.0689270535468</v>
          </cell>
          <cell r="AJ137">
            <v>8740.152222792256</v>
          </cell>
          <cell r="AK137">
            <v>8385.1729276127244</v>
          </cell>
          <cell r="AL137">
            <v>7142.2611044441883</v>
          </cell>
          <cell r="AM137">
            <v>6889.2168540160565</v>
          </cell>
          <cell r="AN137">
            <v>8163.5506154417471</v>
          </cell>
          <cell r="AO137">
            <v>8161.9997159151999</v>
          </cell>
          <cell r="AP137">
            <v>9627.6653062614932</v>
          </cell>
          <cell r="AQ137">
            <v>8752.2764438217564</v>
          </cell>
          <cell r="AR137">
            <v>9674.8092414663952</v>
          </cell>
          <cell r="AS137">
            <v>9681.059681736624</v>
          </cell>
        </row>
        <row r="138">
          <cell r="AE138">
            <v>1136</v>
          </cell>
          <cell r="AF138">
            <v>4529.4359981684047</v>
          </cell>
          <cell r="AG138">
            <v>4684.0204375089124</v>
          </cell>
          <cell r="AH138">
            <v>4817.1051336071205</v>
          </cell>
          <cell r="AI138">
            <v>4915.0629525906543</v>
          </cell>
          <cell r="AJ138">
            <v>5293.9566778912867</v>
          </cell>
          <cell r="AK138">
            <v>5105.4664491162157</v>
          </cell>
          <cell r="AL138">
            <v>5635.0875128192274</v>
          </cell>
          <cell r="AM138">
            <v>5709.5324848056243</v>
          </cell>
          <cell r="AN138">
            <v>5992.5088928016639</v>
          </cell>
          <cell r="AO138">
            <v>6048.5046659654599</v>
          </cell>
          <cell r="AP138">
            <v>6904.5357642323679</v>
          </cell>
          <cell r="AQ138">
            <v>6524.2045783144304</v>
          </cell>
          <cell r="AR138">
            <v>5979.5058428315933</v>
          </cell>
          <cell r="AS138">
            <v>6329.6413578754418</v>
          </cell>
        </row>
        <row r="139">
          <cell r="AE139">
            <v>1137</v>
          </cell>
          <cell r="AF139">
            <v>3706.3349592776658</v>
          </cell>
          <cell r="AG139">
            <v>4057.4436420043239</v>
          </cell>
          <cell r="AH139">
            <v>4013.8156110813029</v>
          </cell>
          <cell r="AI139">
            <v>4321.6390843496974</v>
          </cell>
          <cell r="AJ139">
            <v>4905.718803359774</v>
          </cell>
          <cell r="AK139">
            <v>4869.9679209799615</v>
          </cell>
          <cell r="AL139">
            <v>4587.5137010404897</v>
          </cell>
          <cell r="AM139">
            <v>4469.4652214482157</v>
          </cell>
          <cell r="AN139">
            <v>4907.606405237163</v>
          </cell>
          <cell r="AO139">
            <v>4924.6740539439725</v>
          </cell>
          <cell r="AP139">
            <v>5360.3888365111879</v>
          </cell>
          <cell r="AQ139">
            <v>5724.6099702805604</v>
          </cell>
          <cell r="AR139">
            <v>6001.9539687138085</v>
          </cell>
          <cell r="AS139">
            <v>5765.8235050668445</v>
          </cell>
        </row>
        <row r="140">
          <cell r="AE140">
            <v>1138</v>
          </cell>
          <cell r="AF140">
            <v>0</v>
          </cell>
          <cell r="AG140">
            <v>49.669788144598066</v>
          </cell>
          <cell r="AH140">
            <v>358.09531432195934</v>
          </cell>
          <cell r="AI140">
            <v>448.50579253604502</v>
          </cell>
          <cell r="AJ140">
            <v>474.79164767511253</v>
          </cell>
          <cell r="AK140">
            <v>543.17837178342438</v>
          </cell>
          <cell r="AL140">
            <v>599.91098037615404</v>
          </cell>
          <cell r="AM140">
            <v>654.3845204930218</v>
          </cell>
          <cell r="AN140">
            <v>887.42096404535084</v>
          </cell>
          <cell r="AO140">
            <v>939.61007803299196</v>
          </cell>
          <cell r="AP140">
            <v>1686.4971060605833</v>
          </cell>
          <cell r="AQ140">
            <v>1200.2341810546725</v>
          </cell>
          <cell r="AR140">
            <v>1235.7920610167048</v>
          </cell>
          <cell r="AS140">
            <v>1173.4403781466892</v>
          </cell>
        </row>
        <row r="141">
          <cell r="AE141">
            <v>1139</v>
          </cell>
          <cell r="AF141">
            <v>33757.218086737703</v>
          </cell>
          <cell r="AG141">
            <v>34710.950257879304</v>
          </cell>
          <cell r="AH141">
            <v>35236.123690678236</v>
          </cell>
          <cell r="AI141">
            <v>34731.09820156567</v>
          </cell>
          <cell r="AJ141">
            <v>37817.45977068301</v>
          </cell>
          <cell r="AK141">
            <v>37101.035855264592</v>
          </cell>
          <cell r="AL141">
            <v>34264.478937935528</v>
          </cell>
          <cell r="AM141">
            <v>30567.18605102861</v>
          </cell>
          <cell r="AN141">
            <v>34371.143784283238</v>
          </cell>
          <cell r="AO141">
            <v>32438.31552463528</v>
          </cell>
          <cell r="AP141">
            <v>39442.774089077524</v>
          </cell>
          <cell r="AQ141">
            <v>34819.485883993751</v>
          </cell>
          <cell r="AR141">
            <v>38347.602053694667</v>
          </cell>
          <cell r="AS141">
            <v>39425.238450244098</v>
          </cell>
        </row>
        <row r="142">
          <cell r="AE142">
            <v>1140</v>
          </cell>
          <cell r="AF142">
            <v>721.02092609270949</v>
          </cell>
          <cell r="AG142">
            <v>747.90807331565475</v>
          </cell>
          <cell r="AH142">
            <v>776.22171598878685</v>
          </cell>
          <cell r="AI142">
            <v>795.04055980298256</v>
          </cell>
          <cell r="AJ142">
            <v>921.80930694046856</v>
          </cell>
          <cell r="AK142">
            <v>950.50076741026498</v>
          </cell>
          <cell r="AL142">
            <v>902.37484384052595</v>
          </cell>
          <cell r="AM142">
            <v>837.08908308912396</v>
          </cell>
          <cell r="AN142">
            <v>932.88415881151479</v>
          </cell>
          <cell r="AO142">
            <v>918.14021691174594</v>
          </cell>
          <cell r="AP142">
            <v>1056.9333900008853</v>
          </cell>
          <cell r="AQ142">
            <v>828.2511955207832</v>
          </cell>
          <cell r="AR142">
            <v>800.94995688749032</v>
          </cell>
          <cell r="AS142">
            <v>963.03770008789297</v>
          </cell>
        </row>
        <row r="143">
          <cell r="AE143">
            <v>1141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</row>
        <row r="144">
          <cell r="AE144">
            <v>1142</v>
          </cell>
          <cell r="AF144">
            <v>3871.525684892456</v>
          </cell>
          <cell r="AG144">
            <v>3869.1953840554165</v>
          </cell>
          <cell r="AH144">
            <v>3861.6484035849462</v>
          </cell>
          <cell r="AI144">
            <v>3810.6810520591798</v>
          </cell>
          <cell r="AJ144">
            <v>4646.9487253197112</v>
          </cell>
          <cell r="AK144">
            <v>4732.4386419924449</v>
          </cell>
          <cell r="AL144">
            <v>4150.1972115436738</v>
          </cell>
          <cell r="AM144">
            <v>3854.8701976304637</v>
          </cell>
          <cell r="AN144">
            <v>4326.6676992120319</v>
          </cell>
          <cell r="AO144">
            <v>4734.8731189970422</v>
          </cell>
          <cell r="AP144">
            <v>5364.0107220201553</v>
          </cell>
          <cell r="AQ144">
            <v>4630.5443363384802</v>
          </cell>
          <cell r="AR144">
            <v>4577.7801535637636</v>
          </cell>
          <cell r="AS144">
            <v>4442.0847517977099</v>
          </cell>
        </row>
        <row r="145">
          <cell r="AE145">
            <v>1143</v>
          </cell>
          <cell r="AF145">
            <v>1422.1451904951957</v>
          </cell>
          <cell r="AG145">
            <v>1625.3013283679145</v>
          </cell>
          <cell r="AH145">
            <v>1906.7289745841217</v>
          </cell>
          <cell r="AI145">
            <v>1891.8445560562966</v>
          </cell>
          <cell r="AJ145">
            <v>1866.3429895278284</v>
          </cell>
          <cell r="AK145">
            <v>2142.4288866664451</v>
          </cell>
          <cell r="AL145">
            <v>2057.5390684062527</v>
          </cell>
          <cell r="AM145">
            <v>1831.7649782528263</v>
          </cell>
          <cell r="AN145">
            <v>1525.0365830508558</v>
          </cell>
          <cell r="AO145">
            <v>1807.8913366582522</v>
          </cell>
          <cell r="AP145">
            <v>2521.6855836056884</v>
          </cell>
          <cell r="AQ145">
            <v>2161.4374241224705</v>
          </cell>
          <cell r="AR145">
            <v>2036.247305352179</v>
          </cell>
          <cell r="AS145">
            <v>2057.3149265910088</v>
          </cell>
        </row>
        <row r="146">
          <cell r="AE146">
            <v>1144</v>
          </cell>
          <cell r="AF146">
            <v>5221.0919560917519</v>
          </cell>
          <cell r="AG146">
            <v>5692.0510155436805</v>
          </cell>
          <cell r="AH146">
            <v>5702.784382957705</v>
          </cell>
          <cell r="AI146">
            <v>6308.9168238397051</v>
          </cell>
          <cell r="AJ146">
            <v>6108.2716960904399</v>
          </cell>
          <cell r="AK146">
            <v>6296.8618861666155</v>
          </cell>
          <cell r="AL146">
            <v>6230.8347177821979</v>
          </cell>
          <cell r="AM146">
            <v>6398.6075379176937</v>
          </cell>
          <cell r="AN146">
            <v>6310.3820644870075</v>
          </cell>
          <cell r="AO146">
            <v>6540.0954248941962</v>
          </cell>
          <cell r="AP146">
            <v>7521.4723676624362</v>
          </cell>
          <cell r="AQ146">
            <v>6529.5589528998444</v>
          </cell>
          <cell r="AR146">
            <v>6184.3669633714417</v>
          </cell>
          <cell r="AS146">
            <v>6494.7189821079746</v>
          </cell>
        </row>
        <row r="147">
          <cell r="AE147">
            <v>1145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</row>
        <row r="148">
          <cell r="AE148">
            <v>1146</v>
          </cell>
          <cell r="AF148">
            <v>16838.738897098785</v>
          </cell>
          <cell r="AG148">
            <v>17178.123007991249</v>
          </cell>
          <cell r="AH148">
            <v>17566.953596292795</v>
          </cell>
          <cell r="AI148">
            <v>17291.303338263428</v>
          </cell>
          <cell r="AJ148">
            <v>19185.246855622634</v>
          </cell>
          <cell r="AK148">
            <v>18494.006098361537</v>
          </cell>
          <cell r="AL148">
            <v>17692.616668091247</v>
          </cell>
          <cell r="AM148">
            <v>16768.90444270763</v>
          </cell>
          <cell r="AN148">
            <v>17081.33130936759</v>
          </cell>
          <cell r="AO148">
            <v>16358.689363100901</v>
          </cell>
          <cell r="AP148">
            <v>19296.249879785191</v>
          </cell>
          <cell r="AQ148">
            <v>16556.683891461878</v>
          </cell>
          <cell r="AR148">
            <v>18301.839452777618</v>
          </cell>
          <cell r="AS148">
            <v>18873.573569030956</v>
          </cell>
        </row>
        <row r="149">
          <cell r="AE149">
            <v>1147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</row>
        <row r="150">
          <cell r="AE150">
            <v>1148</v>
          </cell>
          <cell r="AF150">
            <v>18908.684049587293</v>
          </cell>
          <cell r="AG150">
            <v>18952.078478300311</v>
          </cell>
          <cell r="AH150">
            <v>18941.56198855185</v>
          </cell>
          <cell r="AI150">
            <v>18720.122002128734</v>
          </cell>
          <cell r="AJ150">
            <v>18771.294724286159</v>
          </cell>
          <cell r="AK150">
            <v>19551.836915729051</v>
          </cell>
          <cell r="AL150">
            <v>17166.901592490543</v>
          </cell>
          <cell r="AM150">
            <v>15706.298012308058</v>
          </cell>
          <cell r="AN150">
            <v>18087.779789689404</v>
          </cell>
          <cell r="AO150">
            <v>18168.678242911177</v>
          </cell>
          <cell r="AP150">
            <v>21329.052729673967</v>
          </cell>
          <cell r="AQ150">
            <v>16896.757797289421</v>
          </cell>
          <cell r="AR150">
            <v>17267.341153937487</v>
          </cell>
          <cell r="AS150">
            <v>17060.810506123606</v>
          </cell>
        </row>
        <row r="151">
          <cell r="AE151">
            <v>1149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</row>
        <row r="152">
          <cell r="AE152">
            <v>1150</v>
          </cell>
          <cell r="AF152">
            <v>4867.3640170579793</v>
          </cell>
          <cell r="AG152">
            <v>5018.6848033618389</v>
          </cell>
          <cell r="AH152">
            <v>5077.5596940344167</v>
          </cell>
          <cell r="AI152">
            <v>5062.8194040902545</v>
          </cell>
          <cell r="AJ152">
            <v>5004.757467889629</v>
          </cell>
          <cell r="AK152">
            <v>4847.8839819731611</v>
          </cell>
          <cell r="AL152">
            <v>4897.8168381189416</v>
          </cell>
          <cell r="AM152">
            <v>4596.6729519836263</v>
          </cell>
          <cell r="AN152">
            <v>5317.6629835036838</v>
          </cell>
          <cell r="AO152">
            <v>4990.1482254705761</v>
          </cell>
          <cell r="AP152">
            <v>6279.084904987878</v>
          </cell>
          <cell r="AQ152">
            <v>5316.2238559489988</v>
          </cell>
          <cell r="AR152">
            <v>5851.5750219566835</v>
          </cell>
          <cell r="AS152">
            <v>5079.7219187671017</v>
          </cell>
        </row>
        <row r="153">
          <cell r="AE153">
            <v>1151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</row>
        <row r="154">
          <cell r="AE154">
            <v>1152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</row>
        <row r="155">
          <cell r="AE155">
            <v>1153</v>
          </cell>
          <cell r="AF155">
            <v>1416.1936803065475</v>
          </cell>
          <cell r="AG155">
            <v>1453.8102135608717</v>
          </cell>
          <cell r="AH155">
            <v>1345.9260596133281</v>
          </cell>
          <cell r="AI155">
            <v>1477.4775007134042</v>
          </cell>
          <cell r="AJ155">
            <v>1464.0237470668194</v>
          </cell>
          <cell r="AK155">
            <v>1408.3721411544377</v>
          </cell>
          <cell r="AL155">
            <v>1422.3999215697797</v>
          </cell>
          <cell r="AM155">
            <v>1135.577047261108</v>
          </cell>
          <cell r="AN155">
            <v>1297.0966878355864</v>
          </cell>
          <cell r="AO155">
            <v>1310.3882273604479</v>
          </cell>
          <cell r="AP155">
            <v>1537.9297758415603</v>
          </cell>
          <cell r="AQ155">
            <v>1278.3005125821117</v>
          </cell>
          <cell r="AR155">
            <v>1335.3110589926941</v>
          </cell>
          <cell r="AS155">
            <v>1279.170819604376</v>
          </cell>
        </row>
        <row r="156">
          <cell r="AE156">
            <v>1154</v>
          </cell>
          <cell r="AF156">
            <v>1293.8011700875311</v>
          </cell>
          <cell r="AG156">
            <v>1538.1421920690382</v>
          </cell>
          <cell r="AH156">
            <v>1743.1973421655432</v>
          </cell>
          <cell r="AI156">
            <v>1752.2152468664642</v>
          </cell>
          <cell r="AJ156">
            <v>1880.0159057255278</v>
          </cell>
          <cell r="AK156">
            <v>1781.7802318555125</v>
          </cell>
          <cell r="AL156">
            <v>1766.653769992357</v>
          </cell>
          <cell r="AM156">
            <v>1703.6945856687237</v>
          </cell>
          <cell r="AN156">
            <v>1878.9894970975822</v>
          </cell>
          <cell r="AO156">
            <v>1722.2517893449847</v>
          </cell>
          <cell r="AP156">
            <v>2031.5197718754439</v>
          </cell>
          <cell r="AQ156">
            <v>1630.9056616156583</v>
          </cell>
          <cell r="AR156">
            <v>1802.8111050008306</v>
          </cell>
          <cell r="AS156">
            <v>1859.1294120512689</v>
          </cell>
        </row>
        <row r="157">
          <cell r="AE157">
            <v>1155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</row>
        <row r="158">
          <cell r="AE158">
            <v>1156</v>
          </cell>
          <cell r="AF158">
            <v>295027.09421967348</v>
          </cell>
          <cell r="AG158">
            <v>299577.86899604712</v>
          </cell>
          <cell r="AH158">
            <v>298074.42241498985</v>
          </cell>
          <cell r="AI158">
            <v>286912.51217933447</v>
          </cell>
          <cell r="AJ158">
            <v>314441.73448692501</v>
          </cell>
          <cell r="AK158">
            <v>306832.42441309767</v>
          </cell>
          <cell r="AL158">
            <v>311396.29160056217</v>
          </cell>
          <cell r="AM158">
            <v>318234.92865243921</v>
          </cell>
          <cell r="AN158">
            <v>304903.17677138437</v>
          </cell>
          <cell r="AO158">
            <v>302148.77660798631</v>
          </cell>
          <cell r="AP158">
            <v>355831.36469572247</v>
          </cell>
          <cell r="AQ158">
            <v>332583.80241441121</v>
          </cell>
          <cell r="AR158">
            <v>297177.21134703857</v>
          </cell>
          <cell r="AS158">
            <v>312862.14597138896</v>
          </cell>
        </row>
        <row r="159">
          <cell r="AE159">
            <v>1157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</row>
        <row r="160">
          <cell r="AE160">
            <v>1158</v>
          </cell>
          <cell r="AF160">
            <v>2612.015800053081</v>
          </cell>
          <cell r="AG160">
            <v>2792.7119234768234</v>
          </cell>
          <cell r="AH160">
            <v>2766.5880517048231</v>
          </cell>
          <cell r="AI160">
            <v>3152.9802208202236</v>
          </cell>
          <cell r="AJ160">
            <v>2826.7760527833766</v>
          </cell>
          <cell r="AK160">
            <v>3215.0834936958709</v>
          </cell>
          <cell r="AL160">
            <v>3210.0937858670195</v>
          </cell>
          <cell r="AM160">
            <v>2933.3642585256966</v>
          </cell>
          <cell r="AN160">
            <v>3426.013563718393</v>
          </cell>
          <cell r="AO160">
            <v>3416.3020203241822</v>
          </cell>
          <cell r="AP160">
            <v>4235.9782224255177</v>
          </cell>
          <cell r="AQ160">
            <v>3945.9772579542337</v>
          </cell>
          <cell r="AR160">
            <v>3236.8480447634665</v>
          </cell>
          <cell r="AS160">
            <v>3638.1648414515444</v>
          </cell>
        </row>
        <row r="161">
          <cell r="AE161">
            <v>1159</v>
          </cell>
          <cell r="AF161">
            <v>3397.1204079096915</v>
          </cell>
          <cell r="AG161">
            <v>3515.4504747092351</v>
          </cell>
          <cell r="AH161">
            <v>3586.7526611838889</v>
          </cell>
          <cell r="AI161">
            <v>3591.2615754824305</v>
          </cell>
          <cell r="AJ161">
            <v>4216.9711589149019</v>
          </cell>
          <cell r="AK161">
            <v>4115.1861776387723</v>
          </cell>
          <cell r="AL161">
            <v>4015.8353179574342</v>
          </cell>
          <cell r="AM161">
            <v>3782.8794736412283</v>
          </cell>
          <cell r="AN161">
            <v>4093.5193192001366</v>
          </cell>
          <cell r="AO161">
            <v>4114.6493537858478</v>
          </cell>
          <cell r="AP161">
            <v>4802.7774727466231</v>
          </cell>
          <cell r="AQ161">
            <v>3992.0516945046234</v>
          </cell>
          <cell r="AR161">
            <v>4175.0366246171243</v>
          </cell>
          <cell r="AS161">
            <v>4199.9517383662787</v>
          </cell>
        </row>
        <row r="162">
          <cell r="AE162">
            <v>1160</v>
          </cell>
          <cell r="AF162">
            <v>15375.819369311745</v>
          </cell>
          <cell r="AG162">
            <v>14369.671400259851</v>
          </cell>
          <cell r="AH162">
            <v>16072.758266889854</v>
          </cell>
          <cell r="AI162">
            <v>15613.381514567625</v>
          </cell>
          <cell r="AJ162">
            <v>16004.977202915194</v>
          </cell>
          <cell r="AK162">
            <v>15110.440639490767</v>
          </cell>
          <cell r="AL162">
            <v>16129.542057675997</v>
          </cell>
          <cell r="AM162">
            <v>15847.346333418114</v>
          </cell>
          <cell r="AN162">
            <v>17499.130617271894</v>
          </cell>
          <cell r="AO162">
            <v>17895.45415989988</v>
          </cell>
          <cell r="AP162">
            <v>20503.487299655295</v>
          </cell>
          <cell r="AQ162">
            <v>19355.256496437738</v>
          </cell>
          <cell r="AR162">
            <v>19928.671166673106</v>
          </cell>
          <cell r="AS162">
            <v>18923.17337800554</v>
          </cell>
        </row>
        <row r="163">
          <cell r="AE163">
            <v>1161</v>
          </cell>
          <cell r="AF163">
            <v>29661.424683455181</v>
          </cell>
          <cell r="AG163">
            <v>30329.036577641869</v>
          </cell>
          <cell r="AH163">
            <v>30735.289578824275</v>
          </cell>
          <cell r="AI163">
            <v>32249.792033868132</v>
          </cell>
          <cell r="AJ163">
            <v>32811.325655616092</v>
          </cell>
          <cell r="AK163">
            <v>31906.917086291054</v>
          </cell>
          <cell r="AL163">
            <v>30766.912649343783</v>
          </cell>
          <cell r="AM163">
            <v>27446.800095520848</v>
          </cell>
          <cell r="AN163">
            <v>30857.265178153018</v>
          </cell>
          <cell r="AO163">
            <v>30712.059497183556</v>
          </cell>
          <cell r="AP163">
            <v>32761.786734933808</v>
          </cell>
          <cell r="AQ163">
            <v>27320.102719034654</v>
          </cell>
          <cell r="AR163">
            <v>32773.242987719364</v>
          </cell>
          <cell r="AS163">
            <v>30453.771608898496</v>
          </cell>
        </row>
        <row r="164">
          <cell r="AE164">
            <v>1162</v>
          </cell>
          <cell r="AF164">
            <v>2853.6933460797559</v>
          </cell>
          <cell r="AG164">
            <v>3115.2878469952329</v>
          </cell>
          <cell r="AH164">
            <v>3081.5710156329951</v>
          </cell>
          <cell r="AI164">
            <v>3367.2550868753265</v>
          </cell>
          <cell r="AJ164">
            <v>2959.6743013271712</v>
          </cell>
          <cell r="AK164">
            <v>3021.105238733493</v>
          </cell>
          <cell r="AL164">
            <v>3092.3423425110582</v>
          </cell>
          <cell r="AM164">
            <v>3258.9197384315621</v>
          </cell>
          <cell r="AN164">
            <v>2996.348614288886</v>
          </cell>
          <cell r="AO164">
            <v>3248.4016099218225</v>
          </cell>
          <cell r="AP164">
            <v>3792.220876025347</v>
          </cell>
          <cell r="AQ164">
            <v>3083.1575802819511</v>
          </cell>
          <cell r="AR164">
            <v>3175.5960154455533</v>
          </cell>
          <cell r="AS164">
            <v>2963.2825528117182</v>
          </cell>
        </row>
        <row r="165">
          <cell r="AE165">
            <v>1163</v>
          </cell>
          <cell r="AF165">
            <v>3440.7153794814803</v>
          </cell>
          <cell r="AG165">
            <v>3576.5088155869726</v>
          </cell>
          <cell r="AH165">
            <v>3415.0520778630666</v>
          </cell>
          <cell r="AI165">
            <v>3735.6717768112553</v>
          </cell>
          <cell r="AJ165">
            <v>3780.1390404087083</v>
          </cell>
          <cell r="AK165">
            <v>3805.4031013547533</v>
          </cell>
          <cell r="AL165">
            <v>3687.955318466737</v>
          </cell>
          <cell r="AM165">
            <v>3771.7035024400247</v>
          </cell>
          <cell r="AN165">
            <v>3780.9175053039444</v>
          </cell>
          <cell r="AO165">
            <v>3688.4489542689848</v>
          </cell>
          <cell r="AP165">
            <v>4302.5110335161889</v>
          </cell>
          <cell r="AQ165">
            <v>3794.9291486863785</v>
          </cell>
          <cell r="AR165">
            <v>3565.1515280345857</v>
          </cell>
          <cell r="AS165">
            <v>3709.9078636201766</v>
          </cell>
        </row>
        <row r="166">
          <cell r="AE166">
            <v>1164</v>
          </cell>
          <cell r="AF166">
            <v>233358.52189701668</v>
          </cell>
          <cell r="AG166">
            <v>240907.4858259804</v>
          </cell>
          <cell r="AH166">
            <v>245772.92433757975</v>
          </cell>
          <cell r="AI166">
            <v>242707.68189250454</v>
          </cell>
          <cell r="AJ166">
            <v>253012.47129381483</v>
          </cell>
          <cell r="AK166">
            <v>244504.22590846638</v>
          </cell>
          <cell r="AL166">
            <v>234053.76157163907</v>
          </cell>
          <cell r="AM166">
            <v>216708.72552707142</v>
          </cell>
          <cell r="AN166">
            <v>235118.78689616523</v>
          </cell>
          <cell r="AO166">
            <v>226375.53208007332</v>
          </cell>
          <cell r="AP166">
            <v>259724.89433390208</v>
          </cell>
          <cell r="AQ166">
            <v>198796.50726810322</v>
          </cell>
          <cell r="AR166">
            <v>189046.37255489</v>
          </cell>
          <cell r="AS166">
            <v>195029.26559844345</v>
          </cell>
        </row>
        <row r="167">
          <cell r="AE167">
            <v>1165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</row>
        <row r="168">
          <cell r="AE168">
            <v>1166</v>
          </cell>
          <cell r="AF168">
            <v>25724.091281938589</v>
          </cell>
          <cell r="AG168">
            <v>26561.852871097661</v>
          </cell>
          <cell r="AH168">
            <v>27385.398961062856</v>
          </cell>
          <cell r="AI168">
            <v>26995.612457251435</v>
          </cell>
          <cell r="AJ168">
            <v>26810.101776447282</v>
          </cell>
          <cell r="AK168">
            <v>26257.877012640489</v>
          </cell>
          <cell r="AL168">
            <v>23454.58892178976</v>
          </cell>
          <cell r="AM168">
            <v>22091.081204752758</v>
          </cell>
          <cell r="AN168">
            <v>24931.250006778529</v>
          </cell>
          <cell r="AO168">
            <v>25379.123636219036</v>
          </cell>
          <cell r="AP168">
            <v>29936.500445999973</v>
          </cell>
          <cell r="AQ168">
            <v>25617.577639899264</v>
          </cell>
          <cell r="AR168">
            <v>26079.978825911465</v>
          </cell>
          <cell r="AS168">
            <v>28200.810489128176</v>
          </cell>
        </row>
        <row r="169">
          <cell r="AE169">
            <v>1167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</row>
        <row r="170">
          <cell r="AE170">
            <v>1168</v>
          </cell>
          <cell r="AF170">
            <v>39234.558704228148</v>
          </cell>
          <cell r="AG170">
            <v>41429.080482668578</v>
          </cell>
          <cell r="AH170">
            <v>42419.366291398866</v>
          </cell>
          <cell r="AI170">
            <v>43015.922371981484</v>
          </cell>
          <cell r="AJ170">
            <v>43764.91593625008</v>
          </cell>
          <cell r="AK170">
            <v>44585.461288420134</v>
          </cell>
          <cell r="AL170">
            <v>40490.7302347484</v>
          </cell>
          <cell r="AM170">
            <v>36818.29039966772</v>
          </cell>
          <cell r="AN170">
            <v>39213.629177087561</v>
          </cell>
          <cell r="AO170">
            <v>39692.736471477961</v>
          </cell>
          <cell r="AP170">
            <v>47608.079020201476</v>
          </cell>
          <cell r="AQ170">
            <v>42049.579132338476</v>
          </cell>
          <cell r="AR170">
            <v>42248.357477782185</v>
          </cell>
          <cell r="AS170">
            <v>43568.160735156351</v>
          </cell>
        </row>
        <row r="171">
          <cell r="AE171">
            <v>1169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</row>
        <row r="172">
          <cell r="AE172">
            <v>1170</v>
          </cell>
          <cell r="AF172">
            <v>3962.693934063162</v>
          </cell>
          <cell r="AG172">
            <v>4178.0812992018418</v>
          </cell>
          <cell r="AH172">
            <v>4608.972569734211</v>
          </cell>
          <cell r="AI172">
            <v>4570.4181517516836</v>
          </cell>
          <cell r="AJ172">
            <v>5223.9112504069162</v>
          </cell>
          <cell r="AK172">
            <v>5392.205517187329</v>
          </cell>
          <cell r="AL172">
            <v>4817.5667469492628</v>
          </cell>
          <cell r="AM172">
            <v>4222.393781830544</v>
          </cell>
          <cell r="AN172">
            <v>5093.8416392190702</v>
          </cell>
          <cell r="AO172">
            <v>5146.5259318778053</v>
          </cell>
          <cell r="AP172">
            <v>6217.618616183745</v>
          </cell>
          <cell r="AQ172">
            <v>5053.2227068513466</v>
          </cell>
          <cell r="AR172">
            <v>5997.7549777747408</v>
          </cell>
          <cell r="AS172">
            <v>6098.1599999086775</v>
          </cell>
        </row>
        <row r="173">
          <cell r="AE173">
            <v>1171</v>
          </cell>
          <cell r="AF173">
            <v>115142.9027487399</v>
          </cell>
          <cell r="AG173">
            <v>118671.25663002917</v>
          </cell>
          <cell r="AH173">
            <v>121329.6715315344</v>
          </cell>
          <cell r="AI173">
            <v>119687.70560161094</v>
          </cell>
          <cell r="AJ173">
            <v>116840.22369548221</v>
          </cell>
          <cell r="AK173">
            <v>113410.02128807173</v>
          </cell>
          <cell r="AL173">
            <v>114042.1719709023</v>
          </cell>
          <cell r="AM173">
            <v>107620.76781524626</v>
          </cell>
          <cell r="AN173">
            <v>111148.58924751838</v>
          </cell>
          <cell r="AO173">
            <v>115824.97725648282</v>
          </cell>
          <cell r="AP173">
            <v>135216.42307855247</v>
          </cell>
          <cell r="AQ173">
            <v>107612.27246598723</v>
          </cell>
          <cell r="AR173">
            <v>128787.14174140824</v>
          </cell>
          <cell r="AS173">
            <v>131590.68234731001</v>
          </cell>
        </row>
        <row r="174">
          <cell r="AE174">
            <v>1172</v>
          </cell>
          <cell r="AF174">
            <v>3500.6874214408367</v>
          </cell>
          <cell r="AG174">
            <v>3633.6147270009037</v>
          </cell>
          <cell r="AH174">
            <v>3710.2331904392536</v>
          </cell>
          <cell r="AI174">
            <v>3643.1229888744624</v>
          </cell>
          <cell r="AJ174">
            <v>3737.5806418865586</v>
          </cell>
          <cell r="AK174">
            <v>3438.3661613891122</v>
          </cell>
          <cell r="AL174">
            <v>3183.733293092479</v>
          </cell>
          <cell r="AM174">
            <v>2819.7075160109548</v>
          </cell>
          <cell r="AN174">
            <v>3235.3120328431373</v>
          </cell>
          <cell r="AO174">
            <v>3241.7667073041871</v>
          </cell>
          <cell r="AP174">
            <v>4067.7616408177132</v>
          </cell>
          <cell r="AQ174">
            <v>3262.0400364539291</v>
          </cell>
          <cell r="AR174">
            <v>3752.2557026301688</v>
          </cell>
          <cell r="AS174">
            <v>3784.2605891112125</v>
          </cell>
        </row>
        <row r="175">
          <cell r="AE175">
            <v>1173</v>
          </cell>
          <cell r="AF175">
            <v>4403.8426824590397</v>
          </cell>
          <cell r="AG175">
            <v>4413.9492682397395</v>
          </cell>
          <cell r="AH175">
            <v>4411.4999721225449</v>
          </cell>
          <cell r="AI175">
            <v>4359.9264802150237</v>
          </cell>
          <cell r="AJ175">
            <v>4621.040295956288</v>
          </cell>
          <cell r="AK175">
            <v>5133.4514585148272</v>
          </cell>
          <cell r="AL175">
            <v>4665.5067071409721</v>
          </cell>
          <cell r="AM175">
            <v>4243.8318549181495</v>
          </cell>
          <cell r="AN175">
            <v>4652.8960337930812</v>
          </cell>
          <cell r="AO175">
            <v>5104.5024424555813</v>
          </cell>
          <cell r="AP175">
            <v>5900.7977764473826</v>
          </cell>
          <cell r="AQ175">
            <v>5198.6282301908077</v>
          </cell>
          <cell r="AR175">
            <v>5358.3267869594929</v>
          </cell>
          <cell r="AS175">
            <v>5441.7526420620343</v>
          </cell>
        </row>
        <row r="176">
          <cell r="AE176">
            <v>1174</v>
          </cell>
          <cell r="AF176">
            <v>3488.4596779578656</v>
          </cell>
          <cell r="AG176">
            <v>3705.9239794911846</v>
          </cell>
          <cell r="AH176">
            <v>3881.4492004544295</v>
          </cell>
          <cell r="AI176">
            <v>3854.5075093046107</v>
          </cell>
          <cell r="AJ176">
            <v>4096.5819976818311</v>
          </cell>
          <cell r="AK176">
            <v>3897.2586501780042</v>
          </cell>
          <cell r="AL176">
            <v>4055.7757822264971</v>
          </cell>
          <cell r="AM176">
            <v>3948.1211585249425</v>
          </cell>
          <cell r="AN176">
            <v>4262.6408045399976</v>
          </cell>
          <cell r="AO176">
            <v>4503.3880122532391</v>
          </cell>
          <cell r="AP176">
            <v>5381.6059383867869</v>
          </cell>
          <cell r="AQ176">
            <v>4416.1017984066357</v>
          </cell>
          <cell r="AR176">
            <v>5252.6298829463985</v>
          </cell>
          <cell r="AS176">
            <v>4996.9718692010492</v>
          </cell>
        </row>
        <row r="177">
          <cell r="AE177">
            <v>1175</v>
          </cell>
          <cell r="AF177">
            <v>13862.147224091617</v>
          </cell>
          <cell r="AG177">
            <v>13475.808882691934</v>
          </cell>
          <cell r="AH177">
            <v>15873.938661335722</v>
          </cell>
          <cell r="AI177">
            <v>18618.519662031034</v>
          </cell>
          <cell r="AJ177">
            <v>22295.733813594325</v>
          </cell>
          <cell r="AK177">
            <v>23754.316626945161</v>
          </cell>
          <cell r="AL177">
            <v>22474.497491063357</v>
          </cell>
          <cell r="AM177">
            <v>20662.30288256178</v>
          </cell>
          <cell r="AN177">
            <v>24908.890713151435</v>
          </cell>
          <cell r="AO177">
            <v>23712.856328445028</v>
          </cell>
          <cell r="AP177">
            <v>25216.855836056879</v>
          </cell>
          <cell r="AQ177">
            <v>22382.341566694809</v>
          </cell>
          <cell r="AR177">
            <v>19367.364736773943</v>
          </cell>
          <cell r="AS177">
            <v>22146.305194984514</v>
          </cell>
        </row>
        <row r="178">
          <cell r="AE178">
            <v>1176</v>
          </cell>
          <cell r="AF178">
            <v>5586.6152937574798</v>
          </cell>
          <cell r="AG178">
            <v>5669.0338149493164</v>
          </cell>
          <cell r="AH178">
            <v>5791.0883342396146</v>
          </cell>
          <cell r="AI178">
            <v>5806.0491318346221</v>
          </cell>
          <cell r="AJ178">
            <v>4897.8232071839466</v>
          </cell>
          <cell r="AK178">
            <v>5327.4572428013553</v>
          </cell>
          <cell r="AL178">
            <v>5366.5765281071517</v>
          </cell>
          <cell r="AM178">
            <v>4934.193442121702</v>
          </cell>
          <cell r="AN178">
            <v>5696.2520298376494</v>
          </cell>
          <cell r="AO178">
            <v>5267.3481573720774</v>
          </cell>
          <cell r="AP178">
            <v>6691.0086558003513</v>
          </cell>
          <cell r="AQ178">
            <v>5535.5939297692985</v>
          </cell>
          <cell r="AR178">
            <v>6119.0726381297536</v>
          </cell>
          <cell r="AS178">
            <v>6310.227335780658</v>
          </cell>
        </row>
        <row r="179">
          <cell r="AE179">
            <v>1177</v>
          </cell>
          <cell r="AF179">
            <v>3733.3130200959995</v>
          </cell>
          <cell r="AG179">
            <v>4230.9839179328856</v>
          </cell>
          <cell r="AH179">
            <v>3781.3449323185846</v>
          </cell>
          <cell r="AI179">
            <v>3893.1698295997348</v>
          </cell>
          <cell r="AJ179">
            <v>4030.0309476145594</v>
          </cell>
          <cell r="AK179">
            <v>4376.7421261470154</v>
          </cell>
          <cell r="AL179">
            <v>3866.4649018229638</v>
          </cell>
          <cell r="AM179">
            <v>3740.5065828219676</v>
          </cell>
          <cell r="AN179">
            <v>4070.1392767040784</v>
          </cell>
          <cell r="AO179">
            <v>4110.1472678669761</v>
          </cell>
          <cell r="AP179">
            <v>4362.5340592570383</v>
          </cell>
          <cell r="AQ179">
            <v>3502.2457544999324</v>
          </cell>
          <cell r="AR179">
            <v>4342.8319231379201</v>
          </cell>
          <cell r="AS179">
            <v>4123.7150608670154</v>
          </cell>
        </row>
        <row r="180">
          <cell r="AE180">
            <v>1178</v>
          </cell>
          <cell r="AF180">
            <v>8297.1401544420605</v>
          </cell>
          <cell r="AG180">
            <v>8652.8013428716822</v>
          </cell>
          <cell r="AH180">
            <v>8910.1671935696922</v>
          </cell>
          <cell r="AI180">
            <v>9099.3334083936606</v>
          </cell>
          <cell r="AJ180">
            <v>9919.7443951012683</v>
          </cell>
          <cell r="AK180">
            <v>9619.7351310710019</v>
          </cell>
          <cell r="AL180">
            <v>9070.1075622715744</v>
          </cell>
          <cell r="AM180">
            <v>8828.5649797605674</v>
          </cell>
          <cell r="AN180">
            <v>9829.5030985116027</v>
          </cell>
          <cell r="AO180">
            <v>9517.2651711968938</v>
          </cell>
          <cell r="AP180">
            <v>12029.999990598881</v>
          </cell>
          <cell r="AQ180">
            <v>10725.84933455729</v>
          </cell>
          <cell r="AR180">
            <v>10621.477378657984</v>
          </cell>
          <cell r="AS180">
            <v>10607.223098643875</v>
          </cell>
        </row>
        <row r="181">
          <cell r="AE181">
            <v>1179</v>
          </cell>
          <cell r="AF181">
            <v>2265.935661417132</v>
          </cell>
          <cell r="AG181">
            <v>2516.4063777683182</v>
          </cell>
          <cell r="AH181">
            <v>2469.7562228805705</v>
          </cell>
          <cell r="AI181">
            <v>2673.9817741985244</v>
          </cell>
          <cell r="AJ181">
            <v>2984.3776037942998</v>
          </cell>
          <cell r="AK181">
            <v>2982.4255095783456</v>
          </cell>
          <cell r="AL181">
            <v>2658.1252874604525</v>
          </cell>
          <cell r="AM181">
            <v>2499.5120853598919</v>
          </cell>
          <cell r="AN181">
            <v>2862.8725531243581</v>
          </cell>
          <cell r="AO181">
            <v>2802.8210484085512</v>
          </cell>
          <cell r="AP181">
            <v>2799.4368028780514</v>
          </cell>
          <cell r="AQ181">
            <v>2725.8319049925399</v>
          </cell>
          <cell r="AR181">
            <v>3013.1479363545177</v>
          </cell>
          <cell r="AS181">
            <v>2861.1200584496773</v>
          </cell>
        </row>
        <row r="182">
          <cell r="AE182">
            <v>1180</v>
          </cell>
          <cell r="AF182">
            <v>4095.83865841857</v>
          </cell>
          <cell r="AG182">
            <v>4440.9033260325677</v>
          </cell>
          <cell r="AH182">
            <v>4196.4074480273666</v>
          </cell>
          <cell r="AI182">
            <v>4526.0769099000181</v>
          </cell>
          <cell r="AJ182">
            <v>4689.2982394135652</v>
          </cell>
          <cell r="AK182">
            <v>5042.9964399571236</v>
          </cell>
          <cell r="AL182">
            <v>4541.0195032999454</v>
          </cell>
          <cell r="AM182">
            <v>4504.1992457589849</v>
          </cell>
          <cell r="AN182">
            <v>5092.6129950273389</v>
          </cell>
          <cell r="AO182">
            <v>5224.2289872633328</v>
          </cell>
          <cell r="AP182">
            <v>6224.2585022180519</v>
          </cell>
          <cell r="AQ182">
            <v>4906.4808302856263</v>
          </cell>
          <cell r="AR182">
            <v>5232.2656558413146</v>
          </cell>
          <cell r="AS182">
            <v>5759.9360925872716</v>
          </cell>
        </row>
        <row r="183">
          <cell r="AE183">
            <v>1181</v>
          </cell>
          <cell r="AF183">
            <v>19933.619285216591</v>
          </cell>
          <cell r="AG183">
            <v>20608.281713338267</v>
          </cell>
          <cell r="AH183">
            <v>20604.755004271028</v>
          </cell>
          <cell r="AI183">
            <v>19083.829963958317</v>
          </cell>
          <cell r="AJ183">
            <v>19313.506546362638</v>
          </cell>
          <cell r="AK183">
            <v>19037.68735054856</v>
          </cell>
          <cell r="AL183">
            <v>21405.70274765465</v>
          </cell>
          <cell r="AM183">
            <v>20239.64071092759</v>
          </cell>
          <cell r="AN183">
            <v>21580.057546043932</v>
          </cell>
          <cell r="AO183">
            <v>21575.957797955431</v>
          </cell>
          <cell r="AP183">
            <v>25450.392988337098</v>
          </cell>
          <cell r="AQ183">
            <v>20431.595394567154</v>
          </cell>
          <cell r="AR183">
            <v>22990.771330304364</v>
          </cell>
          <cell r="AS183">
            <v>22109.397755186379</v>
          </cell>
        </row>
        <row r="184">
          <cell r="AE184">
            <v>1182</v>
          </cell>
          <cell r="AF184">
            <v>0</v>
          </cell>
          <cell r="AG184">
            <v>0</v>
          </cell>
          <cell r="AH184">
            <v>5.5265194760418748</v>
          </cell>
          <cell r="AI184">
            <v>106.46436276534658</v>
          </cell>
          <cell r="AJ184">
            <v>274.50292986730307</v>
          </cell>
          <cell r="AK184">
            <v>358.41800347534848</v>
          </cell>
          <cell r="AL184">
            <v>430.26208565062433</v>
          </cell>
          <cell r="AM184">
            <v>450.522309754047</v>
          </cell>
          <cell r="AN184">
            <v>517.33698320565429</v>
          </cell>
          <cell r="AO184">
            <v>512.42985998302788</v>
          </cell>
          <cell r="AP184">
            <v>666.40460174812051</v>
          </cell>
          <cell r="AQ184">
            <v>590.44990990312635</v>
          </cell>
          <cell r="AR184">
            <v>562.92528304312748</v>
          </cell>
          <cell r="AS184">
            <v>530.34669747407406</v>
          </cell>
        </row>
        <row r="185">
          <cell r="AE185">
            <v>1183</v>
          </cell>
          <cell r="AF185">
            <v>14836.955957765998</v>
          </cell>
          <cell r="AG185">
            <v>15279.732274631368</v>
          </cell>
          <cell r="AH185">
            <v>15469.909275869793</v>
          </cell>
          <cell r="AI185">
            <v>15141.43121437753</v>
          </cell>
          <cell r="AJ185">
            <v>15451.057665735343</v>
          </cell>
          <cell r="AK185">
            <v>14674.118975895273</v>
          </cell>
          <cell r="AL185">
            <v>14464.292449084467</v>
          </cell>
          <cell r="AM185">
            <v>14037.298803033229</v>
          </cell>
          <cell r="AN185">
            <v>16553.275629493313</v>
          </cell>
          <cell r="AO185">
            <v>15960.59232659689</v>
          </cell>
          <cell r="AP185">
            <v>18689.59193806515</v>
          </cell>
          <cell r="AQ185">
            <v>15957.35841796945</v>
          </cell>
          <cell r="AR185">
            <v>16338.765313830638</v>
          </cell>
          <cell r="AS185">
            <v>17769.019532027876</v>
          </cell>
        </row>
        <row r="186">
          <cell r="AE186">
            <v>1184</v>
          </cell>
          <cell r="AF186">
            <v>15018.645422582515</v>
          </cell>
          <cell r="AG186">
            <v>16441.019001659832</v>
          </cell>
          <cell r="AH186">
            <v>16996.241086085309</v>
          </cell>
          <cell r="AI186">
            <v>18363.748240914851</v>
          </cell>
          <cell r="AJ186">
            <v>20466.836249483709</v>
          </cell>
          <cell r="AK186">
            <v>21333.071298541083</v>
          </cell>
          <cell r="AL186">
            <v>20984.3491692549</v>
          </cell>
          <cell r="AM186">
            <v>20734.548050677564</v>
          </cell>
          <cell r="AN186">
            <v>21626.776605905194</v>
          </cell>
          <cell r="AO186">
            <v>21478.664764607649</v>
          </cell>
          <cell r="AP186">
            <v>24134.022861615336</v>
          </cell>
          <cell r="AQ186">
            <v>21465.422960998963</v>
          </cell>
          <cell r="AR186">
            <v>18516.657035237185</v>
          </cell>
          <cell r="AS186">
            <v>19265.130918763218</v>
          </cell>
        </row>
        <row r="187">
          <cell r="AE187">
            <v>1185</v>
          </cell>
          <cell r="AF187">
            <v>3438.229648232938</v>
          </cell>
          <cell r="AG187">
            <v>3555.833788115056</v>
          </cell>
          <cell r="AH187">
            <v>3625.3871313978225</v>
          </cell>
          <cell r="AI187">
            <v>3583.0038433859636</v>
          </cell>
          <cell r="AJ187">
            <v>3034.293396849992</v>
          </cell>
          <cell r="AK187">
            <v>2642.9799620749313</v>
          </cell>
          <cell r="AL187">
            <v>2755.2153489472466</v>
          </cell>
          <cell r="AM187">
            <v>2309.0377272988894</v>
          </cell>
          <cell r="AN187">
            <v>2668.0807390136265</v>
          </cell>
          <cell r="AO187">
            <v>2520.7836611099465</v>
          </cell>
          <cell r="AP187">
            <v>2935.2984502533841</v>
          </cell>
          <cell r="AQ187">
            <v>2473.7643107304834</v>
          </cell>
          <cell r="AR187">
            <v>2645.2716760952417</v>
          </cell>
          <cell r="AS187">
            <v>2595.784239213569</v>
          </cell>
        </row>
        <row r="188">
          <cell r="AE188">
            <v>1186</v>
          </cell>
          <cell r="AF188">
            <v>0</v>
          </cell>
          <cell r="AG188">
            <v>656.33351076495819</v>
          </cell>
          <cell r="AH188">
            <v>1004.5622339774189</v>
          </cell>
          <cell r="AI188">
            <v>1233.6324848807806</v>
          </cell>
          <cell r="AJ188">
            <v>1316.9458898712849</v>
          </cell>
          <cell r="AK188">
            <v>1368.3193887875982</v>
          </cell>
          <cell r="AL188">
            <v>1597.1556214088673</v>
          </cell>
          <cell r="AM188">
            <v>2012.0445151984752</v>
          </cell>
          <cell r="AN188">
            <v>1823.5612419985753</v>
          </cell>
          <cell r="AO188">
            <v>1902.6675943576722</v>
          </cell>
          <cell r="AP188">
            <v>2006.4090953521661</v>
          </cell>
          <cell r="AQ188">
            <v>1951.4134745623855</v>
          </cell>
          <cell r="AR188">
            <v>1674.7418797126352</v>
          </cell>
          <cell r="AS188">
            <v>1749.7905906741894</v>
          </cell>
        </row>
        <row r="189">
          <cell r="AE189">
            <v>1187</v>
          </cell>
          <cell r="AF189">
            <v>1285.0299304710063</v>
          </cell>
          <cell r="AG189">
            <v>1428.1777009270731</v>
          </cell>
          <cell r="AH189">
            <v>1682.2320199874273</v>
          </cell>
          <cell r="AI189">
            <v>1717.7851924024626</v>
          </cell>
          <cell r="AJ189">
            <v>1988.8166956460345</v>
          </cell>
          <cell r="AK189">
            <v>1980.2641094141168</v>
          </cell>
          <cell r="AL189">
            <v>1965.2793750341918</v>
          </cell>
          <cell r="AM189">
            <v>1786.6286220952352</v>
          </cell>
          <cell r="AN189">
            <v>2265.9595218167428</v>
          </cell>
          <cell r="AO189">
            <v>2423.7746946362358</v>
          </cell>
          <cell r="AP189">
            <v>3019.4260059466719</v>
          </cell>
          <cell r="AQ189">
            <v>2613.0348471774455</v>
          </cell>
          <cell r="AR189">
            <v>2888.4615162711984</v>
          </cell>
          <cell r="AS189">
            <v>2978.6946317237798</v>
          </cell>
        </row>
        <row r="190">
          <cell r="AE190">
            <v>1188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</row>
        <row r="191">
          <cell r="AE191">
            <v>1189</v>
          </cell>
          <cell r="AF191">
            <v>62476.024338079726</v>
          </cell>
          <cell r="AG191">
            <v>65369.421880950671</v>
          </cell>
          <cell r="AH191">
            <v>66822.023209274019</v>
          </cell>
          <cell r="AI191">
            <v>65917.483957850287</v>
          </cell>
          <cell r="AJ191">
            <v>72269.349541965741</v>
          </cell>
          <cell r="AK191">
            <v>73771.313780705706</v>
          </cell>
          <cell r="AL191">
            <v>78436.316460073402</v>
          </cell>
          <cell r="AM191">
            <v>78207.802854950482</v>
          </cell>
          <cell r="AN191">
            <v>82204.697487496422</v>
          </cell>
          <cell r="AO191">
            <v>83322.390619720361</v>
          </cell>
          <cell r="AP191">
            <v>94986.502626903384</v>
          </cell>
          <cell r="AQ191">
            <v>92087.559330342163</v>
          </cell>
          <cell r="AR191">
            <v>83761.55773357072</v>
          </cell>
          <cell r="AS191">
            <v>89298.381233775057</v>
          </cell>
        </row>
        <row r="192">
          <cell r="AE192">
            <v>1190</v>
          </cell>
          <cell r="AF192">
            <v>8509.8000839267916</v>
          </cell>
          <cell r="AG192">
            <v>9423.891899970833</v>
          </cell>
          <cell r="AH192">
            <v>10177.612329781543</v>
          </cell>
          <cell r="AI192">
            <v>11061.818712885397</v>
          </cell>
          <cell r="AJ192">
            <v>14574.660126750201</v>
          </cell>
          <cell r="AK192">
            <v>14856.59094911106</v>
          </cell>
          <cell r="AL192">
            <v>13167.87500345037</v>
          </cell>
          <cell r="AM192">
            <v>12619.518834193084</v>
          </cell>
          <cell r="AN192">
            <v>14385.214400805871</v>
          </cell>
          <cell r="AO192">
            <v>14410.821383662535</v>
          </cell>
          <cell r="AP192">
            <v>15330.502142605748</v>
          </cell>
          <cell r="AQ192">
            <v>14194.030134242474</v>
          </cell>
          <cell r="AR192">
            <v>13454.842111098835</v>
          </cell>
          <cell r="AS192">
            <v>13860.335313223313</v>
          </cell>
        </row>
        <row r="193">
          <cell r="AE193">
            <v>1191</v>
          </cell>
          <cell r="AF193">
            <v>207541.25393831864</v>
          </cell>
          <cell r="AG193">
            <v>218210.18402494697</v>
          </cell>
          <cell r="AH193">
            <v>232498.81411983163</v>
          </cell>
          <cell r="AI193">
            <v>235768.51363251754</v>
          </cell>
          <cell r="AJ193">
            <v>239873.7167673212</v>
          </cell>
          <cell r="AK193">
            <v>244371.09232924134</v>
          </cell>
          <cell r="AL193">
            <v>221928.03866411949</v>
          </cell>
          <cell r="AM193">
            <v>201799.54592056293</v>
          </cell>
          <cell r="AN193">
            <v>227471.35384762287</v>
          </cell>
          <cell r="AO193">
            <v>229157.12502248996</v>
          </cell>
          <cell r="AP193">
            <v>258519.93860837797</v>
          </cell>
          <cell r="AQ193">
            <v>221089.6954565536</v>
          </cell>
          <cell r="AR193">
            <v>233742.40102247254</v>
          </cell>
          <cell r="AS193">
            <v>224890.85704424547</v>
          </cell>
        </row>
        <row r="194">
          <cell r="AE194">
            <v>1192</v>
          </cell>
          <cell r="AF194">
            <v>55829.440822692457</v>
          </cell>
          <cell r="AG194">
            <v>56590.313406124456</v>
          </cell>
          <cell r="AH194">
            <v>57145.995686117785</v>
          </cell>
          <cell r="AI194">
            <v>56598.672419554452</v>
          </cell>
          <cell r="AJ194">
            <v>68096.924741247902</v>
          </cell>
          <cell r="AK194">
            <v>60411.660298144285</v>
          </cell>
          <cell r="AL194">
            <v>57380.392543872724</v>
          </cell>
          <cell r="AM194">
            <v>50620.244799702632</v>
          </cell>
          <cell r="AN194">
            <v>57501.983422765363</v>
          </cell>
          <cell r="AO194">
            <v>55936.208293782671</v>
          </cell>
          <cell r="AP194">
            <v>62336.43658523733</v>
          </cell>
          <cell r="AQ194">
            <v>52530.803164050361</v>
          </cell>
          <cell r="AR194">
            <v>56575.195132285633</v>
          </cell>
          <cell r="AS194">
            <v>60540.728494273215</v>
          </cell>
        </row>
        <row r="195">
          <cell r="AE195">
            <v>1193</v>
          </cell>
          <cell r="AF195">
            <v>18448.969035349965</v>
          </cell>
          <cell r="AG195">
            <v>19032.841341518139</v>
          </cell>
          <cell r="AH195">
            <v>17748.008754801234</v>
          </cell>
          <cell r="AI195">
            <v>18264.15315123754</v>
          </cell>
          <cell r="AJ195">
            <v>19056.751323859815</v>
          </cell>
          <cell r="AK195">
            <v>19661.541002086535</v>
          </cell>
          <cell r="AL195">
            <v>18545.803217196641</v>
          </cell>
          <cell r="AM195">
            <v>16724.326902536432</v>
          </cell>
          <cell r="AN195">
            <v>18929.826902387715</v>
          </cell>
          <cell r="AO195">
            <v>18823.426365734849</v>
          </cell>
          <cell r="AP195">
            <v>21603.889067810851</v>
          </cell>
          <cell r="AQ195">
            <v>17663.295098318551</v>
          </cell>
          <cell r="AR195">
            <v>19583.109113354993</v>
          </cell>
          <cell r="AS195">
            <v>20183.991093632027</v>
          </cell>
        </row>
        <row r="196">
          <cell r="AE196">
            <v>1194</v>
          </cell>
          <cell r="AF196">
            <v>83648.269729142106</v>
          </cell>
          <cell r="AG196">
            <v>86095.180839274137</v>
          </cell>
          <cell r="AH196">
            <v>88689.661710605185</v>
          </cell>
          <cell r="AI196">
            <v>87391.866504255857</v>
          </cell>
          <cell r="AJ196">
            <v>92750.302705587615</v>
          </cell>
          <cell r="AK196">
            <v>87808.12624907821</v>
          </cell>
          <cell r="AL196">
            <v>82800.30289842005</v>
          </cell>
          <cell r="AM196">
            <v>76848.921589256148</v>
          </cell>
          <cell r="AN196">
            <v>80153.858841484049</v>
          </cell>
          <cell r="AO196">
            <v>89297.984521165999</v>
          </cell>
          <cell r="AP196">
            <v>104157.06896350498</v>
          </cell>
          <cell r="AQ196">
            <v>87760.518853765883</v>
          </cell>
          <cell r="AR196">
            <v>88720.797477695247</v>
          </cell>
          <cell r="AS196">
            <v>90258.804919185364</v>
          </cell>
        </row>
        <row r="197">
          <cell r="AE197">
            <v>1195</v>
          </cell>
          <cell r="AF197">
            <v>13354.378522385339</v>
          </cell>
          <cell r="AG197">
            <v>14177.560554964668</v>
          </cell>
          <cell r="AH197">
            <v>14304.518064250044</v>
          </cell>
          <cell r="AI197">
            <v>15049.669948805369</v>
          </cell>
          <cell r="AJ197">
            <v>17752.170153715804</v>
          </cell>
          <cell r="AK197">
            <v>18426.639398256684</v>
          </cell>
          <cell r="AL197">
            <v>15446.933955195946</v>
          </cell>
          <cell r="AM197">
            <v>13127.3603185066</v>
          </cell>
          <cell r="AN197">
            <v>14492.644928422817</v>
          </cell>
          <cell r="AO197">
            <v>16342.397391153147</v>
          </cell>
          <cell r="AP197">
            <v>18707.282740673869</v>
          </cell>
          <cell r="AQ197">
            <v>16773.150531663763</v>
          </cell>
          <cell r="AR197">
            <v>17021.807311408505</v>
          </cell>
          <cell r="AS197">
            <v>16940.196721420245</v>
          </cell>
        </row>
        <row r="198">
          <cell r="AE198">
            <v>1196</v>
          </cell>
          <cell r="AF198">
            <v>4371.5479868547</v>
          </cell>
          <cell r="AG198">
            <v>4588.0527587139813</v>
          </cell>
          <cell r="AH198">
            <v>4531.9332114495674</v>
          </cell>
          <cell r="AI198">
            <v>4802.5187777730762</v>
          </cell>
          <cell r="AJ198">
            <v>5749.0593489333396</v>
          </cell>
          <cell r="AK198">
            <v>5824.0952204420164</v>
          </cell>
          <cell r="AL198">
            <v>6322.6389372512758</v>
          </cell>
          <cell r="AM198">
            <v>5749.1864220366379</v>
          </cell>
          <cell r="AN198">
            <v>6432.726602760893</v>
          </cell>
          <cell r="AO198">
            <v>6179.163732274088</v>
          </cell>
          <cell r="AP198">
            <v>7175.0295964485877</v>
          </cell>
          <cell r="AQ198">
            <v>5559.5203431343671</v>
          </cell>
          <cell r="AR198">
            <v>6340.9709348369552</v>
          </cell>
          <cell r="AS198">
            <v>6118.0829088406608</v>
          </cell>
        </row>
        <row r="199">
          <cell r="AE199">
            <v>1197</v>
          </cell>
          <cell r="AF199">
            <v>52765.82740910045</v>
          </cell>
          <cell r="AG199">
            <v>55418.375764784534</v>
          </cell>
          <cell r="AH199">
            <v>53779.362946817935</v>
          </cell>
          <cell r="AI199">
            <v>57166.976909924793</v>
          </cell>
          <cell r="AJ199">
            <v>58162.368742371335</v>
          </cell>
          <cell r="AK199">
            <v>59252.850931627057</v>
          </cell>
          <cell r="AL199">
            <v>53811.066060123871</v>
          </cell>
          <cell r="AM199">
            <v>48930.494595454038</v>
          </cell>
          <cell r="AN199">
            <v>54476.201281784866</v>
          </cell>
          <cell r="AO199">
            <v>58730.15280303538</v>
          </cell>
          <cell r="AP199">
            <v>69276.436443715094</v>
          </cell>
          <cell r="AQ199">
            <v>56740.425650500612</v>
          </cell>
          <cell r="AR199">
            <v>60585.17534485623</v>
          </cell>
          <cell r="AS199">
            <v>63840.942493184251</v>
          </cell>
        </row>
        <row r="200">
          <cell r="AE200">
            <v>1198</v>
          </cell>
          <cell r="AF200">
            <v>5146.9707885237085</v>
          </cell>
          <cell r="AG200">
            <v>6718.0817054342806</v>
          </cell>
          <cell r="AH200">
            <v>6824.2136876269306</v>
          </cell>
          <cell r="AI200">
            <v>6893.4628400506035</v>
          </cell>
          <cell r="AJ200">
            <v>7265.9437797242899</v>
          </cell>
          <cell r="AK200">
            <v>7445.7548033872317</v>
          </cell>
          <cell r="AL200">
            <v>7484.4054611045067</v>
          </cell>
          <cell r="AM200">
            <v>7502.1742559817703</v>
          </cell>
          <cell r="AN200">
            <v>7469.3611203677228</v>
          </cell>
          <cell r="AO200">
            <v>7259.4897205293973</v>
          </cell>
          <cell r="AP200">
            <v>7936.664220011925</v>
          </cell>
          <cell r="AQ200">
            <v>7230.7421554150678</v>
          </cell>
          <cell r="AR200">
            <v>6013.8544117954971</v>
          </cell>
          <cell r="AS200">
            <v>6416.8873171107543</v>
          </cell>
        </row>
        <row r="201">
          <cell r="AE201">
            <v>1199</v>
          </cell>
          <cell r="AF201">
            <v>12881.966271887615</v>
          </cell>
          <cell r="AG201">
            <v>13496.43078253758</v>
          </cell>
          <cell r="AH201">
            <v>13958.531818748997</v>
          </cell>
          <cell r="AI201">
            <v>14256.695260433586</v>
          </cell>
          <cell r="AJ201">
            <v>17786.718468246647</v>
          </cell>
          <cell r="AK201">
            <v>15577.964073186247</v>
          </cell>
          <cell r="AL201">
            <v>14338.423039900692</v>
          </cell>
          <cell r="AM201">
            <v>13453.443952143829</v>
          </cell>
          <cell r="AN201">
            <v>15144.440570610472</v>
          </cell>
          <cell r="AO201">
            <v>15652.876652038196</v>
          </cell>
          <cell r="AP201">
            <v>18269.471815980007</v>
          </cell>
          <cell r="AQ201">
            <v>13677.889586555495</v>
          </cell>
          <cell r="AR201">
            <v>16348.213774380894</v>
          </cell>
          <cell r="AS201">
            <v>17573.701854776704</v>
          </cell>
        </row>
        <row r="202">
          <cell r="AE202">
            <v>1200</v>
          </cell>
          <cell r="AF202">
            <v>4185.0951121832004</v>
          </cell>
          <cell r="AG202">
            <v>4169.0960542807734</v>
          </cell>
          <cell r="AH202">
            <v>5267.144749080685</v>
          </cell>
          <cell r="AI202">
            <v>5096.4242519172822</v>
          </cell>
          <cell r="AJ202">
            <v>6118.2919550781035</v>
          </cell>
          <cell r="AK202">
            <v>6277.7990958202045</v>
          </cell>
          <cell r="AL202">
            <v>5730.3040414927455</v>
          </cell>
          <cell r="AM202">
            <v>4276.3389055948956</v>
          </cell>
          <cell r="AN202">
            <v>5388.0001633131105</v>
          </cell>
          <cell r="AO202">
            <v>5639.3643525066354</v>
          </cell>
          <cell r="AP202">
            <v>6370.020968760552</v>
          </cell>
          <cell r="AQ202">
            <v>5143.0695089171604</v>
          </cell>
          <cell r="AR202">
            <v>5685.1742211022347</v>
          </cell>
          <cell r="AS202">
            <v>5556.1572644978951</v>
          </cell>
        </row>
        <row r="203">
          <cell r="AE203">
            <v>1201</v>
          </cell>
          <cell r="AF203">
            <v>12852.157536593695</v>
          </cell>
          <cell r="AG203">
            <v>14771.362663426531</v>
          </cell>
          <cell r="AH203">
            <v>13763.126435529784</v>
          </cell>
          <cell r="AI203">
            <v>14690.413938824031</v>
          </cell>
          <cell r="AJ203">
            <v>16489.571103565679</v>
          </cell>
          <cell r="AK203">
            <v>17374.357926619101</v>
          </cell>
          <cell r="AL203">
            <v>13505.83465026221</v>
          </cell>
          <cell r="AM203">
            <v>11057.339355036405</v>
          </cell>
          <cell r="AN203">
            <v>12568.067287310478</v>
          </cell>
          <cell r="AO203">
            <v>12985.711656951584</v>
          </cell>
          <cell r="AP203">
            <v>12708.421641386909</v>
          </cell>
          <cell r="AQ203">
            <v>10393.313567764075</v>
          </cell>
          <cell r="AR203">
            <v>10687.84285332143</v>
          </cell>
          <cell r="AS203">
            <v>11224.200097918059</v>
          </cell>
        </row>
        <row r="204">
          <cell r="AE204">
            <v>1202</v>
          </cell>
          <cell r="AF204">
            <v>0</v>
          </cell>
          <cell r="AG204">
            <v>61.921685860817171</v>
          </cell>
          <cell r="AH204">
            <v>2892.5434563561898</v>
          </cell>
          <cell r="AI204">
            <v>3495.6191627639305</v>
          </cell>
          <cell r="AJ204">
            <v>3659.4541708308361</v>
          </cell>
          <cell r="AK204">
            <v>3757.9080455989038</v>
          </cell>
          <cell r="AL204">
            <v>4467.9362638928624</v>
          </cell>
          <cell r="AM204">
            <v>4561.9970029712822</v>
          </cell>
          <cell r="AN204">
            <v>4412.4389461394449</v>
          </cell>
          <cell r="AO204">
            <v>4727.1718007169857</v>
          </cell>
          <cell r="AP204">
            <v>5139.2265567012191</v>
          </cell>
          <cell r="AQ204">
            <v>5022.2267845201568</v>
          </cell>
          <cell r="AR204">
            <v>4559.3332506404795</v>
          </cell>
          <cell r="AS204">
            <v>5716.3211114948881</v>
          </cell>
        </row>
        <row r="205">
          <cell r="AE205">
            <v>1203</v>
          </cell>
          <cell r="AF205">
            <v>9016.206938433028</v>
          </cell>
          <cell r="AG205">
            <v>9740.5100251891363</v>
          </cell>
          <cell r="AH205">
            <v>10179.831443775936</v>
          </cell>
          <cell r="AI205">
            <v>10293.123913052057</v>
          </cell>
          <cell r="AJ205">
            <v>9822.59619174412</v>
          </cell>
          <cell r="AK205">
            <v>10006.759361693294</v>
          </cell>
          <cell r="AL205">
            <v>9087.7380681850464</v>
          </cell>
          <cell r="AM205">
            <v>8268.3172034954914</v>
          </cell>
          <cell r="AN205">
            <v>11086.399450213663</v>
          </cell>
          <cell r="AO205">
            <v>9358.9175291508254</v>
          </cell>
          <cell r="AP205">
            <v>13347.749268239018</v>
          </cell>
          <cell r="AQ205">
            <v>12150.42851757976</v>
          </cell>
          <cell r="AR205">
            <v>10443.691931515272</v>
          </cell>
          <cell r="AS205">
            <v>11006.308511828178</v>
          </cell>
        </row>
        <row r="206">
          <cell r="AE206">
            <v>1204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</row>
        <row r="207">
          <cell r="AE207">
            <v>1205</v>
          </cell>
          <cell r="AF207">
            <v>1037.2543391816237</v>
          </cell>
          <cell r="AG207">
            <v>1466.9493034741388</v>
          </cell>
          <cell r="AH207">
            <v>1632.3778144982819</v>
          </cell>
          <cell r="AI207">
            <v>1902.091963525618</v>
          </cell>
          <cell r="AJ207">
            <v>2518.6187064565165</v>
          </cell>
          <cell r="AK207">
            <v>2673.7745761500073</v>
          </cell>
          <cell r="AL207">
            <v>2242.9305696115557</v>
          </cell>
          <cell r="AM207">
            <v>2054.9845490177577</v>
          </cell>
          <cell r="AN207">
            <v>2540.2843998053636</v>
          </cell>
          <cell r="AO207">
            <v>2357.7022032808391</v>
          </cell>
          <cell r="AP207">
            <v>2799.2347403194212</v>
          </cell>
          <cell r="AQ207">
            <v>2360.025560757012</v>
          </cell>
          <cell r="AR207">
            <v>2289.9733733085341</v>
          </cell>
          <cell r="AS207">
            <v>2426.6025271830749</v>
          </cell>
        </row>
        <row r="208">
          <cell r="AE208">
            <v>1206</v>
          </cell>
          <cell r="AF208">
            <v>442.29719129048055</v>
          </cell>
          <cell r="AG208">
            <v>542.88786116502945</v>
          </cell>
          <cell r="AH208">
            <v>580.61801161522897</v>
          </cell>
          <cell r="AI208">
            <v>581.4906275054592</v>
          </cell>
          <cell r="AJ208">
            <v>557.74851048207915</v>
          </cell>
          <cell r="AK208">
            <v>597.33662106969416</v>
          </cell>
          <cell r="AL208">
            <v>557.38339458035853</v>
          </cell>
          <cell r="AM208">
            <v>607.84525437605248</v>
          </cell>
          <cell r="AN208">
            <v>668.84480652014156</v>
          </cell>
          <cell r="AO208">
            <v>631.94397560312768</v>
          </cell>
          <cell r="AP208">
            <v>866.55546759183767</v>
          </cell>
          <cell r="AQ208">
            <v>842.66762553311935</v>
          </cell>
          <cell r="AR208">
            <v>745.62999233163612</v>
          </cell>
          <cell r="AS208">
            <v>967.02101425238061</v>
          </cell>
        </row>
        <row r="209">
          <cell r="AE209">
            <v>1207</v>
          </cell>
          <cell r="AF209">
            <v>1541.6537268930235</v>
          </cell>
          <cell r="AG209">
            <v>1545.191740568453</v>
          </cell>
          <cell r="AH209">
            <v>1544.3343151880281</v>
          </cell>
          <cell r="AI209">
            <v>1526.2799767974207</v>
          </cell>
          <cell r="AJ209">
            <v>1595.0527376177763</v>
          </cell>
          <cell r="AK209">
            <v>1556.7111507023994</v>
          </cell>
          <cell r="AL209">
            <v>1544.5602446950488</v>
          </cell>
          <cell r="AM209">
            <v>1539.9545777008368</v>
          </cell>
          <cell r="AN209">
            <v>1570.2018339662472</v>
          </cell>
          <cell r="AO209">
            <v>1554.5123182236828</v>
          </cell>
          <cell r="AP209">
            <v>1805.6404507440582</v>
          </cell>
          <cell r="AQ209">
            <v>1402.0836663873947</v>
          </cell>
          <cell r="AR209">
            <v>1508.4297725525182</v>
          </cell>
          <cell r="AS209">
            <v>1575.494826133448</v>
          </cell>
        </row>
        <row r="210">
          <cell r="AE210">
            <v>1208</v>
          </cell>
          <cell r="AF210">
            <v>1333.343959445453</v>
          </cell>
          <cell r="AG210">
            <v>1467.9270417795308</v>
          </cell>
          <cell r="AH210">
            <v>1436.3838848315677</v>
          </cell>
          <cell r="AI210">
            <v>1601.5885246515834</v>
          </cell>
          <cell r="AJ210">
            <v>1623.5479572424535</v>
          </cell>
          <cell r="AK210">
            <v>1812.5357685108131</v>
          </cell>
          <cell r="AL210">
            <v>1486.7501675875205</v>
          </cell>
          <cell r="AM210">
            <v>1440.6250068883573</v>
          </cell>
          <cell r="AN210">
            <v>1610.7905511207955</v>
          </cell>
          <cell r="AO210">
            <v>1426.5969107064375</v>
          </cell>
          <cell r="AP210">
            <v>1682.7735924134513</v>
          </cell>
          <cell r="AQ210">
            <v>1506.363025385753</v>
          </cell>
          <cell r="AR210">
            <v>1558.1167860451462</v>
          </cell>
          <cell r="AS210">
            <v>1500.9067819754398</v>
          </cell>
        </row>
        <row r="211">
          <cell r="AE211">
            <v>1209</v>
          </cell>
          <cell r="AF211">
            <v>1327.0471529589468</v>
          </cell>
          <cell r="AG211">
            <v>1323.9937038784856</v>
          </cell>
          <cell r="AH211">
            <v>1385.439598841248</v>
          </cell>
          <cell r="AI211">
            <v>1401.0039077949991</v>
          </cell>
          <cell r="AJ211">
            <v>1580.0355172054244</v>
          </cell>
          <cell r="AK211">
            <v>1581.2839204485165</v>
          </cell>
          <cell r="AL211">
            <v>1554.679178598903</v>
          </cell>
          <cell r="AM211">
            <v>1458.0230697853146</v>
          </cell>
          <cell r="AN211">
            <v>1741.2942109160917</v>
          </cell>
          <cell r="AO211">
            <v>1555.6200269224341</v>
          </cell>
          <cell r="AP211">
            <v>1834.9656314889164</v>
          </cell>
          <cell r="AQ211">
            <v>1836.1475269293419</v>
          </cell>
          <cell r="AR211">
            <v>1883.8514764227396</v>
          </cell>
          <cell r="AS211">
            <v>1816.3840279329486</v>
          </cell>
        </row>
        <row r="212">
          <cell r="AE212">
            <v>1210</v>
          </cell>
          <cell r="AF212">
            <v>2829.7694300047319</v>
          </cell>
          <cell r="AG212">
            <v>2982.377893282222</v>
          </cell>
          <cell r="AH212">
            <v>3197.1252739899915</v>
          </cell>
          <cell r="AI212">
            <v>3325.1025273344626</v>
          </cell>
          <cell r="AJ212">
            <v>3623.3271038893313</v>
          </cell>
          <cell r="AK212">
            <v>3709.7128633997636</v>
          </cell>
          <cell r="AL212">
            <v>3736.0956056260261</v>
          </cell>
          <cell r="AM212">
            <v>3647.7746190560947</v>
          </cell>
          <cell r="AN212">
            <v>4225.286436429159</v>
          </cell>
          <cell r="AO212">
            <v>4324.0237753018228</v>
          </cell>
          <cell r="AP212">
            <v>4556.33051103451</v>
          </cell>
          <cell r="AQ212">
            <v>4664.7486934517256</v>
          </cell>
          <cell r="AR212">
            <v>5100.6257377979791</v>
          </cell>
          <cell r="AS212">
            <v>4843.2745146640727</v>
          </cell>
        </row>
        <row r="213">
          <cell r="AE213">
            <v>1211</v>
          </cell>
          <cell r="AF213">
            <v>6530.3178744530542</v>
          </cell>
          <cell r="AG213">
            <v>6908.9739235801917</v>
          </cell>
          <cell r="AH213">
            <v>7084.9786785143888</v>
          </cell>
          <cell r="AI213">
            <v>6989.9301767888064</v>
          </cell>
          <cell r="AJ213">
            <v>7559.6957231855931</v>
          </cell>
          <cell r="AK213">
            <v>7447.5869728708303</v>
          </cell>
          <cell r="AL213">
            <v>7306.1702774809928</v>
          </cell>
          <cell r="AM213">
            <v>6603.3774522223885</v>
          </cell>
          <cell r="AN213">
            <v>7389.9193816742345</v>
          </cell>
          <cell r="AO213">
            <v>7161.777468808963</v>
          </cell>
          <cell r="AP213">
            <v>8977.174859186749</v>
          </cell>
          <cell r="AQ213">
            <v>7747.3576584002776</v>
          </cell>
          <cell r="AR213">
            <v>8058.7631068748706</v>
          </cell>
          <cell r="AS213">
            <v>8133.2241969080087</v>
          </cell>
        </row>
        <row r="214">
          <cell r="AE214">
            <v>1212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</row>
        <row r="215">
          <cell r="AE215">
            <v>1213</v>
          </cell>
          <cell r="AF215">
            <v>3994.3242015657161</v>
          </cell>
          <cell r="AG215">
            <v>4370.8164795250141</v>
          </cell>
          <cell r="AH215">
            <v>4828.1856154450143</v>
          </cell>
          <cell r="AI215">
            <v>5064.6508919894814</v>
          </cell>
          <cell r="AJ215">
            <v>5983.2695869790814</v>
          </cell>
          <cell r="AK215">
            <v>6513.2591093922092</v>
          </cell>
          <cell r="AL215">
            <v>5223.4727805574466</v>
          </cell>
          <cell r="AM215">
            <v>5069.6045198683323</v>
          </cell>
          <cell r="AN215">
            <v>6035.1164110049776</v>
          </cell>
          <cell r="AO215">
            <v>6455.8201303769847</v>
          </cell>
          <cell r="AP215">
            <v>7044.9816662529483</v>
          </cell>
          <cell r="AQ215">
            <v>5832.9326262073191</v>
          </cell>
          <cell r="AR215">
            <v>6295.8913244091291</v>
          </cell>
          <cell r="AS215">
            <v>6387.0245681615834</v>
          </cell>
        </row>
        <row r="216">
          <cell r="AE216">
            <v>1214</v>
          </cell>
          <cell r="AF216">
            <v>106174.26691419324</v>
          </cell>
          <cell r="AG216">
            <v>108480.62190278624</v>
          </cell>
          <cell r="AH216">
            <v>107128.12017390196</v>
          </cell>
          <cell r="AI216">
            <v>104436.85399150192</v>
          </cell>
          <cell r="AJ216">
            <v>111321.63157589163</v>
          </cell>
          <cell r="AK216">
            <v>112216.34528273979</v>
          </cell>
          <cell r="AL216">
            <v>101794.31604609359</v>
          </cell>
          <cell r="AM216">
            <v>94746.650895891071</v>
          </cell>
          <cell r="AN216">
            <v>104551.39447756794</v>
          </cell>
          <cell r="AO216">
            <v>105266.93453586799</v>
          </cell>
          <cell r="AP216">
            <v>124169.91531515088</v>
          </cell>
          <cell r="AQ216">
            <v>102815.50191062289</v>
          </cell>
          <cell r="AR216">
            <v>113652.75930618883</v>
          </cell>
          <cell r="AS216">
            <v>117203.17619566797</v>
          </cell>
        </row>
        <row r="217">
          <cell r="AE217">
            <v>1215</v>
          </cell>
          <cell r="AF217">
            <v>16967.031483905281</v>
          </cell>
          <cell r="AG217">
            <v>17551.970171749635</v>
          </cell>
          <cell r="AH217">
            <v>17243.449391984857</v>
          </cell>
          <cell r="AI217">
            <v>18055.18561924994</v>
          </cell>
          <cell r="AJ217">
            <v>19068.379368544483</v>
          </cell>
          <cell r="AK217">
            <v>19425.891081512607</v>
          </cell>
          <cell r="AL217">
            <v>17641.816247293638</v>
          </cell>
          <cell r="AM217">
            <v>15675.139623335679</v>
          </cell>
          <cell r="AN217">
            <v>18694.459109206378</v>
          </cell>
          <cell r="AO217">
            <v>18587.635428650781</v>
          </cell>
          <cell r="AP217">
            <v>23760.411376316239</v>
          </cell>
          <cell r="AQ217">
            <v>22996.923681728025</v>
          </cell>
          <cell r="AR217">
            <v>25420.91205521009</v>
          </cell>
          <cell r="AS217">
            <v>25271.186705401651</v>
          </cell>
        </row>
        <row r="218">
          <cell r="AE218">
            <v>1216</v>
          </cell>
          <cell r="AF218">
            <v>7399.7970893925503</v>
          </cell>
          <cell r="AG218">
            <v>7671.8736907787934</v>
          </cell>
          <cell r="AH218">
            <v>8055.2155951145778</v>
          </cell>
          <cell r="AI218">
            <v>8015.8066307143936</v>
          </cell>
          <cell r="AJ218">
            <v>9325.2648467458639</v>
          </cell>
          <cell r="AK218">
            <v>9425.1352167328041</v>
          </cell>
          <cell r="AL218">
            <v>8584.3856159636925</v>
          </cell>
          <cell r="AM218">
            <v>8123.9821909708189</v>
          </cell>
          <cell r="AN218">
            <v>9360.7032192484348</v>
          </cell>
          <cell r="AO218">
            <v>9348.1265224881427</v>
          </cell>
          <cell r="AP218">
            <v>11251.618674840047</v>
          </cell>
          <cell r="AQ218">
            <v>9742.527074864367</v>
          </cell>
          <cell r="AR218">
            <v>10193.302125414997</v>
          </cell>
          <cell r="AS218">
            <v>11110.735455368915</v>
          </cell>
        </row>
        <row r="219">
          <cell r="AE219">
            <v>1217</v>
          </cell>
          <cell r="AF219">
            <v>54609.343098559373</v>
          </cell>
          <cell r="AG219">
            <v>55966.647309675856</v>
          </cell>
          <cell r="AH219">
            <v>57404.951220868657</v>
          </cell>
          <cell r="AI219">
            <v>57115.533118115236</v>
          </cell>
          <cell r="AJ219">
            <v>55279.720241510011</v>
          </cell>
          <cell r="AK219">
            <v>52283.246455060165</v>
          </cell>
          <cell r="AL219">
            <v>55097.563273804619</v>
          </cell>
          <cell r="AM219">
            <v>50255.652378554427</v>
          </cell>
          <cell r="AN219">
            <v>55970.759015275806</v>
          </cell>
          <cell r="AO219">
            <v>55574.632437180531</v>
          </cell>
          <cell r="AP219">
            <v>65005.59642863203</v>
          </cell>
          <cell r="AQ219">
            <v>54789.021472911001</v>
          </cell>
          <cell r="AR219">
            <v>59222.854779542686</v>
          </cell>
          <cell r="AS219">
            <v>62608.61069026553</v>
          </cell>
        </row>
        <row r="220">
          <cell r="AE220">
            <v>1218</v>
          </cell>
          <cell r="AF220">
            <v>7590.9638979393103</v>
          </cell>
          <cell r="AG220">
            <v>8170.5884725010947</v>
          </cell>
          <cell r="AH220">
            <v>8300.4368127033449</v>
          </cell>
          <cell r="AI220">
            <v>8285.1369709359788</v>
          </cell>
          <cell r="AJ220">
            <v>9034.9633020175315</v>
          </cell>
          <cell r="AK220">
            <v>8933.3809537434136</v>
          </cell>
          <cell r="AL220">
            <v>8561.2641896127261</v>
          </cell>
          <cell r="AM220">
            <v>8196.3540932709075</v>
          </cell>
          <cell r="AN220">
            <v>8702.8544518052495</v>
          </cell>
          <cell r="AO220">
            <v>8473.8612027341787</v>
          </cell>
          <cell r="AP220">
            <v>9814.3148296354229</v>
          </cell>
          <cell r="AQ220">
            <v>8095.7344936248401</v>
          </cell>
          <cell r="AR220">
            <v>8631.0894797822257</v>
          </cell>
          <cell r="AS220">
            <v>8516.4771251492912</v>
          </cell>
        </row>
        <row r="221">
          <cell r="AE221">
            <v>1219</v>
          </cell>
          <cell r="AF221">
            <v>309087.67168008559</v>
          </cell>
          <cell r="AG221">
            <v>313633.0979450735</v>
          </cell>
          <cell r="AH221">
            <v>315910.06981199805</v>
          </cell>
          <cell r="AI221">
            <v>311044.61985172093</v>
          </cell>
          <cell r="AJ221">
            <v>309451.75678636297</v>
          </cell>
          <cell r="AK221">
            <v>292668.11220964865</v>
          </cell>
          <cell r="AL221">
            <v>262470.60024607222</v>
          </cell>
          <cell r="AM221">
            <v>241349.13421268706</v>
          </cell>
          <cell r="AN221">
            <v>248591.87990294441</v>
          </cell>
          <cell r="AO221">
            <v>241810.87360634585</v>
          </cell>
          <cell r="AP221">
            <v>271020.63715734199</v>
          </cell>
          <cell r="AQ221">
            <v>247022.64943699029</v>
          </cell>
          <cell r="AR221">
            <v>283672.71088359941</v>
          </cell>
          <cell r="AS221">
            <v>279141.92998812243</v>
          </cell>
        </row>
        <row r="222">
          <cell r="AE222">
            <v>1220</v>
          </cell>
          <cell r="AF222">
            <v>15212.391244996825</v>
          </cell>
          <cell r="AG222">
            <v>15653.877162323652</v>
          </cell>
          <cell r="AH222">
            <v>15899.719373487293</v>
          </cell>
          <cell r="AI222">
            <v>15474.946386942849</v>
          </cell>
          <cell r="AJ222">
            <v>16027.701133009785</v>
          </cell>
          <cell r="AK222">
            <v>15642.43017515871</v>
          </cell>
          <cell r="AL222">
            <v>15824.013726215342</v>
          </cell>
          <cell r="AM222">
            <v>15381.228954051408</v>
          </cell>
          <cell r="AN222">
            <v>16710.114884687111</v>
          </cell>
          <cell r="AO222">
            <v>16181.460061927064</v>
          </cell>
          <cell r="AP222">
            <v>19410.326085179968</v>
          </cell>
          <cell r="AQ222">
            <v>16213.346815317975</v>
          </cell>
          <cell r="AR222">
            <v>17720.938786949722</v>
          </cell>
          <cell r="AS222">
            <v>18238.090073449526</v>
          </cell>
        </row>
        <row r="223">
          <cell r="AE223">
            <v>1221</v>
          </cell>
          <cell r="AF223">
            <v>4694.2410783779651</v>
          </cell>
          <cell r="AG223">
            <v>4987.3422044476429</v>
          </cell>
          <cell r="AH223">
            <v>5027.4535368247316</v>
          </cell>
          <cell r="AI223">
            <v>5194.7925052510564</v>
          </cell>
          <cell r="AJ223">
            <v>5419.012104551869</v>
          </cell>
          <cell r="AK223">
            <v>5655.1590481822714</v>
          </cell>
          <cell r="AL223">
            <v>5534.1299446265757</v>
          </cell>
          <cell r="AM223">
            <v>5503.4780390343831</v>
          </cell>
          <cell r="AN223">
            <v>6118.0417978449177</v>
          </cell>
          <cell r="AO223">
            <v>6208.069241795316</v>
          </cell>
          <cell r="AP223">
            <v>7026.3409147572193</v>
          </cell>
          <cell r="AQ223">
            <v>6190.8962428635905</v>
          </cell>
          <cell r="AR223">
            <v>6089.8123588875678</v>
          </cell>
          <cell r="AS223">
            <v>6283.8089110942974</v>
          </cell>
        </row>
        <row r="224">
          <cell r="AE224">
            <v>1222</v>
          </cell>
          <cell r="AF224">
            <v>9178.2543293246963</v>
          </cell>
          <cell r="AG224">
            <v>9160.8560634693058</v>
          </cell>
          <cell r="AH224">
            <v>9163.5334756307529</v>
          </cell>
          <cell r="AI224">
            <v>9177.3054302748205</v>
          </cell>
          <cell r="AJ224">
            <v>10671.074168493622</v>
          </cell>
          <cell r="AK224">
            <v>11246.447590532502</v>
          </cell>
          <cell r="AL224">
            <v>15248.563821858588</v>
          </cell>
          <cell r="AM224">
            <v>14608.42546601878</v>
          </cell>
          <cell r="AN224">
            <v>15156.846005030908</v>
          </cell>
          <cell r="AO224">
            <v>16137.953304761644</v>
          </cell>
          <cell r="AP224">
            <v>17605.756016570049</v>
          </cell>
          <cell r="AQ224">
            <v>17054.132061692064</v>
          </cell>
          <cell r="AR224">
            <v>13981.726732965715</v>
          </cell>
          <cell r="AS224">
            <v>13917.931976980994</v>
          </cell>
        </row>
        <row r="225">
          <cell r="AE225">
            <v>1223</v>
          </cell>
          <cell r="AF225">
            <v>13000.047961893573</v>
          </cell>
          <cell r="AG225">
            <v>13304.732714827422</v>
          </cell>
          <cell r="AH225">
            <v>13562.73501180661</v>
          </cell>
          <cell r="AI225">
            <v>14252.477427437952</v>
          </cell>
          <cell r="AJ225">
            <v>14750.438166639693</v>
          </cell>
          <cell r="AK225">
            <v>15190.561584862786</v>
          </cell>
          <cell r="AL225">
            <v>14090.712212623956</v>
          </cell>
          <cell r="AM225">
            <v>13745.251207815321</v>
          </cell>
          <cell r="AN225">
            <v>14503.624822368938</v>
          </cell>
          <cell r="AO225">
            <v>14133.583381814547</v>
          </cell>
          <cell r="AP225">
            <v>15755.745008219674</v>
          </cell>
          <cell r="AQ225">
            <v>14920.628956241304</v>
          </cell>
          <cell r="AR225">
            <v>13676.14766100644</v>
          </cell>
          <cell r="AS225">
            <v>14105.428840763374</v>
          </cell>
        </row>
        <row r="226">
          <cell r="AE226">
            <v>1224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</row>
        <row r="227">
          <cell r="AE227">
            <v>1225</v>
          </cell>
          <cell r="AF227">
            <v>7680.8534082899087</v>
          </cell>
          <cell r="AG227">
            <v>7666.2936102282301</v>
          </cell>
          <cell r="AH227">
            <v>7668.5342117182036</v>
          </cell>
          <cell r="AI227">
            <v>7680.0593188868634</v>
          </cell>
          <cell r="AJ227">
            <v>8224.6574064788856</v>
          </cell>
          <cell r="AK227">
            <v>8470.0646473051456</v>
          </cell>
          <cell r="AL227">
            <v>8171.4288036092012</v>
          </cell>
          <cell r="AM227">
            <v>8643.3852999637093</v>
          </cell>
          <cell r="AN227">
            <v>8914.2270586101095</v>
          </cell>
          <cell r="AO227">
            <v>8888.9583603707542</v>
          </cell>
          <cell r="AP227">
            <v>10152.00000190131</v>
          </cell>
          <cell r="AQ227">
            <v>9032.101143389149</v>
          </cell>
          <cell r="AR227">
            <v>8734.3804156567148</v>
          </cell>
          <cell r="AS227">
            <v>8252.8954805456615</v>
          </cell>
        </row>
        <row r="228">
          <cell r="AE228">
            <v>1226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</row>
        <row r="229">
          <cell r="AE229">
            <v>1227</v>
          </cell>
          <cell r="AF229">
            <v>3244.1936526326936</v>
          </cell>
          <cell r="AG229">
            <v>3578.9461142480095</v>
          </cell>
          <cell r="AH229">
            <v>3499.5503083543349</v>
          </cell>
          <cell r="AI229">
            <v>3903.454998139784</v>
          </cell>
          <cell r="AJ229">
            <v>4332.69543150766</v>
          </cell>
          <cell r="AK229">
            <v>4502.3138435258361</v>
          </cell>
          <cell r="AL229">
            <v>4134.737228610461</v>
          </cell>
          <cell r="AM229">
            <v>3697.3143769235508</v>
          </cell>
          <cell r="AN229">
            <v>3797.325043498101</v>
          </cell>
          <cell r="AO229">
            <v>3923.5125888416692</v>
          </cell>
          <cell r="AP229">
            <v>4525.8492712728566</v>
          </cell>
          <cell r="AQ229">
            <v>3761.0426733643794</v>
          </cell>
          <cell r="AR229">
            <v>3898.7659303265705</v>
          </cell>
          <cell r="AS229">
            <v>3899.8385092545896</v>
          </cell>
        </row>
        <row r="230">
          <cell r="AE230">
            <v>1228</v>
          </cell>
          <cell r="AF230">
            <v>25653.17036973736</v>
          </cell>
          <cell r="AG230">
            <v>26416.095637731429</v>
          </cell>
          <cell r="AH230">
            <v>27001.532512290669</v>
          </cell>
          <cell r="AI230">
            <v>26774.285924970245</v>
          </cell>
          <cell r="AJ230">
            <v>27751.086360894238</v>
          </cell>
          <cell r="AK230">
            <v>28271.389540826571</v>
          </cell>
          <cell r="AL230">
            <v>28276.357871957833</v>
          </cell>
          <cell r="AM230">
            <v>26709.703606745203</v>
          </cell>
          <cell r="AN230">
            <v>30052.259609193181</v>
          </cell>
          <cell r="AO230">
            <v>29787.444754470063</v>
          </cell>
          <cell r="AP230">
            <v>34828.922600695252</v>
          </cell>
          <cell r="AQ230">
            <v>29791.141382587884</v>
          </cell>
          <cell r="AR230">
            <v>33123.822137956406</v>
          </cell>
          <cell r="AS230">
            <v>35314.57375281585</v>
          </cell>
        </row>
        <row r="231">
          <cell r="AE231">
            <v>1229</v>
          </cell>
          <cell r="AF231">
            <v>10603.716213687238</v>
          </cell>
          <cell r="AG231">
            <v>11038.977724329268</v>
          </cell>
          <cell r="AH231">
            <v>11342.674868079452</v>
          </cell>
          <cell r="AI231">
            <v>11134.834034168114</v>
          </cell>
          <cell r="AJ231">
            <v>10072.182541615261</v>
          </cell>
          <cell r="AK231">
            <v>9877.2135736235377</v>
          </cell>
          <cell r="AL231">
            <v>9790.5579070950134</v>
          </cell>
          <cell r="AM231">
            <v>8808.1087432649547</v>
          </cell>
          <cell r="AN231">
            <v>10273.646239195998</v>
          </cell>
          <cell r="AO231">
            <v>9724.4127722630146</v>
          </cell>
          <cell r="AP231">
            <v>11209.945192752588</v>
          </cell>
          <cell r="AQ231">
            <v>9348.7304758564424</v>
          </cell>
          <cell r="AR231">
            <v>10339.545758278855</v>
          </cell>
          <cell r="AS231">
            <v>10324.204180896108</v>
          </cell>
        </row>
        <row r="232">
          <cell r="AE232">
            <v>1230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</row>
        <row r="233">
          <cell r="AE233">
            <v>1231</v>
          </cell>
          <cell r="AF233">
            <v>6957.4031070653518</v>
          </cell>
          <cell r="AG233">
            <v>7627.4729339780743</v>
          </cell>
          <cell r="AH233">
            <v>7875.3577675592041</v>
          </cell>
          <cell r="AI233">
            <v>7876.2371795898353</v>
          </cell>
          <cell r="AJ233">
            <v>7937.2975275894196</v>
          </cell>
          <cell r="AK233">
            <v>8086.1133645612408</v>
          </cell>
          <cell r="AL233">
            <v>7933.1973962274333</v>
          </cell>
          <cell r="AM233">
            <v>7152.4011696070147</v>
          </cell>
          <cell r="AN233">
            <v>8004.0492269578644</v>
          </cell>
          <cell r="AO233">
            <v>8115.686205893935</v>
          </cell>
          <cell r="AP233">
            <v>9508.2903233860052</v>
          </cell>
          <cell r="AQ233">
            <v>7795.7029082000236</v>
          </cell>
          <cell r="AR233">
            <v>8527.4340724094491</v>
          </cell>
          <cell r="AS233">
            <v>8848.905332674618</v>
          </cell>
        </row>
        <row r="234">
          <cell r="AE234">
            <v>1232</v>
          </cell>
          <cell r="AF234">
            <v>53.048273597129246</v>
          </cell>
          <cell r="AG234">
            <v>268.20839555785614</v>
          </cell>
          <cell r="AH234">
            <v>578.33799774160514</v>
          </cell>
          <cell r="AI234">
            <v>717.3935094653857</v>
          </cell>
          <cell r="AJ234">
            <v>1559.7252179456621</v>
          </cell>
          <cell r="AK234">
            <v>1707.1598262355844</v>
          </cell>
          <cell r="AL234">
            <v>1500.3578415996808</v>
          </cell>
          <cell r="AM234">
            <v>1330.6383226938451</v>
          </cell>
          <cell r="AN234">
            <v>1558.934272717014</v>
          </cell>
          <cell r="AO234">
            <v>1446.1857603499641</v>
          </cell>
          <cell r="AP234">
            <v>1725.7200963472606</v>
          </cell>
          <cell r="AQ234">
            <v>1703.6797447923334</v>
          </cell>
          <cell r="AR234">
            <v>1909.7340479736304</v>
          </cell>
          <cell r="AS234">
            <v>1996.6978072540683</v>
          </cell>
        </row>
        <row r="235">
          <cell r="AE235">
            <v>1233</v>
          </cell>
          <cell r="AF235">
            <v>2806.3191128254084</v>
          </cell>
          <cell r="AG235">
            <v>2842.4811208050392</v>
          </cell>
          <cell r="AH235">
            <v>2515.3429219161981</v>
          </cell>
          <cell r="AI235">
            <v>2636.2011097433597</v>
          </cell>
          <cell r="AJ235">
            <v>2717.7335282691806</v>
          </cell>
          <cell r="AK235">
            <v>2918.0000437305393</v>
          </cell>
          <cell r="AL235">
            <v>3621.4143282596933</v>
          </cell>
          <cell r="AM235">
            <v>3830.7957459933846</v>
          </cell>
          <cell r="AN235">
            <v>3737.2118440688319</v>
          </cell>
          <cell r="AO235">
            <v>3700.1430471524095</v>
          </cell>
          <cell r="AP235">
            <v>3887.1200433859972</v>
          </cell>
          <cell r="AQ235">
            <v>4064.0302334858084</v>
          </cell>
          <cell r="AR235">
            <v>3805.6539837060104</v>
          </cell>
          <cell r="AS235">
            <v>3704.1816319974209</v>
          </cell>
        </row>
        <row r="236">
          <cell r="AE236">
            <v>1234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</row>
        <row r="237">
          <cell r="AE237">
            <v>1235</v>
          </cell>
          <cell r="AF237">
            <v>6703.5089372654011</v>
          </cell>
          <cell r="AG237">
            <v>7176.2759367562594</v>
          </cell>
          <cell r="AH237">
            <v>6887.5189346522502</v>
          </cell>
          <cell r="AI237">
            <v>6934.0814256524309</v>
          </cell>
          <cell r="AJ237">
            <v>7575.4082247434162</v>
          </cell>
          <cell r="AK237">
            <v>7122.9088633482525</v>
          </cell>
          <cell r="AL237">
            <v>7489.7570631480667</v>
          </cell>
          <cell r="AM237">
            <v>7492.977339355275</v>
          </cell>
          <cell r="AN237">
            <v>8169.0603569473205</v>
          </cell>
          <cell r="AO237">
            <v>8078.5807191644344</v>
          </cell>
          <cell r="AP237">
            <v>8758.7194861504049</v>
          </cell>
          <cell r="AQ237">
            <v>7344.0030824861587</v>
          </cell>
          <cell r="AR237">
            <v>7989.7866241710099</v>
          </cell>
          <cell r="AS237">
            <v>8280.0942902127954</v>
          </cell>
        </row>
        <row r="238">
          <cell r="AE238">
            <v>1236</v>
          </cell>
          <cell r="AF238">
            <v>26266.521685358755</v>
          </cell>
          <cell r="AG238">
            <v>27469.660650493519</v>
          </cell>
          <cell r="AH238">
            <v>28014.785618878897</v>
          </cell>
          <cell r="AI238">
            <v>27661.479415884551</v>
          </cell>
          <cell r="AJ238">
            <v>31583.74858959355</v>
          </cell>
          <cell r="AK238">
            <v>31865.850684008445</v>
          </cell>
          <cell r="AL238">
            <v>28011.229167067311</v>
          </cell>
          <cell r="AM238">
            <v>27056.864207560982</v>
          </cell>
          <cell r="AN238">
            <v>27619.071728841765</v>
          </cell>
          <cell r="AO238">
            <v>28378.84582434659</v>
          </cell>
          <cell r="AP238">
            <v>33020.533413372883</v>
          </cell>
          <cell r="AQ238">
            <v>27228.188869949961</v>
          </cell>
          <cell r="AR238">
            <v>30277.332852434527</v>
          </cell>
          <cell r="AS238">
            <v>29632.961674341823</v>
          </cell>
        </row>
        <row r="239">
          <cell r="AE239">
            <v>1237</v>
          </cell>
          <cell r="AF239">
            <v>17796.864238943865</v>
          </cell>
          <cell r="AG239">
            <v>18624.118432603555</v>
          </cell>
          <cell r="AH239">
            <v>19177.292396990018</v>
          </cell>
          <cell r="AI239">
            <v>19712.150330675238</v>
          </cell>
          <cell r="AJ239">
            <v>20280.216882238245</v>
          </cell>
          <cell r="AK239">
            <v>20867.588200522907</v>
          </cell>
          <cell r="AL239">
            <v>20668.387676154784</v>
          </cell>
          <cell r="AM239">
            <v>20003.773862096503</v>
          </cell>
          <cell r="AN239">
            <v>20630.595079056235</v>
          </cell>
          <cell r="AO239">
            <v>20572.114598569991</v>
          </cell>
          <cell r="AP239">
            <v>23807.274462466692</v>
          </cell>
          <cell r="AQ239">
            <v>21317.109407601914</v>
          </cell>
          <cell r="AR239">
            <v>20534.348069802942</v>
          </cell>
          <cell r="AS239">
            <v>21101.303349950536</v>
          </cell>
        </row>
        <row r="240">
          <cell r="AE240">
            <v>1238</v>
          </cell>
          <cell r="AF240">
            <v>364.51192167070138</v>
          </cell>
          <cell r="AG240">
            <v>406.9988954727848</v>
          </cell>
          <cell r="AH240">
            <v>453.85938391640917</v>
          </cell>
          <cell r="AI240">
            <v>427.56370237618597</v>
          </cell>
          <cell r="AJ240">
            <v>440.94329390568117</v>
          </cell>
          <cell r="AK240">
            <v>450.69457643607444</v>
          </cell>
          <cell r="AL240">
            <v>532.62132393021261</v>
          </cell>
          <cell r="AM240">
            <v>504.88399509228628</v>
          </cell>
          <cell r="AN240">
            <v>592.42748283850096</v>
          </cell>
          <cell r="AO240">
            <v>572.54342995060983</v>
          </cell>
          <cell r="AP240">
            <v>661.21907613745611</v>
          </cell>
          <cell r="AQ240">
            <v>615.67952340157399</v>
          </cell>
          <cell r="AR240">
            <v>714.58244258684601</v>
          </cell>
          <cell r="AS240">
            <v>786.99445351860595</v>
          </cell>
        </row>
        <row r="241">
          <cell r="AE241">
            <v>1239</v>
          </cell>
          <cell r="AF241">
            <v>1394.1553199481646</v>
          </cell>
          <cell r="AG241">
            <v>1504.5979558944468</v>
          </cell>
          <cell r="AH241">
            <v>1646.6520368336426</v>
          </cell>
          <cell r="AI241">
            <v>1659.5152801825179</v>
          </cell>
          <cell r="AJ241">
            <v>1642.5514171119289</v>
          </cell>
          <cell r="AK241">
            <v>1583.0487245631573</v>
          </cell>
          <cell r="AL241">
            <v>1731.0760228221468</v>
          </cell>
          <cell r="AM241">
            <v>1548.7098715417685</v>
          </cell>
          <cell r="AN241">
            <v>1884.1453134617225</v>
          </cell>
          <cell r="AO241">
            <v>1847.6574008673365</v>
          </cell>
          <cell r="AP241">
            <v>2124.7555953166848</v>
          </cell>
          <cell r="AQ241">
            <v>1728.2365940675368</v>
          </cell>
          <cell r="AR241">
            <v>1742.8313921042882</v>
          </cell>
          <cell r="AS241">
            <v>1876.328686557006</v>
          </cell>
        </row>
        <row r="242">
          <cell r="AE242">
            <v>1240</v>
          </cell>
          <cell r="AF242">
            <v>18712.568374780494</v>
          </cell>
          <cell r="AG242">
            <v>19541.302866202557</v>
          </cell>
          <cell r="AH242">
            <v>19890.647670926977</v>
          </cell>
          <cell r="AI242">
            <v>19580.082196918</v>
          </cell>
          <cell r="AJ242">
            <v>21105.368097655959</v>
          </cell>
          <cell r="AK242">
            <v>19314.041825036446</v>
          </cell>
          <cell r="AL242">
            <v>19239.644720822344</v>
          </cell>
          <cell r="AM242">
            <v>17731.361309848035</v>
          </cell>
          <cell r="AN242">
            <v>19751.54062701025</v>
          </cell>
          <cell r="AO242">
            <v>19356.377594084675</v>
          </cell>
          <cell r="AP242">
            <v>25182.669381495354</v>
          </cell>
          <cell r="AQ242">
            <v>19049.381838628073</v>
          </cell>
          <cell r="AR242">
            <v>21383.798983007848</v>
          </cell>
          <cell r="AS242">
            <v>23657.746329363417</v>
          </cell>
        </row>
        <row r="243">
          <cell r="AE243">
            <v>1241</v>
          </cell>
          <cell r="AF243">
            <v>22540.477914341212</v>
          </cell>
          <cell r="AG243">
            <v>23178.391679803823</v>
          </cell>
          <cell r="AH243">
            <v>23672.918512267726</v>
          </cell>
          <cell r="AI243">
            <v>23347.084750525064</v>
          </cell>
          <cell r="AJ243">
            <v>24489.651750031244</v>
          </cell>
          <cell r="AK243">
            <v>23588.650021638823</v>
          </cell>
          <cell r="AL243">
            <v>22327.452353296987</v>
          </cell>
          <cell r="AM243">
            <v>20426.900803316508</v>
          </cell>
          <cell r="AN243">
            <v>22156.847128081772</v>
          </cell>
          <cell r="AO243">
            <v>21550.795704522337</v>
          </cell>
          <cell r="AP243">
            <v>24393.227396276045</v>
          </cell>
          <cell r="AQ243">
            <v>21952.20439705858</v>
          </cell>
          <cell r="AR243">
            <v>23903.89139610124</v>
          </cell>
          <cell r="AS243">
            <v>24061.094062892313</v>
          </cell>
        </row>
        <row r="244">
          <cell r="AE244">
            <v>1242</v>
          </cell>
          <cell r="AF244">
            <v>5505.7466707992589</v>
          </cell>
          <cell r="AG244">
            <v>6829.7934092989735</v>
          </cell>
          <cell r="AH244">
            <v>7645.9117678065813</v>
          </cell>
          <cell r="AI244">
            <v>9466.4960657919364</v>
          </cell>
          <cell r="AJ244">
            <v>8120.4374497137969</v>
          </cell>
          <cell r="AK244">
            <v>8382.0505105517714</v>
          </cell>
          <cell r="AL244">
            <v>7892.8582859860226</v>
          </cell>
          <cell r="AM244">
            <v>7900.5826930302501</v>
          </cell>
          <cell r="AN244">
            <v>8343.9398713856208</v>
          </cell>
          <cell r="AO244">
            <v>8108.626781008913</v>
          </cell>
          <cell r="AP244">
            <v>9103.433453289219</v>
          </cell>
          <cell r="AQ244">
            <v>7952.3531254870568</v>
          </cell>
          <cell r="AR244">
            <v>7995.7235907625582</v>
          </cell>
          <cell r="AS244">
            <v>8015.7366952780976</v>
          </cell>
        </row>
        <row r="245">
          <cell r="AE245">
            <v>1243</v>
          </cell>
          <cell r="AF245">
            <v>14089.648239709704</v>
          </cell>
          <cell r="AG245">
            <v>15360.93940682663</v>
          </cell>
          <cell r="AH245">
            <v>15042.58153169258</v>
          </cell>
          <cell r="AI245">
            <v>15335.17116977124</v>
          </cell>
          <cell r="AJ245">
            <v>17604.722448021268</v>
          </cell>
          <cell r="AK245">
            <v>17835.991314715513</v>
          </cell>
          <cell r="AL245">
            <v>17315.610991342855</v>
          </cell>
          <cell r="AM245">
            <v>16805.601116552494</v>
          </cell>
          <cell r="AN245">
            <v>18134.327031510966</v>
          </cell>
          <cell r="AO245">
            <v>18773.989698368776</v>
          </cell>
          <cell r="AP245">
            <v>22033.552240347613</v>
          </cell>
          <cell r="AQ245">
            <v>19693.987572484177</v>
          </cell>
          <cell r="AR245">
            <v>18988.236841827889</v>
          </cell>
          <cell r="AS245">
            <v>20630.329017463624</v>
          </cell>
        </row>
        <row r="246">
          <cell r="AE246">
            <v>1244</v>
          </cell>
          <cell r="AF246">
            <v>10901.909476215655</v>
          </cell>
          <cell r="AG246">
            <v>11233.642376836133</v>
          </cell>
          <cell r="AH246">
            <v>11445.730471223444</v>
          </cell>
          <cell r="AI246">
            <v>11237.628526787104</v>
          </cell>
          <cell r="AJ246">
            <v>11521.139956613102</v>
          </cell>
          <cell r="AK246">
            <v>11779.538387418375</v>
          </cell>
          <cell r="AL246">
            <v>10286.630394173319</v>
          </cell>
          <cell r="AM246">
            <v>9452.1922448375517</v>
          </cell>
          <cell r="AN246">
            <v>10812.378252062143</v>
          </cell>
          <cell r="AO246">
            <v>10258.444936170616</v>
          </cell>
          <cell r="AP246">
            <v>12420.339074721625</v>
          </cell>
          <cell r="AQ246">
            <v>10611.286175985757</v>
          </cell>
          <cell r="AR246">
            <v>12437.481758746551</v>
          </cell>
          <cell r="AS246">
            <v>11928.120619191941</v>
          </cell>
        </row>
        <row r="247">
          <cell r="AE247">
            <v>1245</v>
          </cell>
          <cell r="AF247">
            <v>3281.0405615376776</v>
          </cell>
          <cell r="AG247">
            <v>3481.5462363106813</v>
          </cell>
          <cell r="AH247">
            <v>3608.7497036558116</v>
          </cell>
          <cell r="AI247">
            <v>3608.4546311542044</v>
          </cell>
          <cell r="AJ247">
            <v>3528.879191067691</v>
          </cell>
          <cell r="AK247">
            <v>3530.9328104653073</v>
          </cell>
          <cell r="AL247">
            <v>3213.189905183538</v>
          </cell>
          <cell r="AM247">
            <v>2914.6541021888129</v>
          </cell>
          <cell r="AN247">
            <v>3197.2261067956638</v>
          </cell>
          <cell r="AO247">
            <v>3117.105925815898</v>
          </cell>
          <cell r="AP247">
            <v>3502.9481992116835</v>
          </cell>
          <cell r="AQ247">
            <v>3051.8530107867136</v>
          </cell>
          <cell r="AR247">
            <v>3048.7112982594745</v>
          </cell>
          <cell r="AS247">
            <v>3345.4077194071615</v>
          </cell>
        </row>
        <row r="248">
          <cell r="AE248">
            <v>1246</v>
          </cell>
          <cell r="AF248">
            <v>15573.302240633957</v>
          </cell>
          <cell r="AG248">
            <v>16014.381198794948</v>
          </cell>
          <cell r="AH248">
            <v>16493.516403263897</v>
          </cell>
          <cell r="AI248">
            <v>16248.497821013347</v>
          </cell>
          <cell r="AJ248">
            <v>16531.416787430728</v>
          </cell>
          <cell r="AK248">
            <v>16841.363166157273</v>
          </cell>
          <cell r="AL248">
            <v>15753.271477945886</v>
          </cell>
          <cell r="AM248">
            <v>14153.285504312827</v>
          </cell>
          <cell r="AN248">
            <v>15935.574585097294</v>
          </cell>
          <cell r="AO248">
            <v>14925.611189741994</v>
          </cell>
          <cell r="AP248">
            <v>17489.885371684737</v>
          </cell>
          <cell r="AQ248">
            <v>16477.249808569974</v>
          </cell>
          <cell r="AR248">
            <v>15520.872604727983</v>
          </cell>
          <cell r="AS248">
            <v>16005.731648817022</v>
          </cell>
        </row>
        <row r="249">
          <cell r="AE249">
            <v>1247</v>
          </cell>
          <cell r="AF249">
            <v>1865.2989416770558</v>
          </cell>
          <cell r="AG249">
            <v>2163.8348390345141</v>
          </cell>
          <cell r="AH249">
            <v>2210.1351910200206</v>
          </cell>
          <cell r="AI249">
            <v>2482.5575345124566</v>
          </cell>
          <cell r="AJ249">
            <v>2806.2037250162994</v>
          </cell>
          <cell r="AK249">
            <v>3167.7400423251484</v>
          </cell>
          <cell r="AL249">
            <v>2645.0256571063692</v>
          </cell>
          <cell r="AM249">
            <v>2646.4579134431483</v>
          </cell>
          <cell r="AN249">
            <v>2962.8979010287785</v>
          </cell>
          <cell r="AO249">
            <v>2888.1923856391636</v>
          </cell>
          <cell r="AP249">
            <v>2999.5019276693383</v>
          </cell>
          <cell r="AQ249">
            <v>2916.9729768060774</v>
          </cell>
          <cell r="AR249">
            <v>3179.5484700606985</v>
          </cell>
          <cell r="AS249">
            <v>3019.1248809077106</v>
          </cell>
        </row>
        <row r="250">
          <cell r="AE250">
            <v>1248</v>
          </cell>
          <cell r="AF250">
            <v>42785.38473857192</v>
          </cell>
          <cell r="AG250">
            <v>45128.780598545236</v>
          </cell>
          <cell r="AH250">
            <v>46437.857844790153</v>
          </cell>
          <cell r="AI250">
            <v>45917.129307308031</v>
          </cell>
          <cell r="AJ250">
            <v>47226.110610566626</v>
          </cell>
          <cell r="AK250">
            <v>49143.027646642535</v>
          </cell>
          <cell r="AL250">
            <v>44922.257744152652</v>
          </cell>
          <cell r="AM250">
            <v>42012.561067785427</v>
          </cell>
          <cell r="AN250">
            <v>50453.095561567927</v>
          </cell>
          <cell r="AO250">
            <v>50201.182948409114</v>
          </cell>
          <cell r="AP250">
            <v>57789.147243439496</v>
          </cell>
          <cell r="AQ250">
            <v>53717.028797890081</v>
          </cell>
          <cell r="AR250">
            <v>53534.172260264779</v>
          </cell>
          <cell r="AS250">
            <v>54850.465968719167</v>
          </cell>
        </row>
        <row r="251">
          <cell r="AE251">
            <v>1249</v>
          </cell>
          <cell r="AF251">
            <v>111724.33377152449</v>
          </cell>
          <cell r="AG251">
            <v>114351.05623815089</v>
          </cell>
          <cell r="AH251">
            <v>111781.75909536559</v>
          </cell>
          <cell r="AI251">
            <v>109240.34324169169</v>
          </cell>
          <cell r="AJ251">
            <v>117800.27743315761</v>
          </cell>
          <cell r="AK251">
            <v>116784.8722971019</v>
          </cell>
          <cell r="AL251">
            <v>111520.27075435373</v>
          </cell>
          <cell r="AM251">
            <v>106708.30739758075</v>
          </cell>
          <cell r="AN251">
            <v>112067.32463262258</v>
          </cell>
          <cell r="AO251">
            <v>112827.33827538139</v>
          </cell>
          <cell r="AP251">
            <v>133861.35782767893</v>
          </cell>
          <cell r="AQ251">
            <v>113578.60603204339</v>
          </cell>
          <cell r="AR251">
            <v>114842.53632263129</v>
          </cell>
          <cell r="AS251">
            <v>118602.08832439606</v>
          </cell>
        </row>
        <row r="252">
          <cell r="AE252">
            <v>1250</v>
          </cell>
          <cell r="AF252">
            <v>5191.8420634608719</v>
          </cell>
          <cell r="AG252">
            <v>5203.7570660978217</v>
          </cell>
          <cell r="AH252">
            <v>5200.8695064086951</v>
          </cell>
          <cell r="AI252">
            <v>5140.0677376008434</v>
          </cell>
          <cell r="AJ252">
            <v>8087.546840930926</v>
          </cell>
          <cell r="AK252">
            <v>8235.5509246394431</v>
          </cell>
          <cell r="AL252">
            <v>9099.6083730303781</v>
          </cell>
          <cell r="AM252">
            <v>7973.4093997006121</v>
          </cell>
          <cell r="AN252">
            <v>9120.6171203156719</v>
          </cell>
          <cell r="AO252">
            <v>9062.8256831145336</v>
          </cell>
          <cell r="AP252">
            <v>10535.961951344307</v>
          </cell>
          <cell r="AQ252">
            <v>9237.2615791002117</v>
          </cell>
          <cell r="AR252">
            <v>8995.6393848819316</v>
          </cell>
          <cell r="AS252">
            <v>9086.4899158632961</v>
          </cell>
        </row>
        <row r="253">
          <cell r="AE253">
            <v>1251</v>
          </cell>
          <cell r="AF253">
            <v>0</v>
          </cell>
          <cell r="AG253">
            <v>225.10751507632173</v>
          </cell>
          <cell r="AH253">
            <v>497.7090940010674</v>
          </cell>
          <cell r="AI253">
            <v>484.58536801513969</v>
          </cell>
          <cell r="AJ253">
            <v>484.51760294977322</v>
          </cell>
          <cell r="AK253">
            <v>473.31319113217853</v>
          </cell>
          <cell r="AL253">
            <v>603.9739468950969</v>
          </cell>
          <cell r="AM253">
            <v>662.48597059528026</v>
          </cell>
          <cell r="AN253">
            <v>840.96266274877155</v>
          </cell>
          <cell r="AO253">
            <v>766.56177597782118</v>
          </cell>
          <cell r="AP253">
            <v>918.61265971699311</v>
          </cell>
          <cell r="AQ253">
            <v>932.52519175732425</v>
          </cell>
          <cell r="AR253">
            <v>1162.3854041154766</v>
          </cell>
          <cell r="AS253">
            <v>1157.9441501100805</v>
          </cell>
        </row>
        <row r="254">
          <cell r="AE254">
            <v>1252</v>
          </cell>
          <cell r="AF254">
            <v>15822.574901086018</v>
          </cell>
          <cell r="AG254">
            <v>16449.153486589501</v>
          </cell>
          <cell r="AH254">
            <v>17106.622494106883</v>
          </cell>
          <cell r="AI254">
            <v>16836.287100766443</v>
          </cell>
          <cell r="AJ254">
            <v>17997.660083947532</v>
          </cell>
          <cell r="AK254">
            <v>17124.167869114615</v>
          </cell>
          <cell r="AL254">
            <v>16088.243013186706</v>
          </cell>
          <cell r="AM254">
            <v>13953.485053608827</v>
          </cell>
          <cell r="AN254">
            <v>15836.181456230073</v>
          </cell>
          <cell r="AO254">
            <v>15955.335161531539</v>
          </cell>
          <cell r="AP254">
            <v>17745.324535924283</v>
          </cell>
          <cell r="AQ254">
            <v>15130.283479949025</v>
          </cell>
          <cell r="AR254">
            <v>16938.439632844886</v>
          </cell>
          <cell r="AS254">
            <v>17107.727963432866</v>
          </cell>
        </row>
        <row r="255">
          <cell r="AE255">
            <v>1253</v>
          </cell>
          <cell r="AF255">
            <v>6163.9011714723456</v>
          </cell>
          <cell r="AG255">
            <v>6783.0075054919034</v>
          </cell>
          <cell r="AH255">
            <v>7000.1080847487419</v>
          </cell>
          <cell r="AI255">
            <v>8005.7382206772863</v>
          </cell>
          <cell r="AJ255">
            <v>7001.2001769347671</v>
          </cell>
          <cell r="AK255">
            <v>7259.9909880393043</v>
          </cell>
          <cell r="AL255">
            <v>7127.3025870339852</v>
          </cell>
          <cell r="AM255">
            <v>7278.9691782200125</v>
          </cell>
          <cell r="AN255">
            <v>6885.0840415044977</v>
          </cell>
          <cell r="AO255">
            <v>6850.0636766027828</v>
          </cell>
          <cell r="AP255">
            <v>8109.880095970645</v>
          </cell>
          <cell r="AQ255">
            <v>6490.1551664205617</v>
          </cell>
          <cell r="AR255">
            <v>7500.82150363034</v>
          </cell>
          <cell r="AS255">
            <v>7735.1408770800572</v>
          </cell>
        </row>
        <row r="256">
          <cell r="AE256">
            <v>1254</v>
          </cell>
          <cell r="AF256">
            <v>16925.623558280466</v>
          </cell>
          <cell r="AG256">
            <v>17498.466307669929</v>
          </cell>
          <cell r="AH256">
            <v>20056.035014313802</v>
          </cell>
          <cell r="AI256">
            <v>20156.244870333747</v>
          </cell>
          <cell r="AJ256">
            <v>17172.304464795841</v>
          </cell>
          <cell r="AK256">
            <v>20867.384672578501</v>
          </cell>
          <cell r="AL256">
            <v>18950.922992952164</v>
          </cell>
          <cell r="AM256">
            <v>17232.10675754779</v>
          </cell>
          <cell r="AN256">
            <v>19487.825324942507</v>
          </cell>
          <cell r="AO256">
            <v>19792.32747602903</v>
          </cell>
          <cell r="AP256">
            <v>23577.822358248999</v>
          </cell>
          <cell r="AQ256">
            <v>19103.408809034343</v>
          </cell>
          <cell r="AR256">
            <v>21169.794152259794</v>
          </cell>
          <cell r="AS256">
            <v>21788.777225569473</v>
          </cell>
        </row>
        <row r="257">
          <cell r="AE257">
            <v>1255</v>
          </cell>
          <cell r="AF257">
            <v>20413.678568729127</v>
          </cell>
          <cell r="AG257">
            <v>21107.102647706688</v>
          </cell>
          <cell r="AH257">
            <v>22103.348401529245</v>
          </cell>
          <cell r="AI257">
            <v>21732.256096955844</v>
          </cell>
          <cell r="AJ257">
            <v>20871.011618181066</v>
          </cell>
          <cell r="AK257">
            <v>23252.425349977166</v>
          </cell>
          <cell r="AL257">
            <v>20693.086618436566</v>
          </cell>
          <cell r="AM257">
            <v>18415.646262416307</v>
          </cell>
          <cell r="AN257">
            <v>21913.996664609364</v>
          </cell>
          <cell r="AO257">
            <v>21224.385009693924</v>
          </cell>
          <cell r="AP257">
            <v>24759.099062507063</v>
          </cell>
          <cell r="AQ257">
            <v>20172.981379482186</v>
          </cell>
          <cell r="AR257">
            <v>22063.383509813786</v>
          </cell>
          <cell r="AS257">
            <v>23430.479106000013</v>
          </cell>
        </row>
        <row r="258">
          <cell r="AE258">
            <v>1256</v>
          </cell>
          <cell r="AF258">
            <v>20891.032343644252</v>
          </cell>
          <cell r="AG258">
            <v>21529.146268207143</v>
          </cell>
          <cell r="AH258">
            <v>21994.679474938381</v>
          </cell>
          <cell r="AI258">
            <v>21684.538252922957</v>
          </cell>
          <cell r="AJ258">
            <v>24397.378908228173</v>
          </cell>
          <cell r="AK258">
            <v>22003.408786891472</v>
          </cell>
          <cell r="AL258">
            <v>20414.723042531015</v>
          </cell>
          <cell r="AM258">
            <v>19414.379899077976</v>
          </cell>
          <cell r="AN258">
            <v>20510.874425988797</v>
          </cell>
          <cell r="AO258">
            <v>19730.412072768559</v>
          </cell>
          <cell r="AP258">
            <v>25406.006239645219</v>
          </cell>
          <cell r="AQ258">
            <v>23788.312333982478</v>
          </cell>
          <cell r="AR258">
            <v>23006.533496196309</v>
          </cell>
          <cell r="AS258">
            <v>24906.053404397397</v>
          </cell>
        </row>
        <row r="259">
          <cell r="AE259">
            <v>1257</v>
          </cell>
          <cell r="AF259">
            <v>31304.1766956711</v>
          </cell>
          <cell r="AG259">
            <v>31711.817266838811</v>
          </cell>
          <cell r="AH259">
            <v>32121.140268140229</v>
          </cell>
          <cell r="AI259">
            <v>32154.224430994218</v>
          </cell>
          <cell r="AJ259">
            <v>33549.935387680758</v>
          </cell>
          <cell r="AK259">
            <v>34370.731928876252</v>
          </cell>
          <cell r="AL259">
            <v>33001.088056711851</v>
          </cell>
          <cell r="AM259">
            <v>31902.499244042949</v>
          </cell>
          <cell r="AN259">
            <v>33374.725579703372</v>
          </cell>
          <cell r="AO259">
            <v>33623.114851151018</v>
          </cell>
          <cell r="AP259">
            <v>38429.947684971296</v>
          </cell>
          <cell r="AQ259">
            <v>34662.911133336995</v>
          </cell>
          <cell r="AR259">
            <v>33860.514618995505</v>
          </cell>
          <cell r="AS259">
            <v>35986.297887830566</v>
          </cell>
        </row>
        <row r="260">
          <cell r="AE260">
            <v>1258</v>
          </cell>
          <cell r="AF260">
            <v>65.336588405858052</v>
          </cell>
          <cell r="AG260">
            <v>66.133098534084041</v>
          </cell>
          <cell r="AH260">
            <v>1255.185418171186</v>
          </cell>
          <cell r="AI260">
            <v>4291.2601852420639</v>
          </cell>
          <cell r="AJ260">
            <v>4887.0905380508812</v>
          </cell>
          <cell r="AK260">
            <v>5499.4890011902435</v>
          </cell>
          <cell r="AL260">
            <v>5603.4874622946527</v>
          </cell>
          <cell r="AM260">
            <v>5428.5707064670514</v>
          </cell>
          <cell r="AN260">
            <v>6320.3212708498977</v>
          </cell>
          <cell r="AO260">
            <v>6536.6971145527004</v>
          </cell>
          <cell r="AP260">
            <v>6646.3402778907948</v>
          </cell>
          <cell r="AQ260">
            <v>5329.9319668464314</v>
          </cell>
          <cell r="AR260">
            <v>5891.7328971748366</v>
          </cell>
          <cell r="AS260">
            <v>6075.7856919695014</v>
          </cell>
        </row>
        <row r="261">
          <cell r="AE261">
            <v>1259</v>
          </cell>
          <cell r="AF261">
            <v>21733.503546700977</v>
          </cell>
          <cell r="AG261">
            <v>24304.135310677113</v>
          </cell>
          <cell r="AH261">
            <v>27257.891139789706</v>
          </cell>
          <cell r="AI261">
            <v>32042.94086384679</v>
          </cell>
          <cell r="AJ261">
            <v>32600.872791464659</v>
          </cell>
          <cell r="AK261">
            <v>34502.003008212363</v>
          </cell>
          <cell r="AL261">
            <v>35922.786767404483</v>
          </cell>
          <cell r="AM261">
            <v>31859.224116630179</v>
          </cell>
          <cell r="AN261">
            <v>37023.009629889013</v>
          </cell>
          <cell r="AO261">
            <v>35887.905150747625</v>
          </cell>
          <cell r="AP261">
            <v>35533.193435466877</v>
          </cell>
          <cell r="AQ261">
            <v>29119.527686178775</v>
          </cell>
          <cell r="AR261">
            <v>29583.177694021429</v>
          </cell>
          <cell r="AS261">
            <v>30507.331356198265</v>
          </cell>
        </row>
        <row r="262">
          <cell r="AE262">
            <v>1260</v>
          </cell>
          <cell r="AF262">
            <v>13356.339366003838</v>
          </cell>
          <cell r="AG262">
            <v>13808.880777492894</v>
          </cell>
          <cell r="AH262">
            <v>14163.367554636259</v>
          </cell>
          <cell r="AI262">
            <v>14334.062949052697</v>
          </cell>
          <cell r="AJ262">
            <v>15245.670816191974</v>
          </cell>
          <cell r="AK262">
            <v>15202.384585438675</v>
          </cell>
          <cell r="AL262">
            <v>15237.102745132857</v>
          </cell>
          <cell r="AM262">
            <v>14766.913938572752</v>
          </cell>
          <cell r="AN262">
            <v>15103.702775373746</v>
          </cell>
          <cell r="AO262">
            <v>14934.634730559554</v>
          </cell>
          <cell r="AP262">
            <v>16382.147748566045</v>
          </cell>
          <cell r="AQ262">
            <v>15675.667835176877</v>
          </cell>
          <cell r="AR262">
            <v>15122.153716362591</v>
          </cell>
          <cell r="AS262">
            <v>16140.907223403368</v>
          </cell>
        </row>
        <row r="263">
          <cell r="AE263">
            <v>1261</v>
          </cell>
          <cell r="AF263">
            <v>1677.6593092229114</v>
          </cell>
          <cell r="AG263">
            <v>1743.5169637752322</v>
          </cell>
          <cell r="AH263">
            <v>1850.3807659887204</v>
          </cell>
          <cell r="AI263">
            <v>1854.372665985893</v>
          </cell>
          <cell r="AJ263">
            <v>2016.7517431964318</v>
          </cell>
          <cell r="AK263">
            <v>2012.4962455462608</v>
          </cell>
          <cell r="AL263">
            <v>1868.685795084765</v>
          </cell>
          <cell r="AM263">
            <v>1680.8038031561446</v>
          </cell>
          <cell r="AN263">
            <v>1929.3159513375651</v>
          </cell>
          <cell r="AO263">
            <v>2066.056387269085</v>
          </cell>
          <cell r="AP263">
            <v>2356.6414681317979</v>
          </cell>
          <cell r="AQ263">
            <v>2160.3693745244996</v>
          </cell>
          <cell r="AR263">
            <v>2089.1581765824726</v>
          </cell>
          <cell r="AS263">
            <v>2208.4016734234065</v>
          </cell>
        </row>
        <row r="264">
          <cell r="AE264">
            <v>1262</v>
          </cell>
          <cell r="AF264">
            <v>4748.7289331172142</v>
          </cell>
          <cell r="AG264">
            <v>5198.3233710126588</v>
          </cell>
          <cell r="AH264">
            <v>5608.5240692862699</v>
          </cell>
          <cell r="AI264">
            <v>6097.1841609026378</v>
          </cell>
          <cell r="AJ264">
            <v>7203.0821737071237</v>
          </cell>
          <cell r="AK264">
            <v>7841.1209626417567</v>
          </cell>
          <cell r="AL264">
            <v>6677.3581170578072</v>
          </cell>
          <cell r="AM264">
            <v>5900.135903732481</v>
          </cell>
          <cell r="AN264">
            <v>6398.328546204687</v>
          </cell>
          <cell r="AO264">
            <v>7456.5427897787995</v>
          </cell>
          <cell r="AP264">
            <v>9394.0840441774853</v>
          </cell>
          <cell r="AQ264">
            <v>7144.8910637757626</v>
          </cell>
          <cell r="AR264">
            <v>7256.7595003073211</v>
          </cell>
          <cell r="AS264">
            <v>7157.481836339749</v>
          </cell>
        </row>
        <row r="265">
          <cell r="AE265">
            <v>1263</v>
          </cell>
          <cell r="AF265">
            <v>4474.1421562906744</v>
          </cell>
          <cell r="AG265">
            <v>4730.6384585824235</v>
          </cell>
          <cell r="AH265">
            <v>4818.8719420263333</v>
          </cell>
          <cell r="AI265">
            <v>5351.1334355940126</v>
          </cell>
          <cell r="AJ265">
            <v>5756.541284917952</v>
          </cell>
          <cell r="AK265">
            <v>6007.6829845846023</v>
          </cell>
          <cell r="AL265">
            <v>6605.7029965534684</v>
          </cell>
          <cell r="AM265">
            <v>7119.822552863664</v>
          </cell>
          <cell r="AN265">
            <v>7896.1480804942012</v>
          </cell>
          <cell r="AO265">
            <v>8136.9648420455469</v>
          </cell>
          <cell r="AP265">
            <v>5213.6699108674256</v>
          </cell>
          <cell r="AQ265">
            <v>4769.7522442166473</v>
          </cell>
          <cell r="AR265">
            <v>4596.1727496816966</v>
          </cell>
          <cell r="AS265">
            <v>4916.143424907551</v>
          </cell>
        </row>
        <row r="266">
          <cell r="AE266">
            <v>1264</v>
          </cell>
          <cell r="AF266">
            <v>1787.8790319553486</v>
          </cell>
          <cell r="AG266">
            <v>1907.379696244016</v>
          </cell>
          <cell r="AH266">
            <v>1875.1007982813353</v>
          </cell>
          <cell r="AI266">
            <v>1986.4292192460268</v>
          </cell>
          <cell r="AJ266">
            <v>2132.4482575473257</v>
          </cell>
          <cell r="AK266">
            <v>2115.6442721279927</v>
          </cell>
          <cell r="AL266">
            <v>1836.244061077068</v>
          </cell>
          <cell r="AM266">
            <v>1735.0552432219408</v>
          </cell>
          <cell r="AN266">
            <v>1931.0089541081418</v>
          </cell>
          <cell r="AO266">
            <v>1880.453125491505</v>
          </cell>
          <cell r="AP266">
            <v>1924.4995536224651</v>
          </cell>
          <cell r="AQ266">
            <v>2019.8999437912601</v>
          </cell>
          <cell r="AR266">
            <v>2171.8729774552562</v>
          </cell>
          <cell r="AS266">
            <v>2062.2914876592827</v>
          </cell>
        </row>
        <row r="267">
          <cell r="AE267">
            <v>1265</v>
          </cell>
          <cell r="AF267">
            <v>218046.27856096858</v>
          </cell>
          <cell r="AG267">
            <v>207459.42663308411</v>
          </cell>
          <cell r="AH267">
            <v>216263.83953149925</v>
          </cell>
          <cell r="AI267">
            <v>234660.51610224572</v>
          </cell>
          <cell r="AJ267">
            <v>251571.44406643178</v>
          </cell>
          <cell r="AK267">
            <v>250768.30289254888</v>
          </cell>
          <cell r="AL267">
            <v>242094.33720731988</v>
          </cell>
          <cell r="AM267">
            <v>227447.45220971984</v>
          </cell>
          <cell r="AN267">
            <v>236339.14081554726</v>
          </cell>
          <cell r="AO267">
            <v>219713.53393501649</v>
          </cell>
          <cell r="AP267">
            <v>225582.53542204495</v>
          </cell>
          <cell r="AQ267">
            <v>189887.04211602829</v>
          </cell>
          <cell r="AR267">
            <v>180883.10629601622</v>
          </cell>
          <cell r="AS267">
            <v>197009.67220316833</v>
          </cell>
        </row>
        <row r="268">
          <cell r="AE268">
            <v>1266</v>
          </cell>
          <cell r="AF268">
            <v>3007.4653322077293</v>
          </cell>
          <cell r="AG268">
            <v>3076.0402408305281</v>
          </cell>
          <cell r="AH268">
            <v>3373.3037474570074</v>
          </cell>
          <cell r="AI268">
            <v>3608.709332613751</v>
          </cell>
          <cell r="AJ268">
            <v>3870.0444226828108</v>
          </cell>
          <cell r="AK268">
            <v>3819.6889036697225</v>
          </cell>
          <cell r="AL268">
            <v>4271.3386588572921</v>
          </cell>
          <cell r="AM268">
            <v>4330.9869882812727</v>
          </cell>
          <cell r="AN268">
            <v>4710.7593148121741</v>
          </cell>
          <cell r="AO268">
            <v>5107.7850887136356</v>
          </cell>
          <cell r="AP268">
            <v>5833.5557585140359</v>
          </cell>
          <cell r="AQ268">
            <v>5264.9106644187586</v>
          </cell>
          <cell r="AR268">
            <v>5038.7080373015397</v>
          </cell>
          <cell r="AS268">
            <v>5406.3201825418901</v>
          </cell>
        </row>
        <row r="269">
          <cell r="AE269">
            <v>1267</v>
          </cell>
          <cell r="AF269">
            <v>0</v>
          </cell>
          <cell r="AG269">
            <v>0</v>
          </cell>
          <cell r="AH269">
            <v>0</v>
          </cell>
          <cell r="AI269">
            <v>172.56015392076904</v>
          </cell>
          <cell r="AJ269">
            <v>587.92598409922925</v>
          </cell>
          <cell r="AK269">
            <v>867.79234449645014</v>
          </cell>
          <cell r="AL269">
            <v>906.76837448053959</v>
          </cell>
          <cell r="AM269">
            <v>1093.9236418400344</v>
          </cell>
          <cell r="AN269">
            <v>1382.4385656989994</v>
          </cell>
          <cell r="AO269">
            <v>1714.6235919692797</v>
          </cell>
          <cell r="AP269">
            <v>2004.8114165932275</v>
          </cell>
          <cell r="AQ269">
            <v>1545.3912955482112</v>
          </cell>
          <cell r="AR269">
            <v>1779.4976487396132</v>
          </cell>
          <cell r="AS269">
            <v>1689.7133908840747</v>
          </cell>
        </row>
        <row r="270">
          <cell r="AE270">
            <v>1268</v>
          </cell>
          <cell r="AF270">
            <v>1163.3205561653108</v>
          </cell>
          <cell r="AG270">
            <v>1172.0892672777243</v>
          </cell>
          <cell r="AH270">
            <v>1160.6076695113838</v>
          </cell>
          <cell r="AI270">
            <v>1293.1955146643634</v>
          </cell>
          <cell r="AJ270">
            <v>1313.960134103535</v>
          </cell>
          <cell r="AK270">
            <v>1467.0482686057524</v>
          </cell>
          <cell r="AL270">
            <v>1251.8442777623031</v>
          </cell>
          <cell r="AM270">
            <v>1219.9610184373955</v>
          </cell>
          <cell r="AN270">
            <v>1225.9889314568968</v>
          </cell>
          <cell r="AO270">
            <v>1225.7560198547135</v>
          </cell>
          <cell r="AP270">
            <v>1445.8673262736249</v>
          </cell>
          <cell r="AQ270">
            <v>1284.0243001200063</v>
          </cell>
          <cell r="AR270">
            <v>1322.0645281460738</v>
          </cell>
          <cell r="AS270">
            <v>1255.3599822980916</v>
          </cell>
        </row>
        <row r="271">
          <cell r="AE271">
            <v>1269</v>
          </cell>
          <cell r="AF271">
            <v>27787.652974640318</v>
          </cell>
          <cell r="AG271">
            <v>28688.99749553615</v>
          </cell>
          <cell r="AH271">
            <v>29539.526301127597</v>
          </cell>
          <cell r="AI271">
            <v>29255.508961247666</v>
          </cell>
          <cell r="AJ271">
            <v>32561.839748353923</v>
          </cell>
          <cell r="AK271">
            <v>32167.055826806973</v>
          </cell>
          <cell r="AL271">
            <v>29038.018708541073</v>
          </cell>
          <cell r="AM271">
            <v>26912.869317918125</v>
          </cell>
          <cell r="AN271">
            <v>32115.729385737279</v>
          </cell>
          <cell r="AO271">
            <v>29586.202009025925</v>
          </cell>
          <cell r="AP271">
            <v>35174.636353288137</v>
          </cell>
          <cell r="AQ271">
            <v>28238.225572813586</v>
          </cell>
          <cell r="AR271">
            <v>31383.669468966531</v>
          </cell>
          <cell r="AS271">
            <v>32558.84798670726</v>
          </cell>
        </row>
        <row r="272">
          <cell r="AE272">
            <v>1270</v>
          </cell>
          <cell r="AF272">
            <v>22234.052588286857</v>
          </cell>
          <cell r="AG272">
            <v>22946.013887201934</v>
          </cell>
          <cell r="AH272">
            <v>23899.515455671091</v>
          </cell>
          <cell r="AI272">
            <v>23842.850844841982</v>
          </cell>
          <cell r="AJ272">
            <v>26356.687833885131</v>
          </cell>
          <cell r="AK272">
            <v>26288.170211805042</v>
          </cell>
          <cell r="AL272">
            <v>22633.803897168847</v>
          </cell>
          <cell r="AM272">
            <v>20887.2619147976</v>
          </cell>
          <cell r="AN272">
            <v>23198.492076729483</v>
          </cell>
          <cell r="AO272">
            <v>21781.570688981294</v>
          </cell>
          <cell r="AP272">
            <v>27656.106412133802</v>
          </cell>
          <cell r="AQ272">
            <v>23349.171047052998</v>
          </cell>
          <cell r="AR272">
            <v>26679.260170005971</v>
          </cell>
          <cell r="AS272">
            <v>28843.481918339181</v>
          </cell>
        </row>
        <row r="273">
          <cell r="AE273">
            <v>1271</v>
          </cell>
          <cell r="AF273">
            <v>3062.3757723709459</v>
          </cell>
          <cell r="AG273">
            <v>3069.3072602156867</v>
          </cell>
          <cell r="AH273">
            <v>3313.8187454396084</v>
          </cell>
          <cell r="AI273">
            <v>3154.6013135477538</v>
          </cell>
          <cell r="AJ273">
            <v>3126.8325757664616</v>
          </cell>
          <cell r="AK273">
            <v>2977.7102507576019</v>
          </cell>
          <cell r="AL273">
            <v>2845.5715444858974</v>
          </cell>
          <cell r="AM273">
            <v>2771.735507304822</v>
          </cell>
          <cell r="AN273">
            <v>3187.4744198875155</v>
          </cell>
          <cell r="AO273">
            <v>3158.6249576677305</v>
          </cell>
          <cell r="AP273">
            <v>3637.2260663255665</v>
          </cell>
          <cell r="AQ273">
            <v>3106.955479587356</v>
          </cell>
          <cell r="AR273">
            <v>3704.3891361667902</v>
          </cell>
          <cell r="AS273">
            <v>3517.4847985103584</v>
          </cell>
        </row>
        <row r="274">
          <cell r="AE274">
            <v>1272</v>
          </cell>
          <cell r="AF274">
            <v>5443610.023186855</v>
          </cell>
          <cell r="AG274">
            <v>5094765.0476249401</v>
          </cell>
          <cell r="AH274">
            <v>5377411.0552586587</v>
          </cell>
          <cell r="AI274">
            <v>5332003.5123517532</v>
          </cell>
          <cell r="AJ274">
            <v>5438743.8447353719</v>
          </cell>
          <cell r="AK274">
            <v>5611485.2945608255</v>
          </cell>
          <cell r="AL274">
            <v>5579123.7551190304</v>
          </cell>
          <cell r="AM274">
            <v>5223886.7985302098</v>
          </cell>
          <cell r="AN274">
            <v>5139365.7529333401</v>
          </cell>
          <cell r="AO274">
            <v>5061279.6635208763</v>
          </cell>
          <cell r="AP274">
            <v>5746828.6495967899</v>
          </cell>
          <cell r="AQ274">
            <v>4963658.592199523</v>
          </cell>
          <cell r="AR274">
            <v>4716200.0461930567</v>
          </cell>
          <cell r="AS274">
            <v>4925839.5547532057</v>
          </cell>
        </row>
        <row r="275">
          <cell r="AE275">
            <v>1273</v>
          </cell>
          <cell r="AF275">
            <v>8447.371305867684</v>
          </cell>
          <cell r="AG275">
            <v>8882.5679189254897</v>
          </cell>
          <cell r="AH275">
            <v>9102.5984883380515</v>
          </cell>
          <cell r="AI275">
            <v>9353.8366186508247</v>
          </cell>
          <cell r="AJ275">
            <v>9680.6460046477223</v>
          </cell>
          <cell r="AK275">
            <v>10558.753286484876</v>
          </cell>
          <cell r="AL275">
            <v>10070.386758622029</v>
          </cell>
          <cell r="AM275">
            <v>9746.5628465898681</v>
          </cell>
          <cell r="AN275">
            <v>8833.2716745898706</v>
          </cell>
          <cell r="AO275">
            <v>8808.2324563891343</v>
          </cell>
          <cell r="AP275">
            <v>10059.803667510929</v>
          </cell>
          <cell r="AQ275">
            <v>9039.1092074756089</v>
          </cell>
          <cell r="AR275">
            <v>8741.1574763579501</v>
          </cell>
          <cell r="AS275">
            <v>9240.0790973255262</v>
          </cell>
        </row>
        <row r="276">
          <cell r="AE276">
            <v>1274</v>
          </cell>
          <cell r="AF276">
            <v>2288.2440721651978</v>
          </cell>
          <cell r="AG276">
            <v>2508.3773776252633</v>
          </cell>
          <cell r="AH276">
            <v>2446.7338808398863</v>
          </cell>
          <cell r="AI276">
            <v>2519.0179327197675</v>
          </cell>
          <cell r="AJ276">
            <v>2472.2098858309696</v>
          </cell>
          <cell r="AK276">
            <v>2609.618675062376</v>
          </cell>
          <cell r="AL276">
            <v>2349.1746534541257</v>
          </cell>
          <cell r="AM276">
            <v>2563.6800652650882</v>
          </cell>
          <cell r="AN276">
            <v>3053.744452301969</v>
          </cell>
          <cell r="AO276">
            <v>3184.6726503344439</v>
          </cell>
          <cell r="AP276">
            <v>3707.602278586905</v>
          </cell>
          <cell r="AQ276">
            <v>4548.656606392793</v>
          </cell>
          <cell r="AR276">
            <v>4612.2440700105453</v>
          </cell>
          <cell r="AS276">
            <v>4410.0629886608367</v>
          </cell>
        </row>
        <row r="277">
          <cell r="AE277">
            <v>1275</v>
          </cell>
          <cell r="AF277">
            <v>23884.826842921339</v>
          </cell>
          <cell r="AG277">
            <v>25774.393241682621</v>
          </cell>
          <cell r="AH277">
            <v>26431.905565946803</v>
          </cell>
          <cell r="AI277">
            <v>25984.062795092013</v>
          </cell>
          <cell r="AJ277">
            <v>28642.960203773808</v>
          </cell>
          <cell r="AK277">
            <v>29212.105429769897</v>
          </cell>
          <cell r="AL277">
            <v>27099.823349808623</v>
          </cell>
          <cell r="AM277">
            <v>23722.641344270054</v>
          </cell>
          <cell r="AN277">
            <v>26784.954664950943</v>
          </cell>
          <cell r="AO277">
            <v>25485.231237463639</v>
          </cell>
          <cell r="AP277">
            <v>29373.715668617842</v>
          </cell>
          <cell r="AQ277">
            <v>24588.047635201488</v>
          </cell>
          <cell r="AR277">
            <v>27179.748265216927</v>
          </cell>
          <cell r="AS277">
            <v>28028.820807597011</v>
          </cell>
        </row>
        <row r="278">
          <cell r="AE278">
            <v>1276</v>
          </cell>
          <cell r="AF278">
            <v>9389.607195417464</v>
          </cell>
          <cell r="AG278">
            <v>10011.18850409374</v>
          </cell>
          <cell r="AH278">
            <v>10574.228248997148</v>
          </cell>
          <cell r="AI278">
            <v>10422.297765829639</v>
          </cell>
          <cell r="AJ278">
            <v>10841.510565054665</v>
          </cell>
          <cell r="AK278">
            <v>10213.201801942652</v>
          </cell>
          <cell r="AL278">
            <v>10106.753948579437</v>
          </cell>
          <cell r="AM278">
            <v>8989.0843745044076</v>
          </cell>
          <cell r="AN278">
            <v>10528.868465307251</v>
          </cell>
          <cell r="AO278">
            <v>10404.489776286737</v>
          </cell>
          <cell r="AP278">
            <v>12034.756430457901</v>
          </cell>
          <cell r="AQ278">
            <v>10310.149702248313</v>
          </cell>
          <cell r="AR278">
            <v>10573.132232421103</v>
          </cell>
          <cell r="AS278">
            <v>11090.491001584624</v>
          </cell>
        </row>
        <row r="279">
          <cell r="AE279">
            <v>1277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</row>
        <row r="280">
          <cell r="AE280">
            <v>1278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</row>
        <row r="281">
          <cell r="AE281">
            <v>1279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</row>
        <row r="282">
          <cell r="AE282">
            <v>1280</v>
          </cell>
          <cell r="AF282">
            <v>59781.861526601031</v>
          </cell>
          <cell r="AG282">
            <v>62537.563656319304</v>
          </cell>
          <cell r="AH282">
            <v>64564.079780241344</v>
          </cell>
          <cell r="AI282">
            <v>63838.144234165273</v>
          </cell>
          <cell r="AJ282">
            <v>67350.928924765205</v>
          </cell>
          <cell r="AK282">
            <v>59256.799996223635</v>
          </cell>
          <cell r="AL282">
            <v>61343.8300156525</v>
          </cell>
          <cell r="AM282">
            <v>56532.46915195122</v>
          </cell>
          <cell r="AN282">
            <v>59709.028308858607</v>
          </cell>
          <cell r="AO282">
            <v>58441.747501498627</v>
          </cell>
          <cell r="AP282">
            <v>66446.875208466692</v>
          </cell>
          <cell r="AQ282">
            <v>58086.942224781684</v>
          </cell>
          <cell r="AR282">
            <v>63535.390243829388</v>
          </cell>
          <cell r="AS282">
            <v>66626.797436116409</v>
          </cell>
        </row>
        <row r="283">
          <cell r="AE283">
            <v>1281</v>
          </cell>
          <cell r="AF283">
            <v>714.12910383891779</v>
          </cell>
          <cell r="AG283">
            <v>849.46242499091602</v>
          </cell>
          <cell r="AH283">
            <v>819.41019484391904</v>
          </cell>
          <cell r="AI283">
            <v>976.48095496865153</v>
          </cell>
          <cell r="AJ283">
            <v>1262.0101856618894</v>
          </cell>
          <cell r="AK283">
            <v>1434.6733987643561</v>
          </cell>
          <cell r="AL283">
            <v>1543.0843658701779</v>
          </cell>
          <cell r="AM283">
            <v>1207.092799445616</v>
          </cell>
          <cell r="AN283">
            <v>1466.9403718649196</v>
          </cell>
          <cell r="AO283">
            <v>1515.6883439507842</v>
          </cell>
          <cell r="AP283">
            <v>1609.2809730707186</v>
          </cell>
          <cell r="AQ283">
            <v>1377.6819800807032</v>
          </cell>
          <cell r="AR283">
            <v>1577.5221735690166</v>
          </cell>
          <cell r="AS283">
            <v>1588.1149459100218</v>
          </cell>
        </row>
        <row r="284">
          <cell r="AE284">
            <v>1282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</row>
        <row r="285">
          <cell r="AE285">
            <v>1283</v>
          </cell>
          <cell r="AF285">
            <v>6201.4300873390403</v>
          </cell>
          <cell r="AG285">
            <v>6406.0226862535628</v>
          </cell>
          <cell r="AH285">
            <v>6579.6831194396345</v>
          </cell>
          <cell r="AI285">
            <v>6541.0049705217489</v>
          </cell>
          <cell r="AJ285">
            <v>6952.7317135837975</v>
          </cell>
          <cell r="AK285">
            <v>6863.0282952163134</v>
          </cell>
          <cell r="AL285">
            <v>6485.0110741697763</v>
          </cell>
          <cell r="AM285">
            <v>5933.9361537586874</v>
          </cell>
          <cell r="AN285">
            <v>6471.3665087342988</v>
          </cell>
          <cell r="AO285">
            <v>6218.3625636298621</v>
          </cell>
          <cell r="AP285">
            <v>6929.8943868847982</v>
          </cell>
          <cell r="AQ285">
            <v>5894.7856512955814</v>
          </cell>
          <cell r="AR285">
            <v>6337.09819231662</v>
          </cell>
          <cell r="AS285">
            <v>6353.9845503990337</v>
          </cell>
        </row>
        <row r="286">
          <cell r="AE286">
            <v>1284</v>
          </cell>
          <cell r="AF286">
            <v>20593.724870407517</v>
          </cell>
          <cell r="AG286">
            <v>21189.911361922503</v>
          </cell>
          <cell r="AH286">
            <v>21884.824227412872</v>
          </cell>
          <cell r="AI286">
            <v>21523.130691395014</v>
          </cell>
          <cell r="AJ286">
            <v>21248.475081340632</v>
          </cell>
          <cell r="AK286">
            <v>22897.124376340395</v>
          </cell>
          <cell r="AL286">
            <v>19856.036830389567</v>
          </cell>
          <cell r="AM286">
            <v>18003.633877233213</v>
          </cell>
          <cell r="AN286">
            <v>19464.23948731352</v>
          </cell>
          <cell r="AO286">
            <v>19313.055417261174</v>
          </cell>
          <cell r="AP286">
            <v>22997.62212410272</v>
          </cell>
          <cell r="AQ286">
            <v>20376.653016585587</v>
          </cell>
          <cell r="AR286">
            <v>21683.389406754097</v>
          </cell>
          <cell r="AS286">
            <v>22134.040263378804</v>
          </cell>
        </row>
        <row r="287">
          <cell r="AE287">
            <v>1285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</row>
        <row r="288">
          <cell r="AE288">
            <v>1286</v>
          </cell>
          <cell r="AF288">
            <v>3729.4136215837138</v>
          </cell>
          <cell r="AG288">
            <v>3780.4045361066906</v>
          </cell>
          <cell r="AH288">
            <v>3832.7328830486917</v>
          </cell>
          <cell r="AI288">
            <v>3788.7739390986985</v>
          </cell>
          <cell r="AJ288">
            <v>3852.6100969550234</v>
          </cell>
          <cell r="AK288">
            <v>3712.5064683101614</v>
          </cell>
          <cell r="AL288">
            <v>3627.7421771387594</v>
          </cell>
          <cell r="AM288">
            <v>3154.7720871494921</v>
          </cell>
          <cell r="AN288">
            <v>3688.3564488503603</v>
          </cell>
          <cell r="AO288">
            <v>3789.4661916673776</v>
          </cell>
          <cell r="AP288">
            <v>4784.4755213239032</v>
          </cell>
          <cell r="AQ288">
            <v>4382.187243969659</v>
          </cell>
          <cell r="AR288">
            <v>3863.8162236226462</v>
          </cell>
          <cell r="AS288">
            <v>4481.2761650207103</v>
          </cell>
        </row>
        <row r="289">
          <cell r="AE289">
            <v>1287</v>
          </cell>
          <cell r="AF289">
            <v>11478.298345198367</v>
          </cell>
          <cell r="AG289">
            <v>11781.187375774611</v>
          </cell>
          <cell r="AH289">
            <v>12141.425717866336</v>
          </cell>
          <cell r="AI289">
            <v>11914.867316808803</v>
          </cell>
          <cell r="AJ289">
            <v>12350.913704924029</v>
          </cell>
          <cell r="AK289">
            <v>12582.480123339896</v>
          </cell>
          <cell r="AL289">
            <v>11426.904502848814</v>
          </cell>
          <cell r="AM289">
            <v>10687.231776802371</v>
          </cell>
          <cell r="AN289">
            <v>11956.963502993156</v>
          </cell>
          <cell r="AO289">
            <v>11924.734379143752</v>
          </cell>
          <cell r="AP289">
            <v>17298.587871563261</v>
          </cell>
          <cell r="AQ289">
            <v>14312.511966365606</v>
          </cell>
          <cell r="AR289">
            <v>15958.633249255052</v>
          </cell>
          <cell r="AS289">
            <v>17910.699019215743</v>
          </cell>
        </row>
        <row r="290">
          <cell r="AE290">
            <v>1288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</row>
        <row r="291">
          <cell r="AE291">
            <v>1289</v>
          </cell>
          <cell r="AF291">
            <v>2909.0186871766477</v>
          </cell>
          <cell r="AG291">
            <v>3046.8704509216918</v>
          </cell>
          <cell r="AH291">
            <v>3100.5510340011469</v>
          </cell>
          <cell r="AI291">
            <v>3063.331166401349</v>
          </cell>
          <cell r="AJ291">
            <v>3092.2273269065226</v>
          </cell>
          <cell r="AK291">
            <v>3219.4450708987347</v>
          </cell>
          <cell r="AL291">
            <v>2837.6761715488474</v>
          </cell>
          <cell r="AM291">
            <v>2420.3373384995298</v>
          </cell>
          <cell r="AN291">
            <v>2854.5776079251514</v>
          </cell>
          <cell r="AO291">
            <v>2603.3117414756384</v>
          </cell>
          <cell r="AP291">
            <v>3024.7671297798088</v>
          </cell>
          <cell r="AQ291">
            <v>2763.4661942956591</v>
          </cell>
          <cell r="AR291">
            <v>3054.7490640477426</v>
          </cell>
          <cell r="AS291">
            <v>3150.1768630411379</v>
          </cell>
        </row>
        <row r="292">
          <cell r="AE292">
            <v>1290</v>
          </cell>
          <cell r="AF292">
            <v>6421.924309376046</v>
          </cell>
          <cell r="AG292">
            <v>6436.6622856367312</v>
          </cell>
          <cell r="AH292">
            <v>6973.5003307895204</v>
          </cell>
          <cell r="AI292">
            <v>5823.7913225180109</v>
          </cell>
          <cell r="AJ292">
            <v>7037.6611384829521</v>
          </cell>
          <cell r="AK292">
            <v>6674.9245093579475</v>
          </cell>
          <cell r="AL292">
            <v>6697.4898759303933</v>
          </cell>
          <cell r="AM292">
            <v>5900.992070514284</v>
          </cell>
          <cell r="AN292">
            <v>6653.7547874486154</v>
          </cell>
          <cell r="AO292">
            <v>6734.4110432504831</v>
          </cell>
          <cell r="AP292">
            <v>7711.9011825067882</v>
          </cell>
          <cell r="AQ292">
            <v>6232.4771494582374</v>
          </cell>
          <cell r="AR292">
            <v>6801.3153421681491</v>
          </cell>
          <cell r="AS292">
            <v>6809.3585712013992</v>
          </cell>
        </row>
        <row r="293">
          <cell r="AE293">
            <v>1291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</row>
        <row r="294">
          <cell r="AE294">
            <v>1292</v>
          </cell>
          <cell r="AF294">
            <v>197843.19500103965</v>
          </cell>
          <cell r="AG294">
            <v>200928.66225308785</v>
          </cell>
          <cell r="AH294">
            <v>203163.76781363765</v>
          </cell>
          <cell r="AI294">
            <v>200054.46836845446</v>
          </cell>
          <cell r="AJ294">
            <v>205084.71387070123</v>
          </cell>
          <cell r="AK294">
            <v>200611.43371760161</v>
          </cell>
          <cell r="AL294">
            <v>182187.26934592062</v>
          </cell>
          <cell r="AM294">
            <v>165663.19626767447</v>
          </cell>
          <cell r="AN294">
            <v>184439.20707272232</v>
          </cell>
          <cell r="AO294">
            <v>184404.16757919794</v>
          </cell>
          <cell r="AP294">
            <v>217517.96965520986</v>
          </cell>
          <cell r="AQ294">
            <v>179023.96959777264</v>
          </cell>
          <cell r="AR294">
            <v>197893.97268537688</v>
          </cell>
          <cell r="AS294">
            <v>193632.56985605144</v>
          </cell>
        </row>
        <row r="295">
          <cell r="AE295">
            <v>1293</v>
          </cell>
          <cell r="AF295">
            <v>22044.978873661406</v>
          </cell>
          <cell r="AG295">
            <v>22808.185265157783</v>
          </cell>
          <cell r="AH295">
            <v>22317.503365391593</v>
          </cell>
          <cell r="AI295">
            <v>23861.143406830088</v>
          </cell>
          <cell r="AJ295">
            <v>24733.15438225005</v>
          </cell>
          <cell r="AK295">
            <v>26023.881555035085</v>
          </cell>
          <cell r="AL295">
            <v>25253.25289376394</v>
          </cell>
          <cell r="AM295">
            <v>24888.849071240711</v>
          </cell>
          <cell r="AN295">
            <v>26146.707083460908</v>
          </cell>
          <cell r="AO295">
            <v>21586.347159884965</v>
          </cell>
          <cell r="AP295">
            <v>24860.323556017986</v>
          </cell>
          <cell r="AQ295">
            <v>22382.600563561653</v>
          </cell>
          <cell r="AR295">
            <v>22901.698890428335</v>
          </cell>
          <cell r="AS295">
            <v>19485.156278814666</v>
          </cell>
        </row>
        <row r="296">
          <cell r="AE296">
            <v>1294</v>
          </cell>
          <cell r="AF296">
            <v>3787.9238555569527</v>
          </cell>
          <cell r="AG296">
            <v>3942.3741736079401</v>
          </cell>
          <cell r="AH296">
            <v>4054.4012898861615</v>
          </cell>
          <cell r="AI296">
            <v>3938.4951089398032</v>
          </cell>
          <cell r="AJ296">
            <v>4041.0169648717292</v>
          </cell>
          <cell r="AK296">
            <v>4106.7796422385672</v>
          </cell>
          <cell r="AL296">
            <v>3843.4623174793328</v>
          </cell>
          <cell r="AM296">
            <v>3368.9768644217775</v>
          </cell>
          <cell r="AN296">
            <v>3889.1155594761231</v>
          </cell>
          <cell r="AO296">
            <v>3853.8993292451714</v>
          </cell>
          <cell r="AP296">
            <v>4545.9512567304382</v>
          </cell>
          <cell r="AQ296">
            <v>3649.4932240733588</v>
          </cell>
          <cell r="AR296">
            <v>4034.1676816958861</v>
          </cell>
          <cell r="AS296">
            <v>4160.1916969465574</v>
          </cell>
        </row>
        <row r="297">
          <cell r="AE297">
            <v>1295</v>
          </cell>
          <cell r="AF297">
            <v>2302.2819068094273</v>
          </cell>
          <cell r="AG297">
            <v>2409.4431114394429</v>
          </cell>
          <cell r="AH297">
            <v>2844.7590217426718</v>
          </cell>
          <cell r="AI297">
            <v>2854.4631283572739</v>
          </cell>
          <cell r="AJ297">
            <v>3300.8887661790372</v>
          </cell>
          <cell r="AK297">
            <v>3435.3820218638248</v>
          </cell>
          <cell r="AL297">
            <v>3292.2419300130277</v>
          </cell>
          <cell r="AM297">
            <v>3263.6707849053582</v>
          </cell>
          <cell r="AN297">
            <v>3996.6108395876718</v>
          </cell>
          <cell r="AO297">
            <v>4366.8767441541795</v>
          </cell>
          <cell r="AP297">
            <v>4516.2122938971452</v>
          </cell>
          <cell r="AQ297">
            <v>3831.0623702344851</v>
          </cell>
          <cell r="AR297">
            <v>4214.49062797849</v>
          </cell>
          <cell r="AS297">
            <v>4001.8492044058421</v>
          </cell>
        </row>
        <row r="298">
          <cell r="AE298">
            <v>1296</v>
          </cell>
          <cell r="AF298">
            <v>977.1507546009617</v>
          </cell>
          <cell r="AG298">
            <v>1013.2752584384684</v>
          </cell>
          <cell r="AH298">
            <v>986.70073640054443</v>
          </cell>
          <cell r="AI298">
            <v>1042.5386176030727</v>
          </cell>
          <cell r="AJ298">
            <v>1078.4968682712863</v>
          </cell>
          <cell r="AK298">
            <v>1186.0091207062812</v>
          </cell>
          <cell r="AL298">
            <v>1099.2306902571797</v>
          </cell>
          <cell r="AM298">
            <v>1030.1692145631241</v>
          </cell>
          <cell r="AN298">
            <v>1143.9761750135308</v>
          </cell>
          <cell r="AO298">
            <v>1151.3118992369991</v>
          </cell>
          <cell r="AP298">
            <v>1742.1263718661364</v>
          </cell>
          <cell r="AQ298">
            <v>1183.1214650564762</v>
          </cell>
          <cell r="AR298">
            <v>1218.1723673712352</v>
          </cell>
          <cell r="AS298">
            <v>1156.7096832131431</v>
          </cell>
        </row>
        <row r="299">
          <cell r="AE299">
            <v>1297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</row>
        <row r="300">
          <cell r="AE300">
            <v>1298</v>
          </cell>
          <cell r="AF300">
            <v>0</v>
          </cell>
          <cell r="AG300">
            <v>0</v>
          </cell>
          <cell r="AH300">
            <v>0.62691756709026503</v>
          </cell>
          <cell r="AI300">
            <v>167.39373932511873</v>
          </cell>
          <cell r="AJ300">
            <v>499.08808569029435</v>
          </cell>
          <cell r="AK300">
            <v>623.2988830035282</v>
          </cell>
          <cell r="AL300">
            <v>670.26120436167105</v>
          </cell>
          <cell r="AM300">
            <v>865.56565100235832</v>
          </cell>
          <cell r="AN300">
            <v>1032.1537199003835</v>
          </cell>
          <cell r="AO300">
            <v>1048.975436918764</v>
          </cell>
          <cell r="AP300">
            <v>1518.7768370115032</v>
          </cell>
          <cell r="AQ300">
            <v>1762.7711456978179</v>
          </cell>
          <cell r="AR300">
            <v>1814.9946249059994</v>
          </cell>
          <cell r="AS300">
            <v>1723.4193730227521</v>
          </cell>
        </row>
        <row r="301">
          <cell r="AE301">
            <v>1299</v>
          </cell>
          <cell r="AF301">
            <v>21514.165854052026</v>
          </cell>
          <cell r="AG301">
            <v>22145.32377798386</v>
          </cell>
          <cell r="AH301">
            <v>22581.165681394152</v>
          </cell>
          <cell r="AI301">
            <v>22330.149434774234</v>
          </cell>
          <cell r="AJ301">
            <v>24480.628156092625</v>
          </cell>
          <cell r="AK301">
            <v>23271.312501229688</v>
          </cell>
          <cell r="AL301">
            <v>21609.633317139218</v>
          </cell>
          <cell r="AM301">
            <v>20875.947980462966</v>
          </cell>
          <cell r="AN301">
            <v>23091.280986282869</v>
          </cell>
          <cell r="AO301">
            <v>23212.873440438947</v>
          </cell>
          <cell r="AP301">
            <v>27257.057978882785</v>
          </cell>
          <cell r="AQ301">
            <v>22060.972853302486</v>
          </cell>
          <cell r="AR301">
            <v>26579.467343362179</v>
          </cell>
          <cell r="AS301">
            <v>25726.318253690944</v>
          </cell>
        </row>
        <row r="302">
          <cell r="AE302">
            <v>1300</v>
          </cell>
          <cell r="AF302">
            <v>17363.915665620141</v>
          </cell>
          <cell r="AG302">
            <v>17882.301061403203</v>
          </cell>
          <cell r="AH302">
            <v>18480.941539796513</v>
          </cell>
          <cell r="AI302">
            <v>18509.433327206862</v>
          </cell>
          <cell r="AJ302">
            <v>16848.884472756279</v>
          </cell>
          <cell r="AK302">
            <v>16193.450458580655</v>
          </cell>
          <cell r="AL302">
            <v>14883.942387208261</v>
          </cell>
          <cell r="AM302">
            <v>13956.287593978188</v>
          </cell>
          <cell r="AN302">
            <v>16033.842526864661</v>
          </cell>
          <cell r="AO302">
            <v>16672.013355101495</v>
          </cell>
          <cell r="AP302">
            <v>19588.261701237392</v>
          </cell>
          <cell r="AQ302">
            <v>15645.258528399117</v>
          </cell>
          <cell r="AR302">
            <v>17644.064222079764</v>
          </cell>
          <cell r="AS302">
            <v>18082.603679197244</v>
          </cell>
        </row>
        <row r="303">
          <cell r="AE303">
            <v>1301</v>
          </cell>
          <cell r="AF303">
            <v>3274.4623477733662</v>
          </cell>
          <cell r="AG303">
            <v>3471.3788034992735</v>
          </cell>
          <cell r="AH303">
            <v>3615.4343556802005</v>
          </cell>
          <cell r="AI303">
            <v>3628.8720849693514</v>
          </cell>
          <cell r="AJ303">
            <v>3479.2717789435192</v>
          </cell>
          <cell r="AK303">
            <v>3044.1683380941668</v>
          </cell>
          <cell r="AL303">
            <v>3479.6317696263013</v>
          </cell>
          <cell r="AM303">
            <v>3446.0606393109447</v>
          </cell>
          <cell r="AN303">
            <v>3478.5848442266765</v>
          </cell>
          <cell r="AO303">
            <v>3482.0253086517673</v>
          </cell>
          <cell r="AP303">
            <v>5353.8706974986571</v>
          </cell>
          <cell r="AQ303">
            <v>5095.3416857759685</v>
          </cell>
          <cell r="AR303">
            <v>6005.452478237964</v>
          </cell>
          <cell r="AS303">
            <v>6388.7719222492951</v>
          </cell>
        </row>
        <row r="304">
          <cell r="AE304">
            <v>1302</v>
          </cell>
          <cell r="AF304">
            <v>18712.279530446252</v>
          </cell>
          <cell r="AG304">
            <v>19226.512019247675</v>
          </cell>
          <cell r="AH304">
            <v>19601.889439525203</v>
          </cell>
          <cell r="AI304">
            <v>19274.310522749605</v>
          </cell>
          <cell r="AJ304">
            <v>18913.682702460057</v>
          </cell>
          <cell r="AK304">
            <v>18605.331503276004</v>
          </cell>
          <cell r="AL304">
            <v>18606.346274622225</v>
          </cell>
          <cell r="AM304">
            <v>17844.349850747589</v>
          </cell>
          <cell r="AN304">
            <v>20048.173347153937</v>
          </cell>
          <cell r="AO304">
            <v>19329.342555035477</v>
          </cell>
          <cell r="AP304">
            <v>23594.147902004759</v>
          </cell>
          <cell r="AQ304">
            <v>20841.895884620015</v>
          </cell>
          <cell r="AR304">
            <v>23143.075866348066</v>
          </cell>
          <cell r="AS304">
            <v>24353.840298522638</v>
          </cell>
        </row>
        <row r="305">
          <cell r="AE305">
            <v>1303</v>
          </cell>
          <cell r="AF305">
            <v>12215.17875443119</v>
          </cell>
          <cell r="AG305">
            <v>12994.058559644343</v>
          </cell>
          <cell r="AH305">
            <v>13580.375142280149</v>
          </cell>
          <cell r="AI305">
            <v>13397.818948365433</v>
          </cell>
          <cell r="AJ305">
            <v>13631.238287625169</v>
          </cell>
          <cell r="AK305">
            <v>13996.15086278154</v>
          </cell>
          <cell r="AL305">
            <v>13558.38760841048</v>
          </cell>
          <cell r="AM305">
            <v>12476.954541957421</v>
          </cell>
          <cell r="AN305">
            <v>13661.355225500252</v>
          </cell>
          <cell r="AO305">
            <v>13658.759861013734</v>
          </cell>
          <cell r="AP305">
            <v>15797.746743519661</v>
          </cell>
          <cell r="AQ305">
            <v>13079.226933239392</v>
          </cell>
          <cell r="AR305">
            <v>13341.561890899469</v>
          </cell>
          <cell r="AS305">
            <v>14120.391456357776</v>
          </cell>
        </row>
        <row r="306">
          <cell r="AE306">
            <v>1304</v>
          </cell>
          <cell r="AF306">
            <v>3264.690768367283</v>
          </cell>
          <cell r="AG306">
            <v>3683.671642461778</v>
          </cell>
          <cell r="AH306">
            <v>4619.6631806441237</v>
          </cell>
          <cell r="AI306">
            <v>4718.7540905211335</v>
          </cell>
          <cell r="AJ306">
            <v>4465.5669858073479</v>
          </cell>
          <cell r="AK306">
            <v>4544.6777033377593</v>
          </cell>
          <cell r="AL306">
            <v>4788.1710693701007</v>
          </cell>
          <cell r="AM306">
            <v>4987.0818745204906</v>
          </cell>
          <cell r="AN306">
            <v>5485.6221300124462</v>
          </cell>
          <cell r="AO306">
            <v>5040.8164736012295</v>
          </cell>
          <cell r="AP306">
            <v>7150.5042913600919</v>
          </cell>
          <cell r="AQ306">
            <v>4768.8105879705481</v>
          </cell>
          <cell r="AR306">
            <v>5698.8062705378325</v>
          </cell>
          <cell r="AS306">
            <v>6865.8121777714714</v>
          </cell>
        </row>
        <row r="307">
          <cell r="AE307">
            <v>1305</v>
          </cell>
          <cell r="AF307">
            <v>9597.2218536773398</v>
          </cell>
          <cell r="AG307">
            <v>9770.8513444947694</v>
          </cell>
          <cell r="AH307">
            <v>9967.0694293445831</v>
          </cell>
          <cell r="AI307">
            <v>9956.3237947821999</v>
          </cell>
          <cell r="AJ307">
            <v>9385.8966531562528</v>
          </cell>
          <cell r="AK307">
            <v>9029.4004404228563</v>
          </cell>
          <cell r="AL307">
            <v>8731.9066424941011</v>
          </cell>
          <cell r="AM307">
            <v>8571.8544341658162</v>
          </cell>
          <cell r="AN307">
            <v>8522.1228282103821</v>
          </cell>
          <cell r="AO307">
            <v>7932.562098216843</v>
          </cell>
          <cell r="AP307">
            <v>8767.1614704165167</v>
          </cell>
          <cell r="AQ307">
            <v>8584.4147810659651</v>
          </cell>
          <cell r="AR307">
            <v>7450.8487457505707</v>
          </cell>
          <cell r="AS307">
            <v>8197.2812593392646</v>
          </cell>
        </row>
        <row r="308">
          <cell r="AE308">
            <v>1306</v>
          </cell>
          <cell r="AF308">
            <v>2283.3646928031371</v>
          </cell>
          <cell r="AG308">
            <v>2256.1494187113999</v>
          </cell>
          <cell r="AH308">
            <v>2239.2706753435778</v>
          </cell>
          <cell r="AI308">
            <v>2196.2439183367969</v>
          </cell>
          <cell r="AJ308">
            <v>2025.5401314845599</v>
          </cell>
          <cell r="AK308">
            <v>1996.3318221906866</v>
          </cell>
          <cell r="AL308">
            <v>1899.6718975081637</v>
          </cell>
          <cell r="AM308">
            <v>2231.2609530441455</v>
          </cell>
          <cell r="AN308">
            <v>1963.2545119225613</v>
          </cell>
          <cell r="AO308">
            <v>2009.3567066661328</v>
          </cell>
          <cell r="AP308">
            <v>2310.4044355712736</v>
          </cell>
          <cell r="AQ308">
            <v>1947.8402481870585</v>
          </cell>
          <cell r="AR308">
            <v>1968.3121144028228</v>
          </cell>
          <cell r="AS308">
            <v>1995.428248314762</v>
          </cell>
        </row>
        <row r="309">
          <cell r="AE309">
            <v>1307</v>
          </cell>
          <cell r="AF309">
            <v>20014.675721497926</v>
          </cell>
          <cell r="AG309">
            <v>20735.230002492241</v>
          </cell>
          <cell r="AH309">
            <v>21720.108241931004</v>
          </cell>
          <cell r="AI309">
            <v>22879.987748886178</v>
          </cell>
          <cell r="AJ309">
            <v>23730.122625301257</v>
          </cell>
          <cell r="AK309">
            <v>24803.970666819776</v>
          </cell>
          <cell r="AL309">
            <v>23486.921892484927</v>
          </cell>
          <cell r="AM309">
            <v>22704.568440866657</v>
          </cell>
          <cell r="AN309">
            <v>23388.063367822415</v>
          </cell>
          <cell r="AO309">
            <v>23310.615697644127</v>
          </cell>
          <cell r="AP309">
            <v>25208.545113934735</v>
          </cell>
          <cell r="AQ309">
            <v>24045.887083645564</v>
          </cell>
          <cell r="AR309">
            <v>20591.668362134627</v>
          </cell>
          <cell r="AS309">
            <v>21614.077429204113</v>
          </cell>
        </row>
        <row r="310">
          <cell r="AE310">
            <v>1308</v>
          </cell>
          <cell r="AF310">
            <v>10558.415793933398</v>
          </cell>
          <cell r="AG310">
            <v>10701.981673853747</v>
          </cell>
          <cell r="AH310">
            <v>10925.176703054278</v>
          </cell>
          <cell r="AI310">
            <v>10991.461263073692</v>
          </cell>
          <cell r="AJ310">
            <v>30907.663700109875</v>
          </cell>
          <cell r="AK310">
            <v>30244.560282232767</v>
          </cell>
          <cell r="AL310">
            <v>27286.42333984514</v>
          </cell>
          <cell r="AM310">
            <v>24836.713751035324</v>
          </cell>
          <cell r="AN310">
            <v>26692.944387399733</v>
          </cell>
          <cell r="AO310">
            <v>26294.613143088984</v>
          </cell>
          <cell r="AP310">
            <v>31054.979715231202</v>
          </cell>
          <cell r="AQ310">
            <v>26251.060800734915</v>
          </cell>
          <cell r="AR310">
            <v>29018.051162280986</v>
          </cell>
          <cell r="AS310">
            <v>29924.550745531509</v>
          </cell>
        </row>
        <row r="311">
          <cell r="AE311">
            <v>1309</v>
          </cell>
          <cell r="AF311">
            <v>77410.549267568509</v>
          </cell>
          <cell r="AG311">
            <v>81398.631197007242</v>
          </cell>
          <cell r="AH311">
            <v>83414.961084394949</v>
          </cell>
          <cell r="AI311">
            <v>85717.272769328134</v>
          </cell>
          <cell r="AJ311">
            <v>88712.109051503154</v>
          </cell>
          <cell r="AK311">
            <v>91359.100024410785</v>
          </cell>
          <cell r="AL311">
            <v>88137.979165106299</v>
          </cell>
          <cell r="AM311">
            <v>89621.922960240277</v>
          </cell>
          <cell r="AN311">
            <v>89580.229053855757</v>
          </cell>
          <cell r="AO311">
            <v>89585.626030892599</v>
          </cell>
          <cell r="AP311">
            <v>97519.89774037413</v>
          </cell>
          <cell r="AQ311">
            <v>92748.072053562195</v>
          </cell>
          <cell r="AR311">
            <v>89690.862765358266</v>
          </cell>
          <cell r="AS311">
            <v>94810.174567931768</v>
          </cell>
        </row>
        <row r="312">
          <cell r="AE312">
            <v>1310</v>
          </cell>
          <cell r="AF312">
            <v>5142.0826932948294</v>
          </cell>
          <cell r="AG312">
            <v>5302.9300430124649</v>
          </cell>
          <cell r="AH312">
            <v>5522.4377640044167</v>
          </cell>
          <cell r="AI312">
            <v>5413.9648250146383</v>
          </cell>
          <cell r="AJ312">
            <v>6061.3663557327291</v>
          </cell>
          <cell r="AK312">
            <v>5525.8512147214824</v>
          </cell>
          <cell r="AL312">
            <v>5787.5847617180489</v>
          </cell>
          <cell r="AM312">
            <v>6105.4452465203567</v>
          </cell>
          <cell r="AN312">
            <v>6055.3505071501195</v>
          </cell>
          <cell r="AO312">
            <v>6062.1822266435447</v>
          </cell>
          <cell r="AP312">
            <v>7128.2845553092993</v>
          </cell>
          <cell r="AQ312">
            <v>6539.4290114342903</v>
          </cell>
          <cell r="AR312">
            <v>6224.1604941721571</v>
          </cell>
          <cell r="AS312">
            <v>6551.6808837018143</v>
          </cell>
        </row>
        <row r="313">
          <cell r="AE313">
            <v>1311</v>
          </cell>
          <cell r="AF313">
            <v>4265.296886761028</v>
          </cell>
          <cell r="AG313">
            <v>4275.0855172763513</v>
          </cell>
          <cell r="AH313">
            <v>4272.7132765182878</v>
          </cell>
          <cell r="AI313">
            <v>4222.7622972635718</v>
          </cell>
          <cell r="AJ313">
            <v>5105.3144451715116</v>
          </cell>
          <cell r="AK313">
            <v>5355.9793652778835</v>
          </cell>
          <cell r="AL313">
            <v>4153.0458430523249</v>
          </cell>
          <cell r="AM313">
            <v>4342.8262619589877</v>
          </cell>
          <cell r="AN313">
            <v>4751.0087984560614</v>
          </cell>
          <cell r="AO313">
            <v>4642.6260136216015</v>
          </cell>
          <cell r="AP313">
            <v>5234.3868691780426</v>
          </cell>
          <cell r="AQ313">
            <v>4243.9723930853916</v>
          </cell>
          <cell r="AR313">
            <v>4697.9776711827953</v>
          </cell>
          <cell r="AS313">
            <v>5095.8507859250276</v>
          </cell>
        </row>
        <row r="314">
          <cell r="AE314">
            <v>1312</v>
          </cell>
          <cell r="AF314">
            <v>0</v>
          </cell>
          <cell r="AG314">
            <v>72.868966442560705</v>
          </cell>
          <cell r="AH314">
            <v>539.78567015036572</v>
          </cell>
          <cell r="AI314">
            <v>954.79535864927072</v>
          </cell>
          <cell r="AJ314">
            <v>1269.9994203023878</v>
          </cell>
          <cell r="AK314">
            <v>1477.392671461982</v>
          </cell>
          <cell r="AL314">
            <v>1580.0295678260989</v>
          </cell>
          <cell r="AM314">
            <v>1614.6825758817981</v>
          </cell>
          <cell r="AN314">
            <v>1802.1331578179565</v>
          </cell>
          <cell r="AO314">
            <v>1819.4065762972102</v>
          </cell>
          <cell r="AP314">
            <v>1932.3723945847744</v>
          </cell>
          <cell r="AQ314">
            <v>1709.0801682063941</v>
          </cell>
          <cell r="AR314">
            <v>1819.3836063615165</v>
          </cell>
          <cell r="AS314">
            <v>1851.0112993677988</v>
          </cell>
        </row>
        <row r="315">
          <cell r="AE315">
            <v>1313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</row>
        <row r="316">
          <cell r="AE316">
            <v>1314</v>
          </cell>
          <cell r="AF316">
            <v>71514.208091910958</v>
          </cell>
          <cell r="AG316">
            <v>73087.978651991769</v>
          </cell>
          <cell r="AH316">
            <v>75387.001405660383</v>
          </cell>
          <cell r="AI316">
            <v>74917.177177848251</v>
          </cell>
          <cell r="AJ316">
            <v>76221.63563102622</v>
          </cell>
          <cell r="AK316">
            <v>77650.709753845105</v>
          </cell>
          <cell r="AL316">
            <v>73917.716834055202</v>
          </cell>
          <cell r="AM316">
            <v>68624.517279133943</v>
          </cell>
          <cell r="AN316">
            <v>77022.180031618613</v>
          </cell>
          <cell r="AO316">
            <v>75986.5095268765</v>
          </cell>
          <cell r="AP316">
            <v>86000.157736498746</v>
          </cell>
          <cell r="AQ316">
            <v>75184.945993595698</v>
          </cell>
          <cell r="AR316">
            <v>84360.283173469565</v>
          </cell>
          <cell r="AS316">
            <v>85941.451163708116</v>
          </cell>
        </row>
        <row r="317">
          <cell r="AE317">
            <v>1315</v>
          </cell>
          <cell r="AF317">
            <v>38962.177174059048</v>
          </cell>
          <cell r="AG317">
            <v>41141.463730803553</v>
          </cell>
          <cell r="AH317">
            <v>42124.874591202708</v>
          </cell>
          <cell r="AI317">
            <v>42717.289148000491</v>
          </cell>
          <cell r="AJ317">
            <v>43461.082908324301</v>
          </cell>
          <cell r="AK317">
            <v>43857.029047270662</v>
          </cell>
          <cell r="AL317">
            <v>42113.015294560289</v>
          </cell>
          <cell r="AM317">
            <v>39280.104212065009</v>
          </cell>
          <cell r="AN317">
            <v>43872.093916725382</v>
          </cell>
          <cell r="AO317">
            <v>42784.94107494026</v>
          </cell>
          <cell r="AP317">
            <v>46441.869955697097</v>
          </cell>
          <cell r="AQ317">
            <v>38766.213727325572</v>
          </cell>
          <cell r="AR317">
            <v>42852.362494850502</v>
          </cell>
          <cell r="AS317">
            <v>44191.034362428421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co_veicolare_2002_2014"/>
      <sheetName val="circolante_copert2007_2014"/>
      <sheetName val="VEICOLI_EQ"/>
      <sheetName val="BENZINA"/>
      <sheetName val="GASOLIO"/>
      <sheetName val="GPL"/>
      <sheetName val="GAS"/>
      <sheetName val="BIOCOMBUST"/>
      <sheetName val="ENERGIA_ELETTRICA"/>
      <sheetName val="COSTI"/>
      <sheetName val="Sheet2"/>
      <sheetName val="totale"/>
      <sheetName val="1_AUTOVEICOLI"/>
      <sheetName val="2_VEICOLI_IND"/>
      <sheetName val="3_TRATTORI"/>
      <sheetName val="4_MOTOCICLI"/>
      <sheetName val="5_AUTOBUS"/>
    </sheetNames>
    <sheetDataSet>
      <sheetData sheetId="0"/>
      <sheetData sheetId="1"/>
      <sheetData sheetId="2"/>
      <sheetData sheetId="3">
        <row r="2">
          <cell r="A2">
            <v>1001</v>
          </cell>
          <cell r="B2" t="str">
            <v>AGLIE'</v>
          </cell>
          <cell r="C2">
            <v>17163.990784811333</v>
          </cell>
          <cell r="D2">
            <v>16714.574356463363</v>
          </cell>
          <cell r="E2">
            <v>15573.007709491931</v>
          </cell>
          <cell r="F2">
            <v>14856.246098580556</v>
          </cell>
          <cell r="G2">
            <v>15089.113385919676</v>
          </cell>
          <cell r="H2">
            <v>14116.082749636344</v>
          </cell>
          <cell r="I2">
            <v>12931.378855580229</v>
          </cell>
          <cell r="J2">
            <v>12067.506762225597</v>
          </cell>
          <cell r="K2">
            <v>11014.88130304812</v>
          </cell>
          <cell r="L2">
            <v>10190.960810018834</v>
          </cell>
          <cell r="M2">
            <v>9608.4024664781955</v>
          </cell>
          <cell r="N2">
            <v>9020.954205873215</v>
          </cell>
          <cell r="O2">
            <v>7917.0391820704745</v>
          </cell>
          <cell r="P2">
            <v>7490.1241710467193</v>
          </cell>
        </row>
        <row r="3">
          <cell r="A3">
            <v>1002</v>
          </cell>
          <cell r="B3" t="str">
            <v>AIRASCA</v>
          </cell>
          <cell r="C3">
            <v>15810.8702964478</v>
          </cell>
          <cell r="D3">
            <v>15396.883540874005</v>
          </cell>
          <cell r="E3">
            <v>14345.312119268016</v>
          </cell>
          <cell r="F3">
            <v>13333.929494730623</v>
          </cell>
          <cell r="G3">
            <v>13121.437290689308</v>
          </cell>
          <cell r="H3">
            <v>12267.001459269231</v>
          </cell>
          <cell r="I3">
            <v>11075.859333839093</v>
          </cell>
          <cell r="J3">
            <v>10238.949078140511</v>
          </cell>
          <cell r="K3">
            <v>9400.0812753855153</v>
          </cell>
          <cell r="L3">
            <v>8758.3703899689863</v>
          </cell>
          <cell r="M3">
            <v>8133.6422511972578</v>
          </cell>
          <cell r="N3">
            <v>7537.0071609778424</v>
          </cell>
          <cell r="O3">
            <v>6479.3231032827061</v>
          </cell>
          <cell r="P3">
            <v>6034.9115671387044</v>
          </cell>
        </row>
        <row r="4">
          <cell r="A4">
            <v>1003</v>
          </cell>
          <cell r="B4" t="str">
            <v>ALA DI STURA</v>
          </cell>
          <cell r="C4">
            <v>12434.222418931608</v>
          </cell>
          <cell r="D4">
            <v>12108.648728123902</v>
          </cell>
          <cell r="E4">
            <v>11281.656114783786</v>
          </cell>
          <cell r="F4">
            <v>10727.727335011163</v>
          </cell>
          <cell r="G4">
            <v>10096.285544603719</v>
          </cell>
          <cell r="H4">
            <v>8913.3974582759056</v>
          </cell>
          <cell r="I4">
            <v>8236.6450106968605</v>
          </cell>
          <cell r="J4">
            <v>7841.521938331357</v>
          </cell>
          <cell r="K4">
            <v>7431.6629773972127</v>
          </cell>
          <cell r="L4">
            <v>6707.4555052811993</v>
          </cell>
          <cell r="M4">
            <v>6185.5066273615384</v>
          </cell>
          <cell r="N4">
            <v>5658.0225281550438</v>
          </cell>
          <cell r="O4">
            <v>4840.8927968655189</v>
          </cell>
          <cell r="P4">
            <v>4491.8069569935533</v>
          </cell>
        </row>
        <row r="5">
          <cell r="A5">
            <v>1004</v>
          </cell>
          <cell r="B5" t="str">
            <v>ALBIANO D'IVREA</v>
          </cell>
          <cell r="C5">
            <v>11903.337912326971</v>
          </cell>
          <cell r="D5">
            <v>11591.66473112771</v>
          </cell>
          <cell r="E5">
            <v>10799.980925263186</v>
          </cell>
          <cell r="F5">
            <v>10493.24624127531</v>
          </cell>
          <cell r="G5">
            <v>10294.179757549995</v>
          </cell>
          <cell r="H5">
            <v>9496.4088188376099</v>
          </cell>
          <cell r="I5">
            <v>8587.3710247846029</v>
          </cell>
          <cell r="J5">
            <v>8139.4871848513612</v>
          </cell>
          <cell r="K5">
            <v>7592.9918052701632</v>
          </cell>
          <cell r="L5">
            <v>7066.6129480015979</v>
          </cell>
          <cell r="M5">
            <v>6662.1727600141685</v>
          </cell>
          <cell r="N5">
            <v>6244.2996618110583</v>
          </cell>
          <cell r="O5">
            <v>5495.1051526021802</v>
          </cell>
          <cell r="P5">
            <v>5208.8614397759166</v>
          </cell>
        </row>
        <row r="6">
          <cell r="A6">
            <v>1005</v>
          </cell>
          <cell r="B6" t="str">
            <v>ALICE SUPERIORE</v>
          </cell>
          <cell r="C6">
            <v>7952.4216542462291</v>
          </cell>
          <cell r="D6">
            <v>7744.1979968593332</v>
          </cell>
          <cell r="E6">
            <v>7215.2872419564383</v>
          </cell>
          <cell r="F6">
            <v>6932.1694605527282</v>
          </cell>
          <cell r="G6">
            <v>6907.5990563254363</v>
          </cell>
          <cell r="H6">
            <v>6368.3325109962952</v>
          </cell>
          <cell r="I6">
            <v>6014.9170364173033</v>
          </cell>
          <cell r="J6">
            <v>5812.4886175463907</v>
          </cell>
          <cell r="K6">
            <v>5238.9394379662726</v>
          </cell>
          <cell r="L6">
            <v>5105.6282749497268</v>
          </cell>
          <cell r="M6">
            <v>4798.8284418763724</v>
          </cell>
          <cell r="N6">
            <v>4486.7170771854944</v>
          </cell>
          <cell r="O6">
            <v>4011.7763456963216</v>
          </cell>
          <cell r="P6">
            <v>3754.2476042437365</v>
          </cell>
        </row>
        <row r="7">
          <cell r="A7">
            <v>1006</v>
          </cell>
          <cell r="B7" t="str">
            <v>ALMESE</v>
          </cell>
          <cell r="C7">
            <v>17999.228438863905</v>
          </cell>
          <cell r="D7">
            <v>17527.942415733924</v>
          </cell>
          <cell r="E7">
            <v>16330.8246175113</v>
          </cell>
          <cell r="F7">
            <v>15595.7939106701</v>
          </cell>
          <cell r="G7">
            <v>16365.873943250412</v>
          </cell>
          <cell r="H7">
            <v>15228.385878255734</v>
          </cell>
          <cell r="I7">
            <v>14058.63946340704</v>
          </cell>
          <cell r="J7">
            <v>13036.918707337754</v>
          </cell>
          <cell r="K7">
            <v>11854.453809171826</v>
          </cell>
          <cell r="L7">
            <v>11170.603034874552</v>
          </cell>
          <cell r="M7">
            <v>10629.297765444682</v>
          </cell>
          <cell r="N7">
            <v>9857.8936123510957</v>
          </cell>
          <cell r="O7">
            <v>8521.7748693398971</v>
          </cell>
          <cell r="P7">
            <v>8116.3837633352323</v>
          </cell>
        </row>
        <row r="8">
          <cell r="A8">
            <v>1007</v>
          </cell>
          <cell r="B8" t="str">
            <v>ALPETTE</v>
          </cell>
          <cell r="C8">
            <v>4422.5112578034214</v>
          </cell>
          <cell r="D8">
            <v>4306.7136418102045</v>
          </cell>
          <cell r="E8">
            <v>4012.575092619672</v>
          </cell>
          <cell r="F8">
            <v>3880.7548264883285</v>
          </cell>
          <cell r="G8">
            <v>3803.188968800996</v>
          </cell>
          <cell r="H8">
            <v>3711.7777777193869</v>
          </cell>
          <cell r="I8">
            <v>3179.7585628684301</v>
          </cell>
          <cell r="J8">
            <v>2843.6107734796869</v>
          </cell>
          <cell r="K8">
            <v>2631.2764657133357</v>
          </cell>
          <cell r="L8">
            <v>2597.557914495917</v>
          </cell>
          <cell r="M8">
            <v>2326.4757674865705</v>
          </cell>
          <cell r="N8">
            <v>2219.509433215685</v>
          </cell>
          <cell r="O8">
            <v>2120.4432997503627</v>
          </cell>
          <cell r="P8">
            <v>1937.8141428561973</v>
          </cell>
        </row>
        <row r="9">
          <cell r="A9">
            <v>1008</v>
          </cell>
          <cell r="B9" t="str">
            <v>ALPIGNANO</v>
          </cell>
          <cell r="C9">
            <v>20452.646605070502</v>
          </cell>
          <cell r="D9">
            <v>19917.121067755023</v>
          </cell>
          <cell r="E9">
            <v>18556.827911031643</v>
          </cell>
          <cell r="F9">
            <v>17578.015884399581</v>
          </cell>
          <cell r="G9">
            <v>17466.623838526455</v>
          </cell>
          <cell r="H9">
            <v>15839.610662546924</v>
          </cell>
          <cell r="I9">
            <v>14509.186609852226</v>
          </cell>
          <cell r="J9">
            <v>13323.781496076688</v>
          </cell>
          <cell r="K9">
            <v>12006.533561492248</v>
          </cell>
          <cell r="L9">
            <v>11096.527736140564</v>
          </cell>
          <cell r="M9">
            <v>10236.279396576505</v>
          </cell>
          <cell r="N9">
            <v>9334.178612162732</v>
          </cell>
          <cell r="O9">
            <v>8023.7704941877855</v>
          </cell>
          <cell r="P9">
            <v>7395.4422898749754</v>
          </cell>
        </row>
        <row r="10">
          <cell r="A10">
            <v>1009</v>
          </cell>
          <cell r="B10" t="str">
            <v>ANDEZENO</v>
          </cell>
          <cell r="C10">
            <v>9312.9362713104074</v>
          </cell>
          <cell r="D10">
            <v>9069.0893356555425</v>
          </cell>
          <cell r="E10">
            <v>8449.6915763590114</v>
          </cell>
          <cell r="F10">
            <v>8217.8369823551366</v>
          </cell>
          <cell r="G10">
            <v>8470.1876558277145</v>
          </cell>
          <cell r="H10">
            <v>7739.9405618588744</v>
          </cell>
          <cell r="I10">
            <v>7069.9665721068905</v>
          </cell>
          <cell r="J10">
            <v>6598.3180835449994</v>
          </cell>
          <cell r="K10">
            <v>5898.7206501242026</v>
          </cell>
          <cell r="L10">
            <v>5501.9228853659679</v>
          </cell>
          <cell r="M10">
            <v>5303.919359210312</v>
          </cell>
          <cell r="N10">
            <v>4878.2871859113293</v>
          </cell>
          <cell r="O10">
            <v>4208.9575169276477</v>
          </cell>
          <cell r="P10">
            <v>3913.4226895430702</v>
          </cell>
        </row>
        <row r="11">
          <cell r="A11">
            <v>1010</v>
          </cell>
          <cell r="B11" t="str">
            <v>ANDRATE</v>
          </cell>
          <cell r="C11">
            <v>9112.8623123438265</v>
          </cell>
          <cell r="D11">
            <v>8874.2540490450301</v>
          </cell>
          <cell r="E11">
            <v>8268.163087762272</v>
          </cell>
          <cell r="F11">
            <v>7924.0761310443186</v>
          </cell>
          <cell r="G11">
            <v>8164.3551885057568</v>
          </cell>
          <cell r="H11">
            <v>7550.5934230054145</v>
          </cell>
          <cell r="I11">
            <v>7013.9074777449405</v>
          </cell>
          <cell r="J11">
            <v>6614.0571013346125</v>
          </cell>
          <cell r="K11">
            <v>6011.5078974811349</v>
          </cell>
          <cell r="L11">
            <v>5716.3184223152448</v>
          </cell>
          <cell r="M11">
            <v>5477.9581950593711</v>
          </cell>
          <cell r="N11">
            <v>4963.5422030686714</v>
          </cell>
          <cell r="O11">
            <v>4334.097747242562</v>
          </cell>
          <cell r="P11">
            <v>4055.4800381102223</v>
          </cell>
        </row>
        <row r="12">
          <cell r="A12">
            <v>1011</v>
          </cell>
          <cell r="B12" t="str">
            <v>ANGROGNA</v>
          </cell>
          <cell r="C12">
            <v>27052.498535845541</v>
          </cell>
          <cell r="D12">
            <v>26344.164592866095</v>
          </cell>
          <cell r="E12">
            <v>24544.919275565353</v>
          </cell>
          <cell r="F12">
            <v>24248.443680142609</v>
          </cell>
          <cell r="G12">
            <v>23450.883557567617</v>
          </cell>
          <cell r="H12">
            <v>21880.794935102786</v>
          </cell>
          <cell r="I12">
            <v>20429.272263665236</v>
          </cell>
          <cell r="J12">
            <v>20100.967192941251</v>
          </cell>
          <cell r="K12">
            <v>17868.781327781115</v>
          </cell>
          <cell r="L12">
            <v>17059.356583632187</v>
          </cell>
          <cell r="M12">
            <v>15486.990202481797</v>
          </cell>
          <cell r="N12">
            <v>14101.024907400253</v>
          </cell>
          <cell r="O12">
            <v>11988.387446108789</v>
          </cell>
          <cell r="P12">
            <v>11327.312046824378</v>
          </cell>
        </row>
        <row r="13">
          <cell r="A13">
            <v>1012</v>
          </cell>
          <cell r="B13" t="str">
            <v>ARIGNANO</v>
          </cell>
          <cell r="C13">
            <v>8066.1318790647119</v>
          </cell>
          <cell r="D13">
            <v>7854.9308696304251</v>
          </cell>
          <cell r="E13">
            <v>7318.4573164424555</v>
          </cell>
          <cell r="F13">
            <v>7162.913165315611</v>
          </cell>
          <cell r="G13">
            <v>7533.6010227554016</v>
          </cell>
          <cell r="H13">
            <v>7058.0528575993349</v>
          </cell>
          <cell r="I13">
            <v>6686.9053517036846</v>
          </cell>
          <cell r="J13">
            <v>6542.3798744222977</v>
          </cell>
          <cell r="K13">
            <v>5872.2310925454058</v>
          </cell>
          <cell r="L13">
            <v>5660.9234233272191</v>
          </cell>
          <cell r="M13">
            <v>5286.0425326191389</v>
          </cell>
          <cell r="N13">
            <v>4912.9724777688143</v>
          </cell>
          <cell r="O13">
            <v>4307.9461277172659</v>
          </cell>
          <cell r="P13">
            <v>4024.1540602907353</v>
          </cell>
        </row>
        <row r="14">
          <cell r="A14">
            <v>1013</v>
          </cell>
          <cell r="B14" t="str">
            <v>AVIGLIANA</v>
          </cell>
          <cell r="C14">
            <v>35240.671415301156</v>
          </cell>
          <cell r="D14">
            <v>34317.940980485022</v>
          </cell>
          <cell r="E14">
            <v>31974.105236866057</v>
          </cell>
          <cell r="F14">
            <v>30998.83584128947</v>
          </cell>
          <cell r="G14">
            <v>30812.938184631348</v>
          </cell>
          <cell r="H14">
            <v>28608.829348845058</v>
          </cell>
          <cell r="I14">
            <v>26941.883645908485</v>
          </cell>
          <cell r="J14">
            <v>25278.403526984839</v>
          </cell>
          <cell r="K14">
            <v>22937.747760109323</v>
          </cell>
          <cell r="L14">
            <v>21202.510454683677</v>
          </cell>
          <cell r="M14">
            <v>19742.162609631261</v>
          </cell>
          <cell r="N14">
            <v>18289.089936686272</v>
          </cell>
          <cell r="O14">
            <v>15780.800190317776</v>
          </cell>
          <cell r="P14">
            <v>14510.617159098727</v>
          </cell>
        </row>
        <row r="15">
          <cell r="A15">
            <v>1014</v>
          </cell>
          <cell r="B15" t="str">
            <v>AZEGLIO</v>
          </cell>
          <cell r="C15">
            <v>11842.164889282534</v>
          </cell>
          <cell r="D15">
            <v>11532.093442893816</v>
          </cell>
          <cell r="E15">
            <v>10744.47821779687</v>
          </cell>
          <cell r="F15">
            <v>10651.465897304559</v>
          </cell>
          <cell r="G15">
            <v>10654.067504951225</v>
          </cell>
          <cell r="H15">
            <v>9826.8780846061873</v>
          </cell>
          <cell r="I15">
            <v>9097.8332943588721</v>
          </cell>
          <cell r="J15">
            <v>8466.6639783598275</v>
          </cell>
          <cell r="K15">
            <v>7747.2619255884392</v>
          </cell>
          <cell r="L15">
            <v>7222.7179187614747</v>
          </cell>
          <cell r="M15">
            <v>6851.6900138566325</v>
          </cell>
          <cell r="N15">
            <v>6270.4907817901822</v>
          </cell>
          <cell r="O15">
            <v>5493.7238187694693</v>
          </cell>
          <cell r="P15">
            <v>5133.4187729971663</v>
          </cell>
        </row>
        <row r="16">
          <cell r="A16">
            <v>1015</v>
          </cell>
          <cell r="B16" t="str">
            <v>BAIRO</v>
          </cell>
          <cell r="C16">
            <v>9458.9796108155551</v>
          </cell>
          <cell r="D16">
            <v>9211.3087232110956</v>
          </cell>
          <cell r="E16">
            <v>8582.1977097255131</v>
          </cell>
          <cell r="F16">
            <v>8207.0798391284588</v>
          </cell>
          <cell r="G16">
            <v>8484.4833118124425</v>
          </cell>
          <cell r="H16">
            <v>7798.8818848346273</v>
          </cell>
          <cell r="I16">
            <v>7245.8627651948718</v>
          </cell>
          <cell r="J16">
            <v>7137.5344225321342</v>
          </cell>
          <cell r="K16">
            <v>6302.8579455678018</v>
          </cell>
          <cell r="L16">
            <v>5906.0272213248509</v>
          </cell>
          <cell r="M16">
            <v>5604.8800416390259</v>
          </cell>
          <cell r="N16">
            <v>5038.9567118650621</v>
          </cell>
          <cell r="O16">
            <v>4293.653802122516</v>
          </cell>
          <cell r="P16">
            <v>4058.4919295199352</v>
          </cell>
        </row>
        <row r="17">
          <cell r="A17">
            <v>1016</v>
          </cell>
          <cell r="B17" t="str">
            <v>BALANGERO</v>
          </cell>
          <cell r="C17">
            <v>13864.302057363322</v>
          </cell>
          <cell r="D17">
            <v>13501.28362008524</v>
          </cell>
          <cell r="E17">
            <v>12579.177274850601</v>
          </cell>
          <cell r="F17">
            <v>11858.228745644674</v>
          </cell>
          <cell r="G17">
            <v>11800.936284509175</v>
          </cell>
          <cell r="H17">
            <v>10805.369077371892</v>
          </cell>
          <cell r="I17">
            <v>9680.4771887832685</v>
          </cell>
          <cell r="J17">
            <v>8909.3707246495505</v>
          </cell>
          <cell r="K17">
            <v>8127.7185401751431</v>
          </cell>
          <cell r="L17">
            <v>7681.7961835698025</v>
          </cell>
          <cell r="M17">
            <v>7227.8464961749023</v>
          </cell>
          <cell r="N17">
            <v>6716.7449499002778</v>
          </cell>
          <cell r="O17">
            <v>5826.8373868609051</v>
          </cell>
          <cell r="P17">
            <v>5442.8380257549361</v>
          </cell>
        </row>
        <row r="18">
          <cell r="A18">
            <v>1017</v>
          </cell>
          <cell r="B18" t="str">
            <v>BALDISSERO CANAVESE</v>
          </cell>
          <cell r="C18">
            <v>6324.8582938457321</v>
          </cell>
          <cell r="D18">
            <v>6159.2502333507018</v>
          </cell>
          <cell r="E18">
            <v>5738.5877332598584</v>
          </cell>
          <cell r="F18">
            <v>5435.0741218907324</v>
          </cell>
          <cell r="G18">
            <v>6942.5220797434658</v>
          </cell>
          <cell r="H18">
            <v>5973.0346913306312</v>
          </cell>
          <cell r="I18">
            <v>5535.6001846983281</v>
          </cell>
          <cell r="J18">
            <v>4895.7853458477894</v>
          </cell>
          <cell r="K18">
            <v>4541.0700988379849</v>
          </cell>
          <cell r="L18">
            <v>4294.8837737249705</v>
          </cell>
          <cell r="M18">
            <v>3934.3266624059079</v>
          </cell>
          <cell r="N18">
            <v>3559.7795985832081</v>
          </cell>
          <cell r="O18">
            <v>2994.3625359712</v>
          </cell>
          <cell r="P18">
            <v>3011.5936145037685</v>
          </cell>
        </row>
        <row r="19">
          <cell r="A19">
            <v>1018</v>
          </cell>
          <cell r="B19" t="str">
            <v>BALDISSERO TORINESE</v>
          </cell>
          <cell r="C19">
            <v>15301.756951590478</v>
          </cell>
          <cell r="D19">
            <v>14901.10065651032</v>
          </cell>
          <cell r="E19">
            <v>13883.390055578477</v>
          </cell>
          <cell r="F19">
            <v>13426.394030501786</v>
          </cell>
          <cell r="G19">
            <v>13486.556457331417</v>
          </cell>
          <cell r="H19">
            <v>12468.501990108831</v>
          </cell>
          <cell r="I19">
            <v>11497.554422107729</v>
          </cell>
          <cell r="J19">
            <v>10610.56387015675</v>
          </cell>
          <cell r="K19">
            <v>9664.1055766333193</v>
          </cell>
          <cell r="L19">
            <v>9008.2042276910925</v>
          </cell>
          <cell r="M19">
            <v>8483.9053013660432</v>
          </cell>
          <cell r="N19">
            <v>7914.8035374533565</v>
          </cell>
          <cell r="O19">
            <v>6924.7945827998719</v>
          </cell>
          <cell r="P19">
            <v>6442.2295154695757</v>
          </cell>
        </row>
        <row r="20">
          <cell r="A20">
            <v>1019</v>
          </cell>
          <cell r="B20" t="str">
            <v>BALME</v>
          </cell>
          <cell r="C20">
            <v>7369.8649437273589</v>
          </cell>
          <cell r="D20">
            <v>7176.8947643592946</v>
          </cell>
          <cell r="E20">
            <v>6686.7295039649507</v>
          </cell>
          <cell r="F20">
            <v>6240.0738190944794</v>
          </cell>
          <cell r="G20">
            <v>5990.0360573459266</v>
          </cell>
          <cell r="H20">
            <v>5373.3293323464559</v>
          </cell>
          <cell r="I20">
            <v>5267.8359498050304</v>
          </cell>
          <cell r="J20">
            <v>4877.0853237137162</v>
          </cell>
          <cell r="K20">
            <v>3946.0480002410736</v>
          </cell>
          <cell r="L20">
            <v>3805.8004729177201</v>
          </cell>
          <cell r="M20">
            <v>3698.49596231036</v>
          </cell>
          <cell r="N20">
            <v>3717.033610975921</v>
          </cell>
          <cell r="O20">
            <v>3390.7073171925686</v>
          </cell>
          <cell r="P20">
            <v>3273.6037612739569</v>
          </cell>
        </row>
        <row r="21">
          <cell r="A21">
            <v>1020</v>
          </cell>
          <cell r="B21" t="str">
            <v>BANCHETTE</v>
          </cell>
          <cell r="C21">
            <v>4764.893508614693</v>
          </cell>
          <cell r="D21">
            <v>4640.1310656055175</v>
          </cell>
          <cell r="E21">
            <v>4323.2208799732425</v>
          </cell>
          <cell r="F21">
            <v>4139.5085264629115</v>
          </cell>
          <cell r="G21">
            <v>4106.4464909166563</v>
          </cell>
          <cell r="H21">
            <v>3783.3487976929273</v>
          </cell>
          <cell r="I21">
            <v>3392.0390128260578</v>
          </cell>
          <cell r="J21">
            <v>3060.1163641907715</v>
          </cell>
          <cell r="K21">
            <v>2744.6936648939727</v>
          </cell>
          <cell r="L21">
            <v>2542.4733479273832</v>
          </cell>
          <cell r="M21">
            <v>2362.7013577934486</v>
          </cell>
          <cell r="N21">
            <v>2178.071404149563</v>
          </cell>
          <cell r="O21">
            <v>1909.4535897724568</v>
          </cell>
          <cell r="P21">
            <v>1795.6557288331151</v>
          </cell>
        </row>
        <row r="22">
          <cell r="A22">
            <v>1021</v>
          </cell>
          <cell r="B22" t="str">
            <v>BARBANIA</v>
          </cell>
          <cell r="C22">
            <v>13169.967377261843</v>
          </cell>
          <cell r="D22">
            <v>12825.129176498771</v>
          </cell>
          <cell r="E22">
            <v>11949.202610930573</v>
          </cell>
          <cell r="F22">
            <v>11346.666546340426</v>
          </cell>
          <cell r="G22">
            <v>11376.614201060385</v>
          </cell>
          <cell r="H22">
            <v>10364.679160680307</v>
          </cell>
          <cell r="I22">
            <v>9322.7716042025022</v>
          </cell>
          <cell r="J22">
            <v>8831.2832504439066</v>
          </cell>
          <cell r="K22">
            <v>8181.8325500919245</v>
          </cell>
          <cell r="L22">
            <v>7768.5511337579883</v>
          </cell>
          <cell r="M22">
            <v>7335.5460505513847</v>
          </cell>
          <cell r="N22">
            <v>6673.1660961084299</v>
          </cell>
          <cell r="O22">
            <v>5868.4434505181353</v>
          </cell>
          <cell r="P22">
            <v>5512.724677235673</v>
          </cell>
        </row>
        <row r="23">
          <cell r="A23">
            <v>1022</v>
          </cell>
          <cell r="B23" t="str">
            <v>BARDONECCHIA</v>
          </cell>
          <cell r="C23">
            <v>41953.657399605487</v>
          </cell>
          <cell r="D23">
            <v>40855.15629336219</v>
          </cell>
          <cell r="E23">
            <v>38064.843911684788</v>
          </cell>
          <cell r="F23">
            <v>36044.682222068208</v>
          </cell>
          <cell r="G23">
            <v>36143.744033308991</v>
          </cell>
          <cell r="H23">
            <v>33554.892502231931</v>
          </cell>
          <cell r="I23">
            <v>30645.414672976105</v>
          </cell>
          <cell r="J23">
            <v>28564.758367584516</v>
          </cell>
          <cell r="K23">
            <v>25553.576805092707</v>
          </cell>
          <cell r="L23">
            <v>23951.046536251419</v>
          </cell>
          <cell r="M23">
            <v>22581.790536304965</v>
          </cell>
          <cell r="N23">
            <v>20688.194658869008</v>
          </cell>
          <cell r="O23">
            <v>17891.418562800907</v>
          </cell>
          <cell r="P23">
            <v>16669.058436878175</v>
          </cell>
        </row>
        <row r="24">
          <cell r="A24">
            <v>1023</v>
          </cell>
          <cell r="B24" t="str">
            <v>BARONE CANAVESE</v>
          </cell>
          <cell r="C24">
            <v>4581.633851090086</v>
          </cell>
          <cell r="D24">
            <v>4461.6698201622003</v>
          </cell>
          <cell r="E24">
            <v>4156.9481235234416</v>
          </cell>
          <cell r="F24">
            <v>4036.960899223865</v>
          </cell>
          <cell r="G24">
            <v>4052.7873151337717</v>
          </cell>
          <cell r="H24">
            <v>3700.4396757022355</v>
          </cell>
          <cell r="I24">
            <v>3387.0216413396124</v>
          </cell>
          <cell r="J24">
            <v>3101.9980927948295</v>
          </cell>
          <cell r="K24">
            <v>2856.1402040783187</v>
          </cell>
          <cell r="L24">
            <v>2581.759626274018</v>
          </cell>
          <cell r="M24">
            <v>2412.1392905349112</v>
          </cell>
          <cell r="N24">
            <v>2208.9334567132114</v>
          </cell>
          <cell r="O24">
            <v>1907.3655507026285</v>
          </cell>
          <cell r="P24">
            <v>1791.3250461221025</v>
          </cell>
        </row>
        <row r="25">
          <cell r="A25">
            <v>1024</v>
          </cell>
          <cell r="B25" t="str">
            <v>BEINASCO</v>
          </cell>
          <cell r="C25">
            <v>22139.26299410719</v>
          </cell>
          <cell r="D25">
            <v>21559.575634342778</v>
          </cell>
          <cell r="E25">
            <v>20087.106641585771</v>
          </cell>
          <cell r="F25">
            <v>19321.805317391612</v>
          </cell>
          <cell r="G25">
            <v>19161.200634656831</v>
          </cell>
          <cell r="H25">
            <v>17338.231602439959</v>
          </cell>
          <cell r="I25">
            <v>15565.41031615602</v>
          </cell>
          <cell r="J25">
            <v>14115.925900474103</v>
          </cell>
          <cell r="K25">
            <v>12644.565724408652</v>
          </cell>
          <cell r="L25">
            <v>11580.144202366644</v>
          </cell>
          <cell r="M25">
            <v>10734.059205612008</v>
          </cell>
          <cell r="N25">
            <v>9729.2481146683149</v>
          </cell>
          <cell r="O25">
            <v>8355.7732568857537</v>
          </cell>
          <cell r="P25">
            <v>7710.265427250939</v>
          </cell>
        </row>
        <row r="26">
          <cell r="A26">
            <v>1025</v>
          </cell>
          <cell r="B26" t="str">
            <v>BIBIANA</v>
          </cell>
          <cell r="C26">
            <v>24480.786996266121</v>
          </cell>
          <cell r="D26">
            <v>23839.789923210988</v>
          </cell>
          <cell r="E26">
            <v>22211.587585134715</v>
          </cell>
          <cell r="F26">
            <v>21575.780848480194</v>
          </cell>
          <cell r="G26">
            <v>21706.883816138128</v>
          </cell>
          <cell r="H26">
            <v>19963.858610920666</v>
          </cell>
          <cell r="I26">
            <v>18560.218943363132</v>
          </cell>
          <cell r="J26">
            <v>17687.671193098598</v>
          </cell>
          <cell r="K26">
            <v>15898.988390306766</v>
          </cell>
          <cell r="L26">
            <v>15253.728890046074</v>
          </cell>
          <cell r="M26">
            <v>14307.288589937256</v>
          </cell>
          <cell r="N26">
            <v>12926.128701535275</v>
          </cell>
          <cell r="O26">
            <v>11398.871117025396</v>
          </cell>
          <cell r="P26">
            <v>10732.625630390941</v>
          </cell>
        </row>
        <row r="27">
          <cell r="A27">
            <v>1026</v>
          </cell>
          <cell r="B27" t="str">
            <v>BOBBIO PELLICE</v>
          </cell>
          <cell r="C27">
            <v>24420.722037038151</v>
          </cell>
          <cell r="D27">
            <v>23781.29768560607</v>
          </cell>
          <cell r="E27">
            <v>22157.090231643058</v>
          </cell>
          <cell r="F27">
            <v>21154.549723901819</v>
          </cell>
          <cell r="G27">
            <v>20452.208912672857</v>
          </cell>
          <cell r="H27">
            <v>18255.216026119873</v>
          </cell>
          <cell r="I27">
            <v>16099.199144518705</v>
          </cell>
          <cell r="J27">
            <v>14968.997166575728</v>
          </cell>
          <cell r="K27">
            <v>13618.716615948651</v>
          </cell>
          <cell r="L27">
            <v>12792.167678954709</v>
          </cell>
          <cell r="M27">
            <v>11772.310089314458</v>
          </cell>
          <cell r="N27">
            <v>10698.669274875829</v>
          </cell>
          <cell r="O27">
            <v>9093.5814688186874</v>
          </cell>
          <cell r="P27">
            <v>8790.9079692661853</v>
          </cell>
        </row>
        <row r="28">
          <cell r="A28">
            <v>1027</v>
          </cell>
          <cell r="B28" t="str">
            <v>BOLLENGO</v>
          </cell>
          <cell r="C28">
            <v>19875.765139488652</v>
          </cell>
          <cell r="D28">
            <v>19355.344481399243</v>
          </cell>
          <cell r="E28">
            <v>18033.419362075823</v>
          </cell>
          <cell r="F28">
            <v>17592.015003768298</v>
          </cell>
          <cell r="G28">
            <v>18318.869746522403</v>
          </cell>
          <cell r="H28">
            <v>16342.208938085523</v>
          </cell>
          <cell r="I28">
            <v>14785.332925863759</v>
          </cell>
          <cell r="J28">
            <v>14850.77727817199</v>
          </cell>
          <cell r="K28">
            <v>13698.779387286069</v>
          </cell>
          <cell r="L28">
            <v>12952.833374564945</v>
          </cell>
          <cell r="M28">
            <v>12261.321360001466</v>
          </cell>
          <cell r="N28">
            <v>11573.925023654074</v>
          </cell>
          <cell r="O28">
            <v>9809.804465043524</v>
          </cell>
          <cell r="P28">
            <v>8890.840731156648</v>
          </cell>
        </row>
        <row r="29">
          <cell r="A29">
            <v>1028</v>
          </cell>
          <cell r="B29" t="str">
            <v>BORGARO TORINESE</v>
          </cell>
          <cell r="C29">
            <v>23294.792124860196</v>
          </cell>
          <cell r="D29">
            <v>22684.848761040208</v>
          </cell>
          <cell r="E29">
            <v>21135.526224616726</v>
          </cell>
          <cell r="F29">
            <v>21166.26815199152</v>
          </cell>
          <cell r="G29">
            <v>21189.035201441209</v>
          </cell>
          <cell r="H29">
            <v>21096.447564211801</v>
          </cell>
          <cell r="I29">
            <v>19677.636065072289</v>
          </cell>
          <cell r="J29">
            <v>17597.79258849092</v>
          </cell>
          <cell r="K29">
            <v>15262.91556459487</v>
          </cell>
          <cell r="L29">
            <v>13612.008135285281</v>
          </cell>
          <cell r="M29">
            <v>12569.683732164114</v>
          </cell>
          <cell r="N29">
            <v>10993.024509027831</v>
          </cell>
          <cell r="O29">
            <v>10192.539731236728</v>
          </cell>
          <cell r="P29">
            <v>9724.3895485924204</v>
          </cell>
        </row>
        <row r="30">
          <cell r="A30">
            <v>1029</v>
          </cell>
          <cell r="B30" t="str">
            <v>BORGIALLO</v>
          </cell>
          <cell r="C30">
            <v>8722.5807419914545</v>
          </cell>
          <cell r="D30">
            <v>8494.1914861249516</v>
          </cell>
          <cell r="E30">
            <v>7914.0579160589359</v>
          </cell>
          <cell r="F30">
            <v>7487.9604334795995</v>
          </cell>
          <cell r="G30">
            <v>6913.9557376923012</v>
          </cell>
          <cell r="H30">
            <v>6236.4225334561579</v>
          </cell>
          <cell r="I30">
            <v>5578.4899604458842</v>
          </cell>
          <cell r="J30">
            <v>5490.2061770925875</v>
          </cell>
          <cell r="K30">
            <v>5254.2241433683366</v>
          </cell>
          <cell r="L30">
            <v>4895.7281203102721</v>
          </cell>
          <cell r="M30">
            <v>4702.1960245436367</v>
          </cell>
          <cell r="N30">
            <v>4309.7516954746388</v>
          </cell>
          <cell r="O30">
            <v>3684.3600475384819</v>
          </cell>
          <cell r="P30">
            <v>3424.4556681125437</v>
          </cell>
        </row>
        <row r="31">
          <cell r="A31">
            <v>1030</v>
          </cell>
          <cell r="B31" t="str">
            <v>BORGOFRANCO D'IVREA</v>
          </cell>
          <cell r="C31">
            <v>19785.435395525488</v>
          </cell>
          <cell r="D31">
            <v>19267.379902473422</v>
          </cell>
          <cell r="E31">
            <v>17951.462559793013</v>
          </cell>
          <cell r="F31">
            <v>17035.276076955484</v>
          </cell>
          <cell r="G31">
            <v>16969.436409788737</v>
          </cell>
          <cell r="H31">
            <v>15495.951380319881</v>
          </cell>
          <cell r="I31">
            <v>14154.797374984797</v>
          </cell>
          <cell r="J31">
            <v>13347.055430390375</v>
          </cell>
          <cell r="K31">
            <v>12255.470152174448</v>
          </cell>
          <cell r="L31">
            <v>11442.157834397067</v>
          </cell>
          <cell r="M31">
            <v>10721.004433364116</v>
          </cell>
          <cell r="N31">
            <v>9837.0205184812348</v>
          </cell>
          <cell r="O31">
            <v>8335.2890833583697</v>
          </cell>
          <cell r="P31">
            <v>7924.0637367520176</v>
          </cell>
        </row>
        <row r="32">
          <cell r="A32">
            <v>1031</v>
          </cell>
          <cell r="B32" t="str">
            <v>BORGOMASINO</v>
          </cell>
          <cell r="C32">
            <v>10238.883664951591</v>
          </cell>
          <cell r="D32">
            <v>9970.7920197938183</v>
          </cell>
          <cell r="E32">
            <v>9289.8100593238451</v>
          </cell>
          <cell r="F32">
            <v>9239.7901825425379</v>
          </cell>
          <cell r="G32">
            <v>8908.2147116880806</v>
          </cell>
          <cell r="H32">
            <v>8121.8512838587512</v>
          </cell>
          <cell r="I32">
            <v>7528.9415694090112</v>
          </cell>
          <cell r="J32">
            <v>7158.9515686241602</v>
          </cell>
          <cell r="K32">
            <v>6799.4540091253712</v>
          </cell>
          <cell r="L32">
            <v>6427.9615238293518</v>
          </cell>
          <cell r="M32">
            <v>5870.7046409327204</v>
          </cell>
          <cell r="N32">
            <v>5343.2850084122647</v>
          </cell>
          <cell r="O32">
            <v>4448.8526109499553</v>
          </cell>
          <cell r="P32">
            <v>4057.762984685734</v>
          </cell>
        </row>
        <row r="33">
          <cell r="A33">
            <v>1032</v>
          </cell>
          <cell r="B33" t="str">
            <v>BORGONE SUSA</v>
          </cell>
          <cell r="C33">
            <v>10489.127182185201</v>
          </cell>
          <cell r="D33">
            <v>10214.48324105254</v>
          </cell>
          <cell r="E33">
            <v>9516.8577355890848</v>
          </cell>
          <cell r="F33">
            <v>8959.2081507083385</v>
          </cell>
          <cell r="G33">
            <v>8986.4381700444501</v>
          </cell>
          <cell r="H33">
            <v>8370.2090386394866</v>
          </cell>
          <cell r="I33">
            <v>7752.5682298664387</v>
          </cell>
          <cell r="J33">
            <v>7029.0882673514443</v>
          </cell>
          <cell r="K33">
            <v>6348.3019765049721</v>
          </cell>
          <cell r="L33">
            <v>6012.5402499357451</v>
          </cell>
          <cell r="M33">
            <v>5546.9390181865283</v>
          </cell>
          <cell r="N33">
            <v>5126.1416258308845</v>
          </cell>
          <cell r="O33">
            <v>4517.9331240982629</v>
          </cell>
          <cell r="P33">
            <v>4201.4626687298396</v>
          </cell>
        </row>
        <row r="34">
          <cell r="A34">
            <v>1033</v>
          </cell>
          <cell r="B34" t="str">
            <v>BOSCONERO</v>
          </cell>
          <cell r="C34">
            <v>13366.056218545478</v>
          </cell>
          <cell r="D34">
            <v>13016.083690469288</v>
          </cell>
          <cell r="E34">
            <v>12127.115374654362</v>
          </cell>
          <cell r="F34">
            <v>11667.184267992914</v>
          </cell>
          <cell r="G34">
            <v>11559.954509000345</v>
          </cell>
          <cell r="H34">
            <v>10597.316991218186</v>
          </cell>
          <cell r="I34">
            <v>9557.5818465234988</v>
          </cell>
          <cell r="J34">
            <v>8937.260648203599</v>
          </cell>
          <cell r="K34">
            <v>8146.5941698056231</v>
          </cell>
          <cell r="L34">
            <v>7640.6961316615643</v>
          </cell>
          <cell r="M34">
            <v>7219.4618373149015</v>
          </cell>
          <cell r="N34">
            <v>6597.1024177557556</v>
          </cell>
          <cell r="O34">
            <v>5733.5492178017157</v>
          </cell>
          <cell r="P34">
            <v>5299.8529944133452</v>
          </cell>
        </row>
        <row r="35">
          <cell r="A35">
            <v>1034</v>
          </cell>
          <cell r="B35" t="str">
            <v>BRANDIZZO</v>
          </cell>
          <cell r="C35">
            <v>13418.159282737433</v>
          </cell>
          <cell r="D35">
            <v>13066.822504743568</v>
          </cell>
          <cell r="E35">
            <v>12174.38884563918</v>
          </cell>
          <cell r="F35">
            <v>11622.884746014379</v>
          </cell>
          <cell r="G35">
            <v>11786.378192766411</v>
          </cell>
          <cell r="H35">
            <v>10903.607697507707</v>
          </cell>
          <cell r="I35">
            <v>10089.641242559139</v>
          </cell>
          <cell r="J35">
            <v>9446.6013359399003</v>
          </cell>
          <cell r="K35">
            <v>8689.7480014626144</v>
          </cell>
          <cell r="L35">
            <v>8095.6040754451715</v>
          </cell>
          <cell r="M35">
            <v>7720.8874236464544</v>
          </cell>
          <cell r="N35">
            <v>7143.4851099359967</v>
          </cell>
          <cell r="O35">
            <v>6189.4822727944174</v>
          </cell>
          <cell r="P35">
            <v>5754.9255745742403</v>
          </cell>
        </row>
        <row r="36">
          <cell r="A36">
            <v>1035</v>
          </cell>
          <cell r="B36" t="str">
            <v>BRICHERASIO</v>
          </cell>
          <cell r="C36">
            <v>31517.354321492632</v>
          </cell>
          <cell r="D36">
            <v>30692.114026987409</v>
          </cell>
          <cell r="E36">
            <v>28595.913851557609</v>
          </cell>
          <cell r="F36">
            <v>27547.278238114111</v>
          </cell>
          <cell r="G36">
            <v>27920.752135669776</v>
          </cell>
          <cell r="H36">
            <v>25854.752739651212</v>
          </cell>
          <cell r="I36">
            <v>23481.314331304384</v>
          </cell>
          <cell r="J36">
            <v>21934.028265281915</v>
          </cell>
          <cell r="K36">
            <v>20366.859797190245</v>
          </cell>
          <cell r="L36">
            <v>19215.218732677964</v>
          </cell>
          <cell r="M36">
            <v>18035.846105457687</v>
          </cell>
          <cell r="N36">
            <v>16596.214246881493</v>
          </cell>
          <cell r="O36">
            <v>14457.823328920109</v>
          </cell>
          <cell r="P36">
            <v>13460.368853789774</v>
          </cell>
        </row>
        <row r="37">
          <cell r="A37">
            <v>1036</v>
          </cell>
          <cell r="B37" t="str">
            <v>BROSSO</v>
          </cell>
          <cell r="C37">
            <v>8765.9268303926747</v>
          </cell>
          <cell r="D37">
            <v>8536.4026144532854</v>
          </cell>
          <cell r="E37">
            <v>7953.3861222617652</v>
          </cell>
          <cell r="F37">
            <v>7437.2527936665465</v>
          </cell>
          <cell r="G37">
            <v>6977.8153333440978</v>
          </cell>
          <cell r="H37">
            <v>6392.099398502839</v>
          </cell>
          <cell r="I37">
            <v>6045.2352047480563</v>
          </cell>
          <cell r="J37">
            <v>5709.5240817793629</v>
          </cell>
          <cell r="K37">
            <v>5235.7608848894261</v>
          </cell>
          <cell r="L37">
            <v>4963.8248835886843</v>
          </cell>
          <cell r="M37">
            <v>4626.2623132198451</v>
          </cell>
          <cell r="N37">
            <v>4164.9192289119501</v>
          </cell>
          <cell r="O37">
            <v>3642.4645702599328</v>
          </cell>
          <cell r="P37">
            <v>3362.7402968839515</v>
          </cell>
        </row>
        <row r="38">
          <cell r="A38">
            <v>1037</v>
          </cell>
          <cell r="B38" t="str">
            <v>BROZOLO</v>
          </cell>
          <cell r="C38">
            <v>8421.8493681157252</v>
          </cell>
          <cell r="D38">
            <v>8201.3343660654737</v>
          </cell>
          <cell r="E38">
            <v>7641.2022578050783</v>
          </cell>
          <cell r="F38">
            <v>7630.8221904566644</v>
          </cell>
          <cell r="G38">
            <v>7597.1462223159606</v>
          </cell>
          <cell r="H38">
            <v>6846.6534943763963</v>
          </cell>
          <cell r="I38">
            <v>6342.3235695163448</v>
          </cell>
          <cell r="J38">
            <v>6022.2808076074089</v>
          </cell>
          <cell r="K38">
            <v>5317.0401965046567</v>
          </cell>
          <cell r="L38">
            <v>4862.2542432097362</v>
          </cell>
          <cell r="M38">
            <v>4693.9130144884402</v>
          </cell>
          <cell r="N38">
            <v>4255.381574176874</v>
          </cell>
          <cell r="O38">
            <v>3730.944396395766</v>
          </cell>
          <cell r="P38">
            <v>3522.8539368342208</v>
          </cell>
        </row>
        <row r="39">
          <cell r="A39">
            <v>1038</v>
          </cell>
          <cell r="B39" t="str">
            <v>BRUINO</v>
          </cell>
          <cell r="C39">
            <v>12453.307448918755</v>
          </cell>
          <cell r="D39">
            <v>12127.234041808513</v>
          </cell>
          <cell r="E39">
            <v>11298.972094665849</v>
          </cell>
          <cell r="F39">
            <v>10893.531698477584</v>
          </cell>
          <cell r="G39">
            <v>11208.756357189215</v>
          </cell>
          <cell r="H39">
            <v>10319.018242515087</v>
          </cell>
          <cell r="I39">
            <v>9553.5911574911479</v>
          </cell>
          <cell r="J39">
            <v>8850.3473204281145</v>
          </cell>
          <cell r="K39">
            <v>7970.7333529636817</v>
          </cell>
          <cell r="L39">
            <v>7443.329059090298</v>
          </cell>
          <cell r="M39">
            <v>6834.37352951702</v>
          </cell>
          <cell r="N39">
            <v>6300.2306072664796</v>
          </cell>
          <cell r="O39">
            <v>5343.3948038678718</v>
          </cell>
          <cell r="P39">
            <v>4993.3952009856048</v>
          </cell>
        </row>
        <row r="40">
          <cell r="A40">
            <v>1039</v>
          </cell>
          <cell r="B40" t="str">
            <v>BRUSASCO</v>
          </cell>
          <cell r="C40">
            <v>10971.162402584385</v>
          </cell>
          <cell r="D40">
            <v>10683.897005881994</v>
          </cell>
          <cell r="E40">
            <v>9954.2116294262887</v>
          </cell>
          <cell r="F40">
            <v>9424.0281833038262</v>
          </cell>
          <cell r="G40">
            <v>9463.7699219438146</v>
          </cell>
          <cell r="H40">
            <v>8573.7365675654401</v>
          </cell>
          <cell r="I40">
            <v>7759.3004321412736</v>
          </cell>
          <cell r="J40">
            <v>7162.7623045372338</v>
          </cell>
          <cell r="K40">
            <v>6525.1551172934305</v>
          </cell>
          <cell r="L40">
            <v>6014.0922385385038</v>
          </cell>
          <cell r="M40">
            <v>5740.6026569734477</v>
          </cell>
          <cell r="N40">
            <v>5280.644417916048</v>
          </cell>
          <cell r="O40">
            <v>4531.6743173832829</v>
          </cell>
          <cell r="P40">
            <v>4203.8830829015169</v>
          </cell>
        </row>
        <row r="41">
          <cell r="A41">
            <v>1040</v>
          </cell>
          <cell r="B41" t="str">
            <v>BRUZOLO</v>
          </cell>
          <cell r="C41">
            <v>11226.854131731634</v>
          </cell>
          <cell r="D41">
            <v>10932.893784821445</v>
          </cell>
          <cell r="E41">
            <v>10186.202506092752</v>
          </cell>
          <cell r="F41">
            <v>9747.7069419233012</v>
          </cell>
          <cell r="G41">
            <v>10310.653651099123</v>
          </cell>
          <cell r="H41">
            <v>9505.3781582033498</v>
          </cell>
          <cell r="I41">
            <v>8649.7728581023275</v>
          </cell>
          <cell r="J41">
            <v>8485.944506879483</v>
          </cell>
          <cell r="K41">
            <v>7610.9943253064412</v>
          </cell>
          <cell r="L41">
            <v>7049.700958386009</v>
          </cell>
          <cell r="M41">
            <v>6536.3892970422221</v>
          </cell>
          <cell r="N41">
            <v>5982.1174274789892</v>
          </cell>
          <cell r="O41">
            <v>5252.3698570651068</v>
          </cell>
          <cell r="P41">
            <v>4978.7040903725074</v>
          </cell>
        </row>
        <row r="42">
          <cell r="A42">
            <v>1041</v>
          </cell>
          <cell r="B42" t="str">
            <v>BURIASCO</v>
          </cell>
          <cell r="C42">
            <v>14800.719933856428</v>
          </cell>
          <cell r="D42">
            <v>14413.182631311467</v>
          </cell>
          <cell r="E42">
            <v>13428.795699421054</v>
          </cell>
          <cell r="F42">
            <v>12711.75865169094</v>
          </cell>
          <cell r="G42">
            <v>12430.390276364444</v>
          </cell>
          <cell r="H42">
            <v>11557.323708212005</v>
          </cell>
          <cell r="I42">
            <v>10621.710327054332</v>
          </cell>
          <cell r="J42">
            <v>10052.322938208346</v>
          </cell>
          <cell r="K42">
            <v>9110.1545157366781</v>
          </cell>
          <cell r="L42">
            <v>8558.9532495490657</v>
          </cell>
          <cell r="M42">
            <v>7948.4353903847468</v>
          </cell>
          <cell r="N42">
            <v>7454.6761487092381</v>
          </cell>
          <cell r="O42">
            <v>6507.8914940268833</v>
          </cell>
          <cell r="P42">
            <v>6025.2513444934439</v>
          </cell>
        </row>
        <row r="43">
          <cell r="A43">
            <v>1042</v>
          </cell>
          <cell r="B43" t="str">
            <v>BUROLO</v>
          </cell>
          <cell r="C43">
            <v>16874.075193044686</v>
          </cell>
          <cell r="D43">
            <v>16432.249821544025</v>
          </cell>
          <cell r="E43">
            <v>15309.96528525111</v>
          </cell>
          <cell r="F43">
            <v>14533.470747544052</v>
          </cell>
          <cell r="G43">
            <v>14623.23979195384</v>
          </cell>
          <cell r="H43">
            <v>13336.079064304411</v>
          </cell>
          <cell r="I43">
            <v>12073.120276307312</v>
          </cell>
          <cell r="J43">
            <v>10290.476907715778</v>
          </cell>
          <cell r="K43">
            <v>9571.8115127211804</v>
          </cell>
          <cell r="L43">
            <v>8850.1311655282716</v>
          </cell>
          <cell r="M43">
            <v>7964.3172338023742</v>
          </cell>
          <cell r="N43">
            <v>7374.9163408320128</v>
          </cell>
          <cell r="O43">
            <v>6434.508974615469</v>
          </cell>
          <cell r="P43">
            <v>5784.2178319731247</v>
          </cell>
        </row>
        <row r="44">
          <cell r="A44">
            <v>1043</v>
          </cell>
          <cell r="B44" t="str">
            <v>BUSANO</v>
          </cell>
          <cell r="C44">
            <v>8662.0135264785349</v>
          </cell>
          <cell r="D44">
            <v>8435.2101431525189</v>
          </cell>
          <cell r="E44">
            <v>7859.1048619615276</v>
          </cell>
          <cell r="F44">
            <v>7720.3868899556546</v>
          </cell>
          <cell r="G44">
            <v>7711.0977794647451</v>
          </cell>
          <cell r="H44">
            <v>7315.466085151791</v>
          </cell>
          <cell r="I44">
            <v>6729.0336387475909</v>
          </cell>
          <cell r="J44">
            <v>6284.9034341067409</v>
          </cell>
          <cell r="K44">
            <v>5885.9949674811623</v>
          </cell>
          <cell r="L44">
            <v>5369.4171232574136</v>
          </cell>
          <cell r="M44">
            <v>5040.3622862295242</v>
          </cell>
          <cell r="N44">
            <v>4642.8494848756645</v>
          </cell>
          <cell r="O44">
            <v>3974.7079581209291</v>
          </cell>
          <cell r="P44">
            <v>3685.6547111455275</v>
          </cell>
        </row>
        <row r="45">
          <cell r="A45">
            <v>1044</v>
          </cell>
          <cell r="B45" t="str">
            <v>BUSSOLENO</v>
          </cell>
          <cell r="C45">
            <v>28246.456803586618</v>
          </cell>
          <cell r="D45">
            <v>27506.860640357114</v>
          </cell>
          <cell r="E45">
            <v>25628.205880729292</v>
          </cell>
          <cell r="F45">
            <v>24491.469892452522</v>
          </cell>
          <cell r="G45">
            <v>24417.827206848746</v>
          </cell>
          <cell r="H45">
            <v>22795.33907705835</v>
          </cell>
          <cell r="I45">
            <v>21176.469793079381</v>
          </cell>
          <cell r="J45">
            <v>20079.670437859644</v>
          </cell>
          <cell r="K45">
            <v>18004.816734217104</v>
          </cell>
          <cell r="L45">
            <v>16894.240231159911</v>
          </cell>
          <cell r="M45">
            <v>15887.371411899359</v>
          </cell>
          <cell r="N45">
            <v>14571.566573095995</v>
          </cell>
          <cell r="O45">
            <v>12502.135672609333</v>
          </cell>
          <cell r="P45">
            <v>11649.733571701046</v>
          </cell>
        </row>
        <row r="46">
          <cell r="A46">
            <v>1045</v>
          </cell>
          <cell r="B46" t="str">
            <v>BUTTIGLIERA ALTA</v>
          </cell>
          <cell r="C46">
            <v>16734.415308200536</v>
          </cell>
          <cell r="D46">
            <v>16296.246746320498</v>
          </cell>
          <cell r="E46">
            <v>15183.250904507599</v>
          </cell>
          <cell r="F46">
            <v>14529.092275645849</v>
          </cell>
          <cell r="G46">
            <v>14322.611623505087</v>
          </cell>
          <cell r="H46">
            <v>12934.875696620376</v>
          </cell>
          <cell r="I46">
            <v>11622.087957537551</v>
          </cell>
          <cell r="J46">
            <v>10456.500935724021</v>
          </cell>
          <cell r="K46">
            <v>9413.0031620155314</v>
          </cell>
          <cell r="L46">
            <v>8744.0425317228601</v>
          </cell>
          <cell r="M46">
            <v>8041.145164446556</v>
          </cell>
          <cell r="N46">
            <v>7329.4421645915108</v>
          </cell>
          <cell r="O46">
            <v>6370.9686462734671</v>
          </cell>
          <cell r="P46">
            <v>5884.6086130256435</v>
          </cell>
        </row>
        <row r="47">
          <cell r="A47">
            <v>1046</v>
          </cell>
          <cell r="B47" t="str">
            <v>CAFASSE</v>
          </cell>
          <cell r="C47">
            <v>14691.895747879315</v>
          </cell>
          <cell r="D47">
            <v>14307.207862908208</v>
          </cell>
          <cell r="E47">
            <v>13330.05876181442</v>
          </cell>
          <cell r="F47">
            <v>12723.620042815355</v>
          </cell>
          <cell r="G47">
            <v>12833.246287514781</v>
          </cell>
          <cell r="H47">
            <v>11821.740543049507</v>
          </cell>
          <cell r="I47">
            <v>10902.432241377164</v>
          </cell>
          <cell r="J47">
            <v>10075.399080616608</v>
          </cell>
          <cell r="K47">
            <v>8830.3594750342745</v>
          </cell>
          <cell r="L47">
            <v>8304.8974428831352</v>
          </cell>
          <cell r="M47">
            <v>7788.4951256220629</v>
          </cell>
          <cell r="N47">
            <v>7216.5657701055452</v>
          </cell>
          <cell r="O47">
            <v>6116.4262727096866</v>
          </cell>
          <cell r="P47">
            <v>5695.2946689928895</v>
          </cell>
        </row>
        <row r="48">
          <cell r="A48">
            <v>1047</v>
          </cell>
          <cell r="B48" t="str">
            <v>CALUSO</v>
          </cell>
          <cell r="C48">
            <v>41435.861182659362</v>
          </cell>
          <cell r="D48">
            <v>40350.917886446929</v>
          </cell>
          <cell r="E48">
            <v>37595.043818015227</v>
          </cell>
          <cell r="F48">
            <v>36045.481379591307</v>
          </cell>
          <cell r="G48">
            <v>36221.35874244407</v>
          </cell>
          <cell r="H48">
            <v>33380.580838258473</v>
          </cell>
          <cell r="I48">
            <v>30210.881599876437</v>
          </cell>
          <cell r="J48">
            <v>27988.526395762587</v>
          </cell>
          <cell r="K48">
            <v>25422.512801081532</v>
          </cell>
          <cell r="L48">
            <v>24027.251014942198</v>
          </cell>
          <cell r="M48">
            <v>22626.617713813182</v>
          </cell>
          <cell r="N48">
            <v>21080.602505402498</v>
          </cell>
          <cell r="O48">
            <v>18123.422628753324</v>
          </cell>
          <cell r="P48">
            <v>16966.281684562389</v>
          </cell>
        </row>
        <row r="49">
          <cell r="A49">
            <v>1048</v>
          </cell>
          <cell r="B49" t="str">
            <v>CAMBIANO</v>
          </cell>
          <cell r="C49">
            <v>22879.009257930662</v>
          </cell>
          <cell r="D49">
            <v>22279.952619311502</v>
          </cell>
          <cell r="E49">
            <v>20758.283549917898</v>
          </cell>
          <cell r="F49">
            <v>20045.676615388198</v>
          </cell>
          <cell r="G49">
            <v>20581.917673621516</v>
          </cell>
          <cell r="H49">
            <v>18686.083568147558</v>
          </cell>
          <cell r="I49">
            <v>17576.89840625109</v>
          </cell>
          <cell r="J49">
            <v>16127.303116260215</v>
          </cell>
          <cell r="K49">
            <v>14576.293482379035</v>
          </cell>
          <cell r="L49">
            <v>13604.032667562658</v>
          </cell>
          <cell r="M49">
            <v>12628.702268179592</v>
          </cell>
          <cell r="N49">
            <v>11325.086558952029</v>
          </cell>
          <cell r="O49">
            <v>9428.9115082632907</v>
          </cell>
          <cell r="P49">
            <v>8890.6998004637098</v>
          </cell>
        </row>
        <row r="50">
          <cell r="A50">
            <v>1049</v>
          </cell>
          <cell r="B50" t="str">
            <v>CAMPIGLIONE FENILE</v>
          </cell>
          <cell r="C50">
            <v>16080.569693032701</v>
          </cell>
          <cell r="D50">
            <v>15659.521214980701</v>
          </cell>
          <cell r="E50">
            <v>14590.012249611749</v>
          </cell>
          <cell r="F50">
            <v>13954.168880300169</v>
          </cell>
          <cell r="G50">
            <v>14035.127232292929</v>
          </cell>
          <cell r="H50">
            <v>12938.382016633092</v>
          </cell>
          <cell r="I50">
            <v>12007.781107273453</v>
          </cell>
          <cell r="J50">
            <v>11026.426877150619</v>
          </cell>
          <cell r="K50">
            <v>9835.0386972842352</v>
          </cell>
          <cell r="L50">
            <v>9050.5265001059506</v>
          </cell>
          <cell r="M50">
            <v>8460.6809403010775</v>
          </cell>
          <cell r="N50">
            <v>7754.9827646896874</v>
          </cell>
          <cell r="O50">
            <v>6791.0521601753826</v>
          </cell>
          <cell r="P50">
            <v>6383.6290340709029</v>
          </cell>
        </row>
        <row r="51">
          <cell r="A51">
            <v>1050</v>
          </cell>
          <cell r="B51" t="str">
            <v>CANDIA CANAVESE</v>
          </cell>
          <cell r="C51">
            <v>11368.620663303751</v>
          </cell>
          <cell r="D51">
            <v>11070.948347010844</v>
          </cell>
          <cell r="E51">
            <v>10314.828262002276</v>
          </cell>
          <cell r="F51">
            <v>9946.5752592004665</v>
          </cell>
          <cell r="G51">
            <v>9808.736237498124</v>
          </cell>
          <cell r="H51">
            <v>8833.8346097549056</v>
          </cell>
          <cell r="I51">
            <v>8093.4629284570874</v>
          </cell>
          <cell r="J51">
            <v>7490.9830076483177</v>
          </cell>
          <cell r="K51">
            <v>6866.0709175337142</v>
          </cell>
          <cell r="L51">
            <v>6521.9085517401099</v>
          </cell>
          <cell r="M51">
            <v>6126.4407708030212</v>
          </cell>
          <cell r="N51">
            <v>5695.0568075354831</v>
          </cell>
          <cell r="O51">
            <v>4788.0136450902592</v>
          </cell>
          <cell r="P51">
            <v>4502.0634954419575</v>
          </cell>
        </row>
        <row r="52">
          <cell r="A52">
            <v>1051</v>
          </cell>
          <cell r="B52" t="str">
            <v>CANDIOLO</v>
          </cell>
          <cell r="C52">
            <v>14857.589935898406</v>
          </cell>
          <cell r="D52">
            <v>14468.563567464382</v>
          </cell>
          <cell r="E52">
            <v>13480.394246130963</v>
          </cell>
          <cell r="F52">
            <v>12778.526951596401</v>
          </cell>
          <cell r="G52">
            <v>13160.034047808373</v>
          </cell>
          <cell r="H52">
            <v>12017.114336443645</v>
          </cell>
          <cell r="I52">
            <v>11141.226066290938</v>
          </cell>
          <cell r="J52">
            <v>10412.269429964907</v>
          </cell>
          <cell r="K52">
            <v>9356.5758405451052</v>
          </cell>
          <cell r="L52">
            <v>8719.8299477905366</v>
          </cell>
          <cell r="M52">
            <v>8129.9714809674997</v>
          </cell>
          <cell r="N52">
            <v>7366.7754156931787</v>
          </cell>
          <cell r="O52">
            <v>6420.8448884566014</v>
          </cell>
          <cell r="P52">
            <v>5907.6159609666802</v>
          </cell>
        </row>
        <row r="53">
          <cell r="A53">
            <v>1052</v>
          </cell>
          <cell r="B53" t="str">
            <v>CANISCHIO</v>
          </cell>
          <cell r="C53">
            <v>10013.745661717463</v>
          </cell>
          <cell r="D53">
            <v>9751.5489578100915</v>
          </cell>
          <cell r="E53">
            <v>9085.5407897803507</v>
          </cell>
          <cell r="F53">
            <v>8721.2811044168502</v>
          </cell>
          <cell r="G53">
            <v>9150.6477404708858</v>
          </cell>
          <cell r="H53">
            <v>8340.1570416931463</v>
          </cell>
          <cell r="I53">
            <v>7619.9182427511887</v>
          </cell>
          <cell r="J53">
            <v>7881.0466708362919</v>
          </cell>
          <cell r="K53">
            <v>6991.5326893154188</v>
          </cell>
          <cell r="L53">
            <v>6563.0206451428348</v>
          </cell>
          <cell r="M53">
            <v>6195.4604400692087</v>
          </cell>
          <cell r="N53">
            <v>5711.6188519855086</v>
          </cell>
          <cell r="O53">
            <v>4874.1669197648243</v>
          </cell>
          <cell r="P53">
            <v>4293.6347073002817</v>
          </cell>
        </row>
        <row r="54">
          <cell r="A54">
            <v>1053</v>
          </cell>
          <cell r="B54" t="str">
            <v>CANTALUPA</v>
          </cell>
          <cell r="C54">
            <v>15520.554311341466</v>
          </cell>
          <cell r="D54">
            <v>15114.169096385735</v>
          </cell>
          <cell r="E54">
            <v>14081.906415377143</v>
          </cell>
          <cell r="F54">
            <v>13602.876527911654</v>
          </cell>
          <cell r="G54">
            <v>13495.084778124885</v>
          </cell>
          <cell r="H54">
            <v>12721.833168326017</v>
          </cell>
          <cell r="I54">
            <v>11777.829529155777</v>
          </cell>
          <cell r="J54">
            <v>10957.472885497755</v>
          </cell>
          <cell r="K54">
            <v>10146.849907255963</v>
          </cell>
          <cell r="L54">
            <v>9331.3597603922717</v>
          </cell>
          <cell r="M54">
            <v>8887.6665291646841</v>
          </cell>
          <cell r="N54">
            <v>8156.9450303970743</v>
          </cell>
          <cell r="O54">
            <v>7067.0505479009098</v>
          </cell>
          <cell r="P54">
            <v>6581.6395947185038</v>
          </cell>
        </row>
        <row r="55">
          <cell r="A55">
            <v>1054</v>
          </cell>
          <cell r="B55" t="str">
            <v>CANTOIRA</v>
          </cell>
          <cell r="C55">
            <v>13134.190701248097</v>
          </cell>
          <cell r="D55">
            <v>12790.289265492293</v>
          </cell>
          <cell r="E55">
            <v>11916.742185009402</v>
          </cell>
          <cell r="F55">
            <v>11209.988349892015</v>
          </cell>
          <cell r="G55">
            <v>11060.659847912524</v>
          </cell>
          <cell r="H55">
            <v>10234.2137613226</v>
          </cell>
          <cell r="I55">
            <v>9237.455622739064</v>
          </cell>
          <cell r="J55">
            <v>8828.301833472824</v>
          </cell>
          <cell r="K55">
            <v>7961.7802443705459</v>
          </cell>
          <cell r="L55">
            <v>7446.4410724880308</v>
          </cell>
          <cell r="M55">
            <v>7058.0136874746986</v>
          </cell>
          <cell r="N55">
            <v>6352.588824420247</v>
          </cell>
          <cell r="O55">
            <v>5474.2614561889632</v>
          </cell>
          <cell r="P55">
            <v>5369.823391750856</v>
          </cell>
        </row>
        <row r="56">
          <cell r="A56">
            <v>1055</v>
          </cell>
          <cell r="B56" t="str">
            <v>CAPRIE</v>
          </cell>
          <cell r="C56">
            <v>14571.288772542166</v>
          </cell>
          <cell r="D56">
            <v>14189.758821921494</v>
          </cell>
          <cell r="E56">
            <v>13220.631217818885</v>
          </cell>
          <cell r="F56">
            <v>12717.387851419167</v>
          </cell>
          <cell r="G56">
            <v>12462.607493509156</v>
          </cell>
          <cell r="H56">
            <v>11984.567118069361</v>
          </cell>
          <cell r="I56">
            <v>11027.389948557342</v>
          </cell>
          <cell r="J56">
            <v>10204.756119147411</v>
          </cell>
          <cell r="K56">
            <v>9331.759125460263</v>
          </cell>
          <cell r="L56">
            <v>8815.6898285653006</v>
          </cell>
          <cell r="M56">
            <v>8351.4787501781102</v>
          </cell>
          <cell r="N56">
            <v>7628.2589905780442</v>
          </cell>
          <cell r="O56">
            <v>6606.4528342870526</v>
          </cell>
          <cell r="P56">
            <v>6121.7742147360941</v>
          </cell>
        </row>
        <row r="57">
          <cell r="A57">
            <v>1056</v>
          </cell>
          <cell r="B57" t="str">
            <v>CARAVINO</v>
          </cell>
          <cell r="C57">
            <v>14040.239526491974</v>
          </cell>
          <cell r="D57">
            <v>13672.614398964537</v>
          </cell>
          <cell r="E57">
            <v>12738.806559058417</v>
          </cell>
          <cell r="F57">
            <v>11855.717501243858</v>
          </cell>
          <cell r="G57">
            <v>11956.802526352305</v>
          </cell>
          <cell r="H57">
            <v>10895.289435544861</v>
          </cell>
          <cell r="I57">
            <v>10079.85252659035</v>
          </cell>
          <cell r="J57">
            <v>9145.1926128123559</v>
          </cell>
          <cell r="K57">
            <v>8367.5702929937379</v>
          </cell>
          <cell r="L57">
            <v>7877.3943053823677</v>
          </cell>
          <cell r="M57">
            <v>7357.078440394097</v>
          </cell>
          <cell r="N57">
            <v>6616.6119362489508</v>
          </cell>
          <cell r="O57">
            <v>5603.5771426725059</v>
          </cell>
          <cell r="P57">
            <v>5293.8109438105384</v>
          </cell>
        </row>
        <row r="58">
          <cell r="A58">
            <v>1057</v>
          </cell>
          <cell r="B58" t="str">
            <v>CAREMA</v>
          </cell>
          <cell r="C58">
            <v>11492.895437038327</v>
          </cell>
          <cell r="D58">
            <v>11191.969149938413</v>
          </cell>
          <cell r="E58">
            <v>10427.583624885398</v>
          </cell>
          <cell r="F58">
            <v>10413.192767138484</v>
          </cell>
          <cell r="G58">
            <v>10415.179769593045</v>
          </cell>
          <cell r="H58">
            <v>9462.2327621274089</v>
          </cell>
          <cell r="I58">
            <v>8594.297229419808</v>
          </cell>
          <cell r="J58">
            <v>8005.8448265602274</v>
          </cell>
          <cell r="K58">
            <v>7439.4266636967095</v>
          </cell>
          <cell r="L58">
            <v>7054.5480233428389</v>
          </cell>
          <cell r="M58">
            <v>6872.6318230512188</v>
          </cell>
          <cell r="N58">
            <v>6308.050457551215</v>
          </cell>
          <cell r="O58">
            <v>5727.9946275273951</v>
          </cell>
          <cell r="P58">
            <v>5185.0323094363202</v>
          </cell>
        </row>
        <row r="59">
          <cell r="A59">
            <v>1058</v>
          </cell>
          <cell r="B59" t="str">
            <v>CARIGNANO</v>
          </cell>
          <cell r="C59">
            <v>55847.94950278652</v>
          </cell>
          <cell r="D59">
            <v>54385.644709526518</v>
          </cell>
          <cell r="E59">
            <v>50671.231362803977</v>
          </cell>
          <cell r="F59">
            <v>47806.360561297399</v>
          </cell>
          <cell r="G59">
            <v>48247.520385323784</v>
          </cell>
          <cell r="H59">
            <v>43806.508078576189</v>
          </cell>
          <cell r="I59">
            <v>40189.029717817582</v>
          </cell>
          <cell r="J59">
            <v>36617.131859642985</v>
          </cell>
          <cell r="K59">
            <v>32898.236010240762</v>
          </cell>
          <cell r="L59">
            <v>31075.642664816438</v>
          </cell>
          <cell r="M59">
            <v>29151.443603393123</v>
          </cell>
          <cell r="N59">
            <v>26671.289689473408</v>
          </cell>
          <cell r="O59">
            <v>22783.879189756459</v>
          </cell>
          <cell r="P59">
            <v>20936.444930279078</v>
          </cell>
        </row>
        <row r="60">
          <cell r="A60">
            <v>1059</v>
          </cell>
          <cell r="B60" t="str">
            <v>CARMAGNOLA</v>
          </cell>
          <cell r="C60">
            <v>109708.759829024</v>
          </cell>
          <cell r="D60">
            <v>106836.18085721077</v>
          </cell>
          <cell r="E60">
            <v>99539.517588652045</v>
          </cell>
          <cell r="F60">
            <v>95396.440638835586</v>
          </cell>
          <cell r="G60">
            <v>97358.144707157757</v>
          </cell>
          <cell r="H60">
            <v>89527.594390871818</v>
          </cell>
          <cell r="I60">
            <v>84409.134481659101</v>
          </cell>
          <cell r="J60">
            <v>78820.714731032087</v>
          </cell>
          <cell r="K60">
            <v>72522.337134833855</v>
          </cell>
          <cell r="L60">
            <v>67873.271007488715</v>
          </cell>
          <cell r="M60">
            <v>63958.903476723295</v>
          </cell>
          <cell r="N60">
            <v>59248.606816874846</v>
          </cell>
          <cell r="O60">
            <v>51331.653216176092</v>
          </cell>
          <cell r="P60">
            <v>47596.144781957431</v>
          </cell>
        </row>
        <row r="61">
          <cell r="A61">
            <v>1060</v>
          </cell>
          <cell r="B61" t="str">
            <v>CASALBORGONE</v>
          </cell>
          <cell r="C61">
            <v>23282.538968454024</v>
          </cell>
          <cell r="D61">
            <v>22672.916437350457</v>
          </cell>
          <cell r="E61">
            <v>21124.408850949305</v>
          </cell>
          <cell r="F61">
            <v>20383.78576514019</v>
          </cell>
          <cell r="G61">
            <v>20790.347083657813</v>
          </cell>
          <cell r="H61">
            <v>19416.133288362387</v>
          </cell>
          <cell r="I61">
            <v>17768.407940203557</v>
          </cell>
          <cell r="J61">
            <v>16822.855307631529</v>
          </cell>
          <cell r="K61">
            <v>15347.706435658263</v>
          </cell>
          <cell r="L61">
            <v>14380.782042574079</v>
          </cell>
          <cell r="M61">
            <v>13591.107805101794</v>
          </cell>
          <cell r="N61">
            <v>12480.982898922284</v>
          </cell>
          <cell r="O61">
            <v>10703.317528376965</v>
          </cell>
          <cell r="P61">
            <v>9887.8267993654445</v>
          </cell>
        </row>
        <row r="62">
          <cell r="A62">
            <v>1061</v>
          </cell>
          <cell r="B62" t="str">
            <v>CASCINETTE D'IVREA</v>
          </cell>
          <cell r="C62">
            <v>4561.7350774755751</v>
          </cell>
          <cell r="D62">
            <v>4442.292069652307</v>
          </cell>
          <cell r="E62">
            <v>4138.8938284126307</v>
          </cell>
          <cell r="F62">
            <v>3935.1975629233116</v>
          </cell>
          <cell r="G62">
            <v>3900.9953583562501</v>
          </cell>
          <cell r="H62">
            <v>3517.8838508225895</v>
          </cell>
          <cell r="I62">
            <v>3244.943391695952</v>
          </cell>
          <cell r="J62">
            <v>2972.7734632128545</v>
          </cell>
          <cell r="K62">
            <v>2636.5364838048754</v>
          </cell>
          <cell r="L62">
            <v>2431.0669794579162</v>
          </cell>
          <cell r="M62">
            <v>2312.7149140804258</v>
          </cell>
          <cell r="N62">
            <v>2102.96541230616</v>
          </cell>
          <cell r="O62">
            <v>1800.7202803745893</v>
          </cell>
          <cell r="P62">
            <v>1669.9283803256185</v>
          </cell>
        </row>
        <row r="63">
          <cell r="A63">
            <v>1062</v>
          </cell>
          <cell r="B63" t="str">
            <v>CASELETTE</v>
          </cell>
          <cell r="C63">
            <v>17240.480186375149</v>
          </cell>
          <cell r="D63">
            <v>16789.060984075117</v>
          </cell>
          <cell r="E63">
            <v>15642.407073263543</v>
          </cell>
          <cell r="F63">
            <v>14782.368010267366</v>
          </cell>
          <cell r="G63">
            <v>14587.059651517126</v>
          </cell>
          <cell r="H63">
            <v>13385.147774578927</v>
          </cell>
          <cell r="I63">
            <v>12173.840995139908</v>
          </cell>
          <cell r="J63">
            <v>11526.472158572844</v>
          </cell>
          <cell r="K63">
            <v>10291.566047334458</v>
          </cell>
          <cell r="L63">
            <v>9629.4746249307955</v>
          </cell>
          <cell r="M63">
            <v>8999.3268626065237</v>
          </cell>
          <cell r="N63">
            <v>8294.281698964207</v>
          </cell>
          <cell r="O63">
            <v>7243.7906898273968</v>
          </cell>
          <cell r="P63">
            <v>6767.5387352701109</v>
          </cell>
        </row>
        <row r="64">
          <cell r="A64">
            <v>1063</v>
          </cell>
          <cell r="B64" t="str">
            <v>CASELLE TORINESE</v>
          </cell>
          <cell r="C64">
            <v>44020.662586456048</v>
          </cell>
          <cell r="D64">
            <v>42868.039679513982</v>
          </cell>
          <cell r="E64">
            <v>39940.252032904973</v>
          </cell>
          <cell r="F64">
            <v>38382.302347387369</v>
          </cell>
          <cell r="G64">
            <v>38653.62128334782</v>
          </cell>
          <cell r="H64">
            <v>34395.679963869974</v>
          </cell>
          <cell r="I64">
            <v>31597.031217390602</v>
          </cell>
          <cell r="J64">
            <v>29148.849126465702</v>
          </cell>
          <cell r="K64">
            <v>26527.521926001264</v>
          </cell>
          <cell r="L64">
            <v>25027.515914104275</v>
          </cell>
          <cell r="M64">
            <v>23755.805025949991</v>
          </cell>
          <cell r="N64">
            <v>21747.304798870271</v>
          </cell>
          <cell r="O64">
            <v>18847.886807511393</v>
          </cell>
          <cell r="P64">
            <v>17728.136019854508</v>
          </cell>
        </row>
        <row r="65">
          <cell r="A65">
            <v>1064</v>
          </cell>
          <cell r="B65" t="str">
            <v>CASTAGNETO PO</v>
          </cell>
          <cell r="C65">
            <v>13358.645669684522</v>
          </cell>
          <cell r="D65">
            <v>13008.867177042337</v>
          </cell>
          <cell r="E65">
            <v>12120.391732350536</v>
          </cell>
          <cell r="F65">
            <v>11460.512860633256</v>
          </cell>
          <cell r="G65">
            <v>11530.530115313219</v>
          </cell>
          <cell r="H65">
            <v>10782.075710103718</v>
          </cell>
          <cell r="I65">
            <v>10313.431549031922</v>
          </cell>
          <cell r="J65">
            <v>9654.1696900055958</v>
          </cell>
          <cell r="K65">
            <v>9320.6529140466864</v>
          </cell>
          <cell r="L65">
            <v>8909.2723446268792</v>
          </cell>
          <cell r="M65">
            <v>8419.4288296008945</v>
          </cell>
          <cell r="N65">
            <v>7833.3759585569987</v>
          </cell>
          <cell r="O65">
            <v>6615.2406266232401</v>
          </cell>
          <cell r="P65">
            <v>6254.2680789406086</v>
          </cell>
        </row>
        <row r="66">
          <cell r="A66">
            <v>1065</v>
          </cell>
          <cell r="B66" t="str">
            <v>CASTAGNOLE PIEMONTE</v>
          </cell>
          <cell r="C66">
            <v>14022.266926015203</v>
          </cell>
          <cell r="D66">
            <v>13655.112387292882</v>
          </cell>
          <cell r="E66">
            <v>12722.499894175327</v>
          </cell>
          <cell r="F66">
            <v>12209.676907789939</v>
          </cell>
          <cell r="G66">
            <v>12437.623378176466</v>
          </cell>
          <cell r="H66">
            <v>11702.984639447663</v>
          </cell>
          <cell r="I66">
            <v>10719.896532732007</v>
          </cell>
          <cell r="J66">
            <v>10360.963682230438</v>
          </cell>
          <cell r="K66">
            <v>9509.1504844200263</v>
          </cell>
          <cell r="L66">
            <v>9109.7330952105949</v>
          </cell>
          <cell r="M66">
            <v>8702.7622846443937</v>
          </cell>
          <cell r="N66">
            <v>8100.8676588778762</v>
          </cell>
          <cell r="O66">
            <v>7081.8585512624522</v>
          </cell>
          <cell r="P66">
            <v>6650.4385412813253</v>
          </cell>
        </row>
        <row r="67">
          <cell r="A67">
            <v>1066</v>
          </cell>
          <cell r="B67" t="str">
            <v>CASTELLAMONTE</v>
          </cell>
          <cell r="C67">
            <v>53338.612727165113</v>
          </cell>
          <cell r="D67">
            <v>51942.011603020343</v>
          </cell>
          <cell r="E67">
            <v>48394.492727693294</v>
          </cell>
          <cell r="F67">
            <v>46253.170836984071</v>
          </cell>
          <cell r="G67">
            <v>46431.40491370087</v>
          </cell>
          <cell r="H67">
            <v>42682.206253835277</v>
          </cell>
          <cell r="I67">
            <v>39451.099115430603</v>
          </cell>
          <cell r="J67">
            <v>37849.716204545242</v>
          </cell>
          <cell r="K67">
            <v>34489.218353141339</v>
          </cell>
          <cell r="L67">
            <v>32537.87772017411</v>
          </cell>
          <cell r="M67">
            <v>30847.060198543692</v>
          </cell>
          <cell r="N67">
            <v>28560.934548427442</v>
          </cell>
          <cell r="O67">
            <v>24520.84532683303</v>
          </cell>
          <cell r="P67">
            <v>23044.399629943073</v>
          </cell>
        </row>
        <row r="68">
          <cell r="A68">
            <v>1067</v>
          </cell>
          <cell r="B68" t="str">
            <v>CASTELNUOVO NIGRA</v>
          </cell>
          <cell r="C68">
            <v>18836.568256656083</v>
          </cell>
          <cell r="D68">
            <v>18343.357596363123</v>
          </cell>
          <cell r="E68">
            <v>17090.548833250294</v>
          </cell>
          <cell r="F68">
            <v>16626.059046139577</v>
          </cell>
          <cell r="G68">
            <v>16245.878270664974</v>
          </cell>
          <cell r="H68">
            <v>15807.602372543479</v>
          </cell>
          <cell r="I68">
            <v>14648.136670743837</v>
          </cell>
          <cell r="J68">
            <v>13654.633131214447</v>
          </cell>
          <cell r="K68">
            <v>12369.452376277144</v>
          </cell>
          <cell r="L68">
            <v>12045.01641393048</v>
          </cell>
          <cell r="M68">
            <v>11373.085590780724</v>
          </cell>
          <cell r="N68">
            <v>10486.289994479639</v>
          </cell>
          <cell r="O68">
            <v>9178.1004455617931</v>
          </cell>
          <cell r="P68">
            <v>8676.7499151981028</v>
          </cell>
        </row>
        <row r="69">
          <cell r="A69">
            <v>1068</v>
          </cell>
          <cell r="B69" t="str">
            <v>CASTIGLIONE TORINESE</v>
          </cell>
          <cell r="C69">
            <v>22821.480229277109</v>
          </cell>
          <cell r="D69">
            <v>22223.929912288386</v>
          </cell>
          <cell r="E69">
            <v>20706.087063799168</v>
          </cell>
          <cell r="F69">
            <v>19573.935135153042</v>
          </cell>
          <cell r="G69">
            <v>19676.523902947891</v>
          </cell>
          <cell r="H69">
            <v>18421.018984045895</v>
          </cell>
          <cell r="I69">
            <v>16856.931197827111</v>
          </cell>
          <cell r="J69">
            <v>15626.440025589582</v>
          </cell>
          <cell r="K69">
            <v>14365.325588105796</v>
          </cell>
          <cell r="L69">
            <v>13642.16685850547</v>
          </cell>
          <cell r="M69">
            <v>13019.940965278247</v>
          </cell>
          <cell r="N69">
            <v>11839.913148932916</v>
          </cell>
          <cell r="O69">
            <v>10154.845829275462</v>
          </cell>
          <cell r="P69">
            <v>9389.1324310731634</v>
          </cell>
        </row>
        <row r="70">
          <cell r="A70">
            <v>1069</v>
          </cell>
          <cell r="B70" t="str">
            <v>CAVAGNOLO</v>
          </cell>
          <cell r="C70">
            <v>14728.4989494939</v>
          </cell>
          <cell r="D70">
            <v>14342.852658034351</v>
          </cell>
          <cell r="E70">
            <v>13363.269100137397</v>
          </cell>
          <cell r="F70">
            <v>12605.92415905155</v>
          </cell>
          <cell r="G70">
            <v>12659.081955920408</v>
          </cell>
          <cell r="H70">
            <v>11517.798595414733</v>
          </cell>
          <cell r="I70">
            <v>10392.283170652388</v>
          </cell>
          <cell r="J70">
            <v>9705.4478351512535</v>
          </cell>
          <cell r="K70">
            <v>8919.5186348413954</v>
          </cell>
          <cell r="L70">
            <v>8080.1262876914925</v>
          </cell>
          <cell r="M70">
            <v>7508.2616469694312</v>
          </cell>
          <cell r="N70">
            <v>6816.5431976081363</v>
          </cell>
          <cell r="O70">
            <v>5850.143945941888</v>
          </cell>
          <cell r="P70">
            <v>5408.8577652313625</v>
          </cell>
        </row>
        <row r="71">
          <cell r="A71">
            <v>1070</v>
          </cell>
          <cell r="B71" t="str">
            <v>CAVOUR</v>
          </cell>
          <cell r="C71">
            <v>66356.16031876707</v>
          </cell>
          <cell r="D71">
            <v>64618.711904629316</v>
          </cell>
          <cell r="E71">
            <v>60205.403811500641</v>
          </cell>
          <cell r="F71">
            <v>57619.91022056021</v>
          </cell>
          <cell r="G71">
            <v>58780.597447919885</v>
          </cell>
          <cell r="H71">
            <v>54645.957267924263</v>
          </cell>
          <cell r="I71">
            <v>49393.133119046302</v>
          </cell>
          <cell r="J71">
            <v>46145.471034871895</v>
          </cell>
          <cell r="K71">
            <v>41215.90944523309</v>
          </cell>
          <cell r="L71">
            <v>38339.867288589638</v>
          </cell>
          <cell r="M71">
            <v>36052.795054824768</v>
          </cell>
          <cell r="N71">
            <v>33158.782251963654</v>
          </cell>
          <cell r="O71">
            <v>28874.583121787433</v>
          </cell>
          <cell r="P71">
            <v>26573.019000580323</v>
          </cell>
        </row>
        <row r="72">
          <cell r="A72">
            <v>1071</v>
          </cell>
          <cell r="B72" t="str">
            <v>CERCENASCO</v>
          </cell>
          <cell r="C72">
            <v>13389.750436709932</v>
          </cell>
          <cell r="D72">
            <v>13039.157506826639</v>
          </cell>
          <cell r="E72">
            <v>12148.613302890953</v>
          </cell>
          <cell r="F72">
            <v>11876.067452354351</v>
          </cell>
          <cell r="G72">
            <v>12007.662906747162</v>
          </cell>
          <cell r="H72">
            <v>11195.22707406369</v>
          </cell>
          <cell r="I72">
            <v>10217.959574653903</v>
          </cell>
          <cell r="J72">
            <v>9245.6886773218939</v>
          </cell>
          <cell r="K72">
            <v>8346.114240343526</v>
          </cell>
          <cell r="L72">
            <v>7787.3411753155742</v>
          </cell>
          <cell r="M72">
            <v>7259.6773770281661</v>
          </cell>
          <cell r="N72">
            <v>6674.1162808871559</v>
          </cell>
          <cell r="O72">
            <v>5770.9001117701255</v>
          </cell>
          <cell r="P72">
            <v>5264.049118299602</v>
          </cell>
        </row>
        <row r="73">
          <cell r="A73">
            <v>1072</v>
          </cell>
          <cell r="B73" t="str">
            <v>CERES</v>
          </cell>
          <cell r="C73">
            <v>22788.231863374825</v>
          </cell>
          <cell r="D73">
            <v>22191.552110932516</v>
          </cell>
          <cell r="E73">
            <v>20675.920591152117</v>
          </cell>
          <cell r="F73">
            <v>19816.458629621295</v>
          </cell>
          <cell r="G73">
            <v>20291.5696371673</v>
          </cell>
          <cell r="H73">
            <v>18106.788302318746</v>
          </cell>
          <cell r="I73">
            <v>16284.970037525347</v>
          </cell>
          <cell r="J73">
            <v>15321.467769895537</v>
          </cell>
          <cell r="K73">
            <v>14137.455383473893</v>
          </cell>
          <cell r="L73">
            <v>12900.31103500294</v>
          </cell>
          <cell r="M73">
            <v>12287.670087744766</v>
          </cell>
          <cell r="N73">
            <v>10962.357114695968</v>
          </cell>
          <cell r="O73">
            <v>9264.4910944984604</v>
          </cell>
          <cell r="P73">
            <v>8625.9408994812402</v>
          </cell>
        </row>
        <row r="74">
          <cell r="A74">
            <v>1073</v>
          </cell>
          <cell r="B74" t="str">
            <v>CERESOLE REALE</v>
          </cell>
          <cell r="C74">
            <v>27153.849895152282</v>
          </cell>
          <cell r="D74">
            <v>26442.862200695163</v>
          </cell>
          <cell r="E74">
            <v>24636.876065780369</v>
          </cell>
          <cell r="F74">
            <v>23904.040318102259</v>
          </cell>
          <cell r="G74">
            <v>24748.081971430187</v>
          </cell>
          <cell r="H74">
            <v>22553.92257437326</v>
          </cell>
          <cell r="I74">
            <v>20816.438498720538</v>
          </cell>
          <cell r="J74">
            <v>18907.227513988859</v>
          </cell>
          <cell r="K74">
            <v>17568.537171929027</v>
          </cell>
          <cell r="L74">
            <v>16861.789612466866</v>
          </cell>
          <cell r="M74">
            <v>15784.285745233972</v>
          </cell>
          <cell r="N74">
            <v>14883.82234700871</v>
          </cell>
          <cell r="O74">
            <v>12322.6199329214</v>
          </cell>
          <cell r="P74">
            <v>11768.999963400069</v>
          </cell>
        </row>
        <row r="75">
          <cell r="A75">
            <v>1074</v>
          </cell>
          <cell r="B75" t="str">
            <v>CESANA TORINESE</v>
          </cell>
          <cell r="C75">
            <v>67187.992714277483</v>
          </cell>
          <cell r="D75">
            <v>65428.763867554953</v>
          </cell>
          <cell r="E75">
            <v>60960.131104861357</v>
          </cell>
          <cell r="F75">
            <v>60371.783853002933</v>
          </cell>
          <cell r="G75">
            <v>60062.987041135566</v>
          </cell>
          <cell r="H75">
            <v>53935.485847299758</v>
          </cell>
          <cell r="I75">
            <v>48687.818220349487</v>
          </cell>
          <cell r="J75">
            <v>45034.225795815415</v>
          </cell>
          <cell r="K75">
            <v>40343.975928388994</v>
          </cell>
          <cell r="L75">
            <v>38240.110389046284</v>
          </cell>
          <cell r="M75">
            <v>35424.367796273036</v>
          </cell>
          <cell r="N75">
            <v>32665.125492166731</v>
          </cell>
          <cell r="O75">
            <v>28026.461752469426</v>
          </cell>
          <cell r="P75">
            <v>26211.259013755014</v>
          </cell>
        </row>
        <row r="76">
          <cell r="A76">
            <v>1075</v>
          </cell>
          <cell r="B76" t="str">
            <v>CHIALAMBERTO</v>
          </cell>
          <cell r="C76">
            <v>17477.616060949287</v>
          </cell>
          <cell r="D76">
            <v>17019.987768984713</v>
          </cell>
          <cell r="E76">
            <v>15857.562094565936</v>
          </cell>
          <cell r="F76">
            <v>15750.395546191032</v>
          </cell>
          <cell r="G76">
            <v>15658.040870648048</v>
          </cell>
          <cell r="H76">
            <v>14162.605166673715</v>
          </cell>
          <cell r="I76">
            <v>12529.129799084329</v>
          </cell>
          <cell r="J76">
            <v>11509.638795039949</v>
          </cell>
          <cell r="K76">
            <v>10605.111333024566</v>
          </cell>
          <cell r="L76">
            <v>10146.334857897762</v>
          </cell>
          <cell r="M76">
            <v>9631.7084396005775</v>
          </cell>
          <cell r="N76">
            <v>8661.8456902908656</v>
          </cell>
          <cell r="O76">
            <v>7722.5652224343976</v>
          </cell>
          <cell r="P76">
            <v>7137.2670272657087</v>
          </cell>
        </row>
        <row r="77">
          <cell r="A77">
            <v>1076</v>
          </cell>
          <cell r="B77" t="str">
            <v>CHIANOCCO</v>
          </cell>
          <cell r="C77">
            <v>18869.046363847807</v>
          </cell>
          <cell r="D77">
            <v>18374.985307215404</v>
          </cell>
          <cell r="E77">
            <v>17120.016444834775</v>
          </cell>
          <cell r="F77">
            <v>16111.879496440666</v>
          </cell>
          <cell r="G77">
            <v>16240.657732007005</v>
          </cell>
          <cell r="H77">
            <v>15053.311249110073</v>
          </cell>
          <cell r="I77">
            <v>13781.797156074857</v>
          </cell>
          <cell r="J77">
            <v>12952.085798720691</v>
          </cell>
          <cell r="K77">
            <v>11723.071179254955</v>
          </cell>
          <cell r="L77">
            <v>10696.340273630161</v>
          </cell>
          <cell r="M77">
            <v>10046.074554174418</v>
          </cell>
          <cell r="N77">
            <v>9212.4582982052998</v>
          </cell>
          <cell r="O77">
            <v>8085.3063005363856</v>
          </cell>
          <cell r="P77">
            <v>7356.8698079184614</v>
          </cell>
        </row>
        <row r="78">
          <cell r="A78">
            <v>1077</v>
          </cell>
          <cell r="B78" t="str">
            <v>CHIAVERANO</v>
          </cell>
          <cell r="C78">
            <v>19154.431613585071</v>
          </cell>
          <cell r="D78">
            <v>18652.898121127688</v>
          </cell>
          <cell r="E78">
            <v>17378.948458377137</v>
          </cell>
          <cell r="F78">
            <v>16663.505242458068</v>
          </cell>
          <cell r="G78">
            <v>16482.445403127276</v>
          </cell>
          <cell r="H78">
            <v>14899.277030188932</v>
          </cell>
          <cell r="I78">
            <v>13593.544040028379</v>
          </cell>
          <cell r="J78">
            <v>12488.393287041912</v>
          </cell>
          <cell r="K78">
            <v>11135.04985973938</v>
          </cell>
          <cell r="L78">
            <v>10497.834389196454</v>
          </cell>
          <cell r="M78">
            <v>9606.5185976320026</v>
          </cell>
          <cell r="N78">
            <v>8470.8930020874741</v>
          </cell>
          <cell r="O78">
            <v>7401.6082708729509</v>
          </cell>
          <cell r="P78">
            <v>6818.5200049430541</v>
          </cell>
        </row>
        <row r="79">
          <cell r="A79">
            <v>1078</v>
          </cell>
          <cell r="B79" t="str">
            <v>CHIERI</v>
          </cell>
          <cell r="C79">
            <v>75510.687716013577</v>
          </cell>
          <cell r="D79">
            <v>73533.540093360469</v>
          </cell>
          <cell r="E79">
            <v>68511.369919349614</v>
          </cell>
          <cell r="F79">
            <v>65602.589688687323</v>
          </cell>
          <cell r="G79">
            <v>65903.733457262046</v>
          </cell>
          <cell r="H79">
            <v>60717.146309675758</v>
          </cell>
          <cell r="I79">
            <v>55045.806517696554</v>
          </cell>
          <cell r="J79">
            <v>50736.764263202283</v>
          </cell>
          <cell r="K79">
            <v>46023.842973395818</v>
          </cell>
          <cell r="L79">
            <v>43195.442841426389</v>
          </cell>
          <cell r="M79">
            <v>40114.246713591296</v>
          </cell>
          <cell r="N79">
            <v>36878.727559356797</v>
          </cell>
          <cell r="O79">
            <v>31776.253292008736</v>
          </cell>
          <cell r="P79">
            <v>29350.028491661338</v>
          </cell>
        </row>
        <row r="80">
          <cell r="A80">
            <v>1079</v>
          </cell>
          <cell r="B80" t="str">
            <v>CHIESANUOVA</v>
          </cell>
          <cell r="C80">
            <v>5273.4311588249939</v>
          </cell>
          <cell r="D80">
            <v>5135.3533291261319</v>
          </cell>
          <cell r="E80">
            <v>4784.6206119225262</v>
          </cell>
          <cell r="F80">
            <v>4605.8738576215355</v>
          </cell>
          <cell r="G80">
            <v>4840.3945108686203</v>
          </cell>
          <cell r="H80">
            <v>4617.6011539119618</v>
          </cell>
          <cell r="I80">
            <v>4343.4397110454865</v>
          </cell>
          <cell r="J80">
            <v>4236.5120666887924</v>
          </cell>
          <cell r="K80">
            <v>3760.0985162912029</v>
          </cell>
          <cell r="L80">
            <v>3663.3965399385493</v>
          </cell>
          <cell r="M80">
            <v>3468.36924283589</v>
          </cell>
          <cell r="N80">
            <v>2992.7905905127541</v>
          </cell>
          <cell r="O80">
            <v>2709.8561610070374</v>
          </cell>
          <cell r="P80">
            <v>2714.1331088405846</v>
          </cell>
        </row>
        <row r="81">
          <cell r="A81">
            <v>1080</v>
          </cell>
          <cell r="B81" t="str">
            <v>CHIOMONTE</v>
          </cell>
          <cell r="C81">
            <v>22979.855717060964</v>
          </cell>
          <cell r="D81">
            <v>22378.158547108378</v>
          </cell>
          <cell r="E81">
            <v>20849.782240706107</v>
          </cell>
          <cell r="F81">
            <v>19980.354285254154</v>
          </cell>
          <cell r="G81">
            <v>19291.906374251295</v>
          </cell>
          <cell r="H81">
            <v>17582.417283942246</v>
          </cell>
          <cell r="I81">
            <v>17223.498934935997</v>
          </cell>
          <cell r="J81">
            <v>16418.926506932734</v>
          </cell>
          <cell r="K81">
            <v>14702.87440957141</v>
          </cell>
          <cell r="L81">
            <v>13701.438525172904</v>
          </cell>
          <cell r="M81">
            <v>13655.198140371265</v>
          </cell>
          <cell r="N81">
            <v>13084.951754174659</v>
          </cell>
          <cell r="O81">
            <v>11481.961396586619</v>
          </cell>
          <cell r="P81">
            <v>10791.950967096715</v>
          </cell>
        </row>
        <row r="82">
          <cell r="A82">
            <v>1081</v>
          </cell>
          <cell r="B82" t="str">
            <v>CHIUSA DI SAN MICHELE</v>
          </cell>
          <cell r="C82">
            <v>8280.7441211403711</v>
          </cell>
          <cell r="D82">
            <v>8063.9237736091</v>
          </cell>
          <cell r="E82">
            <v>7513.176489989969</v>
          </cell>
          <cell r="F82">
            <v>7229.3962189017957</v>
          </cell>
          <cell r="G82">
            <v>7277.4285055721311</v>
          </cell>
          <cell r="H82">
            <v>6632.2475982357337</v>
          </cell>
          <cell r="I82">
            <v>5835.575430457694</v>
          </cell>
          <cell r="J82">
            <v>5182.0758240797086</v>
          </cell>
          <cell r="K82">
            <v>4700.7567199993973</v>
          </cell>
          <cell r="L82">
            <v>4337.1075572027385</v>
          </cell>
          <cell r="M82">
            <v>4006.0180602899659</v>
          </cell>
          <cell r="N82">
            <v>3750.1597984325231</v>
          </cell>
          <cell r="O82">
            <v>3286.4544489968712</v>
          </cell>
          <cell r="P82">
            <v>3032.6484808379937</v>
          </cell>
        </row>
        <row r="83">
          <cell r="A83">
            <v>1082</v>
          </cell>
          <cell r="B83" t="str">
            <v>CHIVASSO</v>
          </cell>
          <cell r="C83">
            <v>75340.679866978142</v>
          </cell>
          <cell r="D83">
            <v>73367.983675304131</v>
          </cell>
          <cell r="E83">
            <v>68357.12062051837</v>
          </cell>
          <cell r="F83">
            <v>65585.805380328355</v>
          </cell>
          <cell r="G83">
            <v>65127.476627593351</v>
          </cell>
          <cell r="H83">
            <v>58362.647193518715</v>
          </cell>
          <cell r="I83">
            <v>53146.257312314694</v>
          </cell>
          <cell r="J83">
            <v>49366.462362725179</v>
          </cell>
          <cell r="K83">
            <v>45487.833219711567</v>
          </cell>
          <cell r="L83">
            <v>43469.469770270764</v>
          </cell>
          <cell r="M83">
            <v>41152.667759589189</v>
          </cell>
          <cell r="N83">
            <v>37998.34504961835</v>
          </cell>
          <cell r="O83">
            <v>32934.925941038717</v>
          </cell>
          <cell r="P83">
            <v>30575.445425870072</v>
          </cell>
        </row>
        <row r="84">
          <cell r="A84">
            <v>1083</v>
          </cell>
          <cell r="B84" t="str">
            <v>CICONIO</v>
          </cell>
          <cell r="C84">
            <v>3551.950570603005</v>
          </cell>
          <cell r="D84">
            <v>3458.9474363598006</v>
          </cell>
          <cell r="E84">
            <v>3222.7093519930991</v>
          </cell>
          <cell r="F84">
            <v>2870.4264770654718</v>
          </cell>
          <cell r="G84">
            <v>2925.6822948065683</v>
          </cell>
          <cell r="H84">
            <v>2652.9356417047161</v>
          </cell>
          <cell r="I84">
            <v>2523.5360467577098</v>
          </cell>
          <cell r="J84">
            <v>2430.22620749608</v>
          </cell>
          <cell r="K84">
            <v>2259.9237904969409</v>
          </cell>
          <cell r="L84">
            <v>2112.9184344238743</v>
          </cell>
          <cell r="M84">
            <v>2050.6293465501817</v>
          </cell>
          <cell r="N84">
            <v>1967.5183737497173</v>
          </cell>
          <cell r="O84">
            <v>1671.0124568111128</v>
          </cell>
          <cell r="P84">
            <v>1536.8329503202872</v>
          </cell>
        </row>
        <row r="85">
          <cell r="A85">
            <v>1084</v>
          </cell>
          <cell r="B85" t="str">
            <v>CINTANO</v>
          </cell>
          <cell r="C85">
            <v>5617.5946611117606</v>
          </cell>
          <cell r="D85">
            <v>5470.5053646797478</v>
          </cell>
          <cell r="E85">
            <v>5096.8825410759955</v>
          </cell>
          <cell r="F85">
            <v>5103.7223429529395</v>
          </cell>
          <cell r="G85">
            <v>5240.5648871146095</v>
          </cell>
          <cell r="H85">
            <v>4896.4157925099607</v>
          </cell>
          <cell r="I85">
            <v>4764.6656856050204</v>
          </cell>
          <cell r="J85">
            <v>4437.6042659338173</v>
          </cell>
          <cell r="K85">
            <v>4154.7845764652084</v>
          </cell>
          <cell r="L85">
            <v>3999.0948873700008</v>
          </cell>
          <cell r="M85">
            <v>3600.3060846270805</v>
          </cell>
          <cell r="N85">
            <v>3293.1665288452637</v>
          </cell>
          <cell r="O85">
            <v>2854.2509620589094</v>
          </cell>
          <cell r="P85">
            <v>2625.0371735674671</v>
          </cell>
        </row>
        <row r="86">
          <cell r="A86">
            <v>1085</v>
          </cell>
          <cell r="B86" t="str">
            <v>CINZANO</v>
          </cell>
          <cell r="C86">
            <v>6590.5498748882837</v>
          </cell>
          <cell r="D86">
            <v>6417.9850312714671</v>
          </cell>
          <cell r="E86">
            <v>5979.6515448056089</v>
          </cell>
          <cell r="F86">
            <v>5695.2262086529172</v>
          </cell>
          <cell r="G86">
            <v>5687.2639239701539</v>
          </cell>
          <cell r="H86">
            <v>5285.6938823389846</v>
          </cell>
          <cell r="I86">
            <v>4935.9260945905808</v>
          </cell>
          <cell r="J86">
            <v>4497.9675164294349</v>
          </cell>
          <cell r="K86">
            <v>4313.5169295458281</v>
          </cell>
          <cell r="L86">
            <v>4062.4527689184201</v>
          </cell>
          <cell r="M86">
            <v>3992.0945942513285</v>
          </cell>
          <cell r="N86">
            <v>3655.4336459535184</v>
          </cell>
          <cell r="O86">
            <v>3187.6019836501027</v>
          </cell>
          <cell r="P86">
            <v>2987.383869261932</v>
          </cell>
        </row>
        <row r="87">
          <cell r="A87">
            <v>1086</v>
          </cell>
          <cell r="B87" t="str">
            <v>CIRIE'</v>
          </cell>
          <cell r="C87">
            <v>47451.320954156785</v>
          </cell>
          <cell r="D87">
            <v>46208.870789100678</v>
          </cell>
          <cell r="E87">
            <v>43052.912129187105</v>
          </cell>
          <cell r="F87">
            <v>40738.062509644275</v>
          </cell>
          <cell r="G87">
            <v>40873.487323022993</v>
          </cell>
          <cell r="H87">
            <v>37103.873089505425</v>
          </cell>
          <cell r="I87">
            <v>33306.113107227669</v>
          </cell>
          <cell r="J87">
            <v>30652.999221490678</v>
          </cell>
          <cell r="K87">
            <v>27718.926016880007</v>
          </cell>
          <cell r="L87">
            <v>25891.497604561126</v>
          </cell>
          <cell r="M87">
            <v>23821.234442961617</v>
          </cell>
          <cell r="N87">
            <v>21767.978061907845</v>
          </cell>
          <cell r="O87">
            <v>18696.952088533893</v>
          </cell>
          <cell r="P87">
            <v>17131.343958798097</v>
          </cell>
        </row>
        <row r="88">
          <cell r="A88">
            <v>1087</v>
          </cell>
          <cell r="B88" t="str">
            <v>CLAVIERE</v>
          </cell>
          <cell r="C88">
            <v>2683.7339670785559</v>
          </cell>
          <cell r="D88">
            <v>2613.4639378503957</v>
          </cell>
          <cell r="E88">
            <v>2434.970414719849</v>
          </cell>
          <cell r="F88">
            <v>2239.5761693400041</v>
          </cell>
          <cell r="G88">
            <v>2365.7076366247488</v>
          </cell>
          <cell r="H88">
            <v>2203.1072455470971</v>
          </cell>
          <cell r="I88">
            <v>2170.1193899369982</v>
          </cell>
          <cell r="J88">
            <v>1982.9677563322216</v>
          </cell>
          <cell r="K88">
            <v>1746.1545809073057</v>
          </cell>
          <cell r="L88">
            <v>1461.6713239990474</v>
          </cell>
          <cell r="M88">
            <v>1425.1054844421667</v>
          </cell>
          <cell r="N88">
            <v>1267.6475727711661</v>
          </cell>
          <cell r="O88">
            <v>1121.2260102768048</v>
          </cell>
          <cell r="P88">
            <v>1036.1911792784833</v>
          </cell>
        </row>
        <row r="89">
          <cell r="A89">
            <v>1088</v>
          </cell>
          <cell r="B89" t="str">
            <v>COASSOLO TORINESE</v>
          </cell>
          <cell r="C89">
            <v>31488.635945659094</v>
          </cell>
          <cell r="D89">
            <v>30664.147603893587</v>
          </cell>
          <cell r="E89">
            <v>28569.857470272698</v>
          </cell>
          <cell r="F89">
            <v>27352.345678335234</v>
          </cell>
          <cell r="G89">
            <v>27462.432621001633</v>
          </cell>
          <cell r="H89">
            <v>25101.315466442866</v>
          </cell>
          <cell r="I89">
            <v>23068.074619777475</v>
          </cell>
          <cell r="J89">
            <v>22178.099590796126</v>
          </cell>
          <cell r="K89">
            <v>20464.792831363637</v>
          </cell>
          <cell r="L89">
            <v>19015.41109697767</v>
          </cell>
          <cell r="M89">
            <v>17750.288082459872</v>
          </cell>
          <cell r="N89">
            <v>16384.402062031615</v>
          </cell>
          <cell r="O89">
            <v>14046.739347261848</v>
          </cell>
          <cell r="P89">
            <v>13266.136743084106</v>
          </cell>
        </row>
        <row r="90">
          <cell r="A90">
            <v>1089</v>
          </cell>
          <cell r="B90" t="str">
            <v>COAZZE</v>
          </cell>
          <cell r="C90">
            <v>38342.81704528127</v>
          </cell>
          <cell r="D90">
            <v>37338.861024485763</v>
          </cell>
          <cell r="E90">
            <v>34788.703451076064</v>
          </cell>
          <cell r="F90">
            <v>33192.635861173541</v>
          </cell>
          <cell r="G90">
            <v>33448.77563821285</v>
          </cell>
          <cell r="H90">
            <v>31484.104988122162</v>
          </cell>
          <cell r="I90">
            <v>29456.945670469846</v>
          </cell>
          <cell r="J90">
            <v>27986.991165480802</v>
          </cell>
          <cell r="K90">
            <v>26119.153673903067</v>
          </cell>
          <cell r="L90">
            <v>24214.452632900571</v>
          </cell>
          <cell r="M90">
            <v>23021.255279835514</v>
          </cell>
          <cell r="N90">
            <v>21235.534586661091</v>
          </cell>
          <cell r="O90">
            <v>18395.747521780191</v>
          </cell>
          <cell r="P90">
            <v>17186.594068646602</v>
          </cell>
        </row>
        <row r="91">
          <cell r="A91">
            <v>1090</v>
          </cell>
          <cell r="B91" t="str">
            <v>COLLEGNO</v>
          </cell>
          <cell r="C91">
            <v>48387.803431403823</v>
          </cell>
          <cell r="D91">
            <v>47120.83270959543</v>
          </cell>
          <cell r="E91">
            <v>43902.589166469006</v>
          </cell>
          <cell r="F91">
            <v>41924.881524890443</v>
          </cell>
          <cell r="G91">
            <v>42183.380201165273</v>
          </cell>
          <cell r="H91">
            <v>38149.985662928746</v>
          </cell>
          <cell r="I91">
            <v>34593.355761284271</v>
          </cell>
          <cell r="J91">
            <v>31549.627715207102</v>
          </cell>
          <cell r="K91">
            <v>28100.519879276639</v>
          </cell>
          <cell r="L91">
            <v>25950.55834511061</v>
          </cell>
          <cell r="M91">
            <v>24128.943739823186</v>
          </cell>
          <cell r="N91">
            <v>22035.997732062086</v>
          </cell>
          <cell r="O91">
            <v>18993.20946680308</v>
          </cell>
          <cell r="P91">
            <v>17536.249875061738</v>
          </cell>
        </row>
        <row r="92">
          <cell r="A92">
            <v>1091</v>
          </cell>
          <cell r="B92" t="str">
            <v>COLLERETTO CASTELNUOVO</v>
          </cell>
          <cell r="C92">
            <v>8224.180020602309</v>
          </cell>
          <cell r="D92">
            <v>8008.8407293332575</v>
          </cell>
          <cell r="E92">
            <v>7461.8554898331049</v>
          </cell>
          <cell r="F92">
            <v>7048.8961146316315</v>
          </cell>
          <cell r="G92">
            <v>7482.7204054975573</v>
          </cell>
          <cell r="H92">
            <v>6883.2814842445596</v>
          </cell>
          <cell r="I92">
            <v>6417.2348526017504</v>
          </cell>
          <cell r="J92">
            <v>6192.2056415928237</v>
          </cell>
          <cell r="K92">
            <v>5736.04167766109</v>
          </cell>
          <cell r="L92">
            <v>5398.8686428833807</v>
          </cell>
          <cell r="M92">
            <v>5014.7425223005757</v>
          </cell>
          <cell r="N92">
            <v>4696.1395620014091</v>
          </cell>
          <cell r="O92">
            <v>4123.7786896899506</v>
          </cell>
          <cell r="P92">
            <v>3710.5003087983769</v>
          </cell>
        </row>
        <row r="93">
          <cell r="A93">
            <v>1092</v>
          </cell>
          <cell r="B93" t="str">
            <v>COLLERETTO GIACOSA</v>
          </cell>
          <cell r="C93">
            <v>10147.700322540923</v>
          </cell>
          <cell r="D93">
            <v>9881.9961927683999</v>
          </cell>
          <cell r="E93">
            <v>9207.0787812579565</v>
          </cell>
          <cell r="F93">
            <v>8596.2093588889256</v>
          </cell>
          <cell r="G93">
            <v>8222.8929439563362</v>
          </cell>
          <cell r="H93">
            <v>7630.5817212209377</v>
          </cell>
          <cell r="I93">
            <v>7121.7571223635232</v>
          </cell>
          <cell r="J93">
            <v>6684.8255446640205</v>
          </cell>
          <cell r="K93">
            <v>5980.2915705699224</v>
          </cell>
          <cell r="L93">
            <v>5546.8813615630161</v>
          </cell>
          <cell r="M93">
            <v>5142.6364881450108</v>
          </cell>
          <cell r="N93">
            <v>4815.4414221959278</v>
          </cell>
          <cell r="O93">
            <v>4241.0664930422645</v>
          </cell>
          <cell r="P93">
            <v>4021.5128703416185</v>
          </cell>
        </row>
        <row r="94">
          <cell r="A94">
            <v>1093</v>
          </cell>
          <cell r="B94" t="str">
            <v>CONDOVE</v>
          </cell>
          <cell r="C94">
            <v>47098.588844271027</v>
          </cell>
          <cell r="D94">
            <v>45865.374503620558</v>
          </cell>
          <cell r="E94">
            <v>42732.875843016576</v>
          </cell>
          <cell r="F94">
            <v>40450.385710232367</v>
          </cell>
          <cell r="G94">
            <v>40970.615779301246</v>
          </cell>
          <cell r="H94">
            <v>37556.33181561008</v>
          </cell>
          <cell r="I94">
            <v>34573.978039683665</v>
          </cell>
          <cell r="J94">
            <v>31963.913163885914</v>
          </cell>
          <cell r="K94">
            <v>29205.209141002044</v>
          </cell>
          <cell r="L94">
            <v>27830.748887321763</v>
          </cell>
          <cell r="M94">
            <v>26330.57741155917</v>
          </cell>
          <cell r="N94">
            <v>24263.725600924005</v>
          </cell>
          <cell r="O94">
            <v>20869.433789852486</v>
          </cell>
          <cell r="P94">
            <v>19580.755543065065</v>
          </cell>
        </row>
        <row r="95">
          <cell r="A95">
            <v>1094</v>
          </cell>
          <cell r="B95" t="str">
            <v>CORIO</v>
          </cell>
          <cell r="C95">
            <v>46398.325475818769</v>
          </cell>
          <cell r="D95">
            <v>45183.44660655711</v>
          </cell>
          <cell r="E95">
            <v>42097.522039096337</v>
          </cell>
          <cell r="F95">
            <v>40219.141103562433</v>
          </cell>
          <cell r="G95">
            <v>40224.936845908436</v>
          </cell>
          <cell r="H95">
            <v>37328.996904065811</v>
          </cell>
          <cell r="I95">
            <v>34038.750916471603</v>
          </cell>
          <cell r="J95">
            <v>32332.367716435736</v>
          </cell>
          <cell r="K95">
            <v>29221.859984694711</v>
          </cell>
          <cell r="L95">
            <v>27342.450501384599</v>
          </cell>
          <cell r="M95">
            <v>25541.162987211068</v>
          </cell>
          <cell r="N95">
            <v>23511.637625629148</v>
          </cell>
          <cell r="O95">
            <v>20013.153623406197</v>
          </cell>
          <cell r="P95">
            <v>18581.72129334222</v>
          </cell>
        </row>
        <row r="96">
          <cell r="A96">
            <v>1095</v>
          </cell>
          <cell r="B96" t="str">
            <v>COSSANO CANAVESE</v>
          </cell>
          <cell r="C96">
            <v>4908.8378443903448</v>
          </cell>
          <cell r="D96">
            <v>4780.3064090718481</v>
          </cell>
          <cell r="E96">
            <v>4453.822572719173</v>
          </cell>
          <cell r="F96">
            <v>4311.7915941567671</v>
          </cell>
          <cell r="G96">
            <v>4641.3581777140644</v>
          </cell>
          <cell r="H96">
            <v>4235.388536391928</v>
          </cell>
          <cell r="I96">
            <v>3979.8348399906354</v>
          </cell>
          <cell r="J96">
            <v>3675.410223790177</v>
          </cell>
          <cell r="K96">
            <v>3449.0165489789288</v>
          </cell>
          <cell r="L96">
            <v>3140.702761117263</v>
          </cell>
          <cell r="M96">
            <v>2913.2589737944782</v>
          </cell>
          <cell r="N96">
            <v>2693.182968986619</v>
          </cell>
          <cell r="O96">
            <v>2344.9659355264998</v>
          </cell>
          <cell r="P96">
            <v>2136.0288465603485</v>
          </cell>
        </row>
        <row r="97">
          <cell r="A97">
            <v>1096</v>
          </cell>
          <cell r="B97" t="str">
            <v>CUCEGLIO</v>
          </cell>
          <cell r="C97">
            <v>10354.334343609044</v>
          </cell>
          <cell r="D97">
            <v>10083.219774918914</v>
          </cell>
          <cell r="E97">
            <v>9394.5592596315964</v>
          </cell>
          <cell r="F97">
            <v>9103.270455955595</v>
          </cell>
          <cell r="G97">
            <v>8975.667103432259</v>
          </cell>
          <cell r="H97">
            <v>8209.5988904285969</v>
          </cell>
          <cell r="I97">
            <v>7510.1828272973289</v>
          </cell>
          <cell r="J97">
            <v>7167.9802718194014</v>
          </cell>
          <cell r="K97">
            <v>6443.0239427460356</v>
          </cell>
          <cell r="L97">
            <v>6022.4380069090548</v>
          </cell>
          <cell r="M97">
            <v>5686.3310200745645</v>
          </cell>
          <cell r="N97">
            <v>5325.9571607242633</v>
          </cell>
          <cell r="O97">
            <v>4447.757217444987</v>
          </cell>
          <cell r="P97">
            <v>4319.0055009249972</v>
          </cell>
        </row>
        <row r="98">
          <cell r="A98">
            <v>1097</v>
          </cell>
          <cell r="B98" t="str">
            <v>CUMIANA</v>
          </cell>
          <cell r="C98">
            <v>60542.830556221576</v>
          </cell>
          <cell r="D98">
            <v>58957.59650361821</v>
          </cell>
          <cell r="E98">
            <v>54930.929457316524</v>
          </cell>
          <cell r="F98">
            <v>53257.316343808568</v>
          </cell>
          <cell r="G98">
            <v>54777.808497813305</v>
          </cell>
          <cell r="H98">
            <v>51258.164181029177</v>
          </cell>
          <cell r="I98">
            <v>47789.168456966028</v>
          </cell>
          <cell r="J98">
            <v>44200.638800219327</v>
          </cell>
          <cell r="K98">
            <v>40447.643110136909</v>
          </cell>
          <cell r="L98">
            <v>38159.535342757015</v>
          </cell>
          <cell r="M98">
            <v>36009.138508616306</v>
          </cell>
          <cell r="N98">
            <v>32939.442446455265</v>
          </cell>
          <cell r="O98">
            <v>28320.116129767797</v>
          </cell>
          <cell r="P98">
            <v>26595.168442854312</v>
          </cell>
        </row>
        <row r="99">
          <cell r="A99">
            <v>1098</v>
          </cell>
          <cell r="B99" t="str">
            <v>CUORGNE'</v>
          </cell>
          <cell r="C99">
            <v>36715.540964825384</v>
          </cell>
          <cell r="D99">
            <v>35754.193018875834</v>
          </cell>
          <cell r="E99">
            <v>33312.264593462809</v>
          </cell>
          <cell r="F99">
            <v>32004.234300210144</v>
          </cell>
          <cell r="G99">
            <v>31799.70595453772</v>
          </cell>
          <cell r="H99">
            <v>29109.225821106233</v>
          </cell>
          <cell r="I99">
            <v>26442.259152393322</v>
          </cell>
          <cell r="J99">
            <v>24442.897946351615</v>
          </cell>
          <cell r="K99">
            <v>22190.330802856723</v>
          </cell>
          <cell r="L99">
            <v>20438.473816201931</v>
          </cell>
          <cell r="M99">
            <v>19149.833684035366</v>
          </cell>
          <cell r="N99">
            <v>17705.574793785916</v>
          </cell>
          <cell r="O99">
            <v>15320.52313149755</v>
          </cell>
          <cell r="P99">
            <v>14235.912752595019</v>
          </cell>
        </row>
        <row r="100">
          <cell r="A100">
            <v>1099</v>
          </cell>
          <cell r="B100" t="str">
            <v>DRUENTO</v>
          </cell>
          <cell r="C100">
            <v>31199.630369671751</v>
          </cell>
          <cell r="D100">
            <v>30382.709257192324</v>
          </cell>
          <cell r="E100">
            <v>28307.640709650816</v>
          </cell>
          <cell r="F100">
            <v>26931.847244272423</v>
          </cell>
          <cell r="G100">
            <v>26889.76113206524</v>
          </cell>
          <cell r="H100">
            <v>24686.910464251872</v>
          </cell>
          <cell r="I100">
            <v>22475.733944999211</v>
          </cell>
          <cell r="J100">
            <v>20723.787738468407</v>
          </cell>
          <cell r="K100">
            <v>18687.518166775899</v>
          </cell>
          <cell r="L100">
            <v>17292.548301596238</v>
          </cell>
          <cell r="M100">
            <v>16371.157415495845</v>
          </cell>
          <cell r="N100">
            <v>14935.19488880421</v>
          </cell>
          <cell r="O100">
            <v>12915.325485179792</v>
          </cell>
          <cell r="P100">
            <v>11996.428399285089</v>
          </cell>
        </row>
        <row r="101">
          <cell r="A101">
            <v>1100</v>
          </cell>
          <cell r="B101" t="str">
            <v>EXILLES</v>
          </cell>
          <cell r="C101">
            <v>27238.337782619237</v>
          </cell>
          <cell r="D101">
            <v>26525.137884421158</v>
          </cell>
          <cell r="E101">
            <v>24713.53251120598</v>
          </cell>
          <cell r="F101">
            <v>24435.875424784947</v>
          </cell>
          <cell r="G101">
            <v>23405.617737793586</v>
          </cell>
          <cell r="H101">
            <v>22682.814755969368</v>
          </cell>
          <cell r="I101">
            <v>20746.469743635618</v>
          </cell>
          <cell r="J101">
            <v>19420.289107859768</v>
          </cell>
          <cell r="K101">
            <v>17155.03205447158</v>
          </cell>
          <cell r="L101">
            <v>15855.048524090013</v>
          </cell>
          <cell r="M101">
            <v>14923.810237771788</v>
          </cell>
          <cell r="N101">
            <v>13760.564797840212</v>
          </cell>
          <cell r="O101">
            <v>12066.015600176677</v>
          </cell>
          <cell r="P101">
            <v>11529.000395682397</v>
          </cell>
        </row>
        <row r="102">
          <cell r="A102">
            <v>1101</v>
          </cell>
          <cell r="B102" t="str">
            <v>FAVRIA</v>
          </cell>
          <cell r="C102">
            <v>16222.867384113044</v>
          </cell>
          <cell r="D102">
            <v>15798.093028968167</v>
          </cell>
          <cell r="E102">
            <v>14719.119930221672</v>
          </cell>
          <cell r="F102">
            <v>14071.501255639758</v>
          </cell>
          <cell r="G102">
            <v>13994.463136878836</v>
          </cell>
          <cell r="H102">
            <v>13337.836028118514</v>
          </cell>
          <cell r="I102">
            <v>12475.032630257992</v>
          </cell>
          <cell r="J102">
            <v>11883.137926603535</v>
          </cell>
          <cell r="K102">
            <v>10983.198671736833</v>
          </cell>
          <cell r="L102">
            <v>10260.708781659368</v>
          </cell>
          <cell r="M102">
            <v>9751.0145060939212</v>
          </cell>
          <cell r="N102">
            <v>9059.4275299509081</v>
          </cell>
          <cell r="O102">
            <v>7810.5751533904731</v>
          </cell>
          <cell r="P102">
            <v>7230.762373904483</v>
          </cell>
        </row>
        <row r="103">
          <cell r="A103">
            <v>1102</v>
          </cell>
          <cell r="B103" t="str">
            <v>FELETTO</v>
          </cell>
          <cell r="C103">
            <v>12186.141224408484</v>
          </cell>
          <cell r="D103">
            <v>11867.06321201151</v>
          </cell>
          <cell r="E103">
            <v>11056.570328889091</v>
          </cell>
          <cell r="F103">
            <v>10446.197898091948</v>
          </cell>
          <cell r="G103">
            <v>10115.494587307834</v>
          </cell>
          <cell r="H103">
            <v>9303.6397973209532</v>
          </cell>
          <cell r="I103">
            <v>8512.1849928211195</v>
          </cell>
          <cell r="J103">
            <v>8067.5118629511071</v>
          </cell>
          <cell r="K103">
            <v>7239.334215028618</v>
          </cell>
          <cell r="L103">
            <v>6716.9525714245847</v>
          </cell>
          <cell r="M103">
            <v>6114.7255446625204</v>
          </cell>
          <cell r="N103">
            <v>5675.0043735015861</v>
          </cell>
          <cell r="O103">
            <v>4866.4872355608932</v>
          </cell>
          <cell r="P103">
            <v>4523.8508590227566</v>
          </cell>
        </row>
        <row r="104">
          <cell r="A104">
            <v>1103</v>
          </cell>
          <cell r="B104" t="str">
            <v>FENESTRELLE</v>
          </cell>
          <cell r="C104">
            <v>38775.998986536106</v>
          </cell>
          <cell r="D104">
            <v>37760.700668759418</v>
          </cell>
          <cell r="E104">
            <v>35181.732426408766</v>
          </cell>
          <cell r="F104">
            <v>33023.327820004815</v>
          </cell>
          <cell r="G104">
            <v>32646.564179506346</v>
          </cell>
          <cell r="H104">
            <v>29936.213734412278</v>
          </cell>
          <cell r="I104">
            <v>27676.129333005756</v>
          </cell>
          <cell r="J104">
            <v>25900.323786814199</v>
          </cell>
          <cell r="K104">
            <v>23275.407061011756</v>
          </cell>
          <cell r="L104">
            <v>21136.026359406762</v>
          </cell>
          <cell r="M104">
            <v>20026.364996258351</v>
          </cell>
          <cell r="N104">
            <v>18788.592206367299</v>
          </cell>
          <cell r="O104">
            <v>15995.108731127293</v>
          </cell>
          <cell r="P104">
            <v>14392.867136480207</v>
          </cell>
        </row>
        <row r="105">
          <cell r="A105">
            <v>1104</v>
          </cell>
          <cell r="B105" t="str">
            <v>FIANO</v>
          </cell>
          <cell r="C105">
            <v>19428.55252590953</v>
          </cell>
          <cell r="D105">
            <v>18919.84153942428</v>
          </cell>
          <cell r="E105">
            <v>17627.660260572891</v>
          </cell>
          <cell r="F105">
            <v>16792.13570259052</v>
          </cell>
          <cell r="G105">
            <v>16950.505415380703</v>
          </cell>
          <cell r="H105">
            <v>15430.699846014813</v>
          </cell>
          <cell r="I105">
            <v>14011.397320415563</v>
          </cell>
          <cell r="J105">
            <v>12778.931626074738</v>
          </cell>
          <cell r="K105">
            <v>11280.586835006279</v>
          </cell>
          <cell r="L105">
            <v>10553.732953639243</v>
          </cell>
          <cell r="M105">
            <v>9679.9826401962873</v>
          </cell>
          <cell r="N105">
            <v>8803.3135859232225</v>
          </cell>
          <cell r="O105">
            <v>7615.4693384982502</v>
          </cell>
          <cell r="P105">
            <v>7125.3043875186122</v>
          </cell>
        </row>
        <row r="106">
          <cell r="A106">
            <v>1105</v>
          </cell>
          <cell r="B106" t="str">
            <v>FIORANO CANAVESE</v>
          </cell>
          <cell r="C106">
            <v>7494.9717297695825</v>
          </cell>
          <cell r="D106">
            <v>7298.7257944511621</v>
          </cell>
          <cell r="E106">
            <v>6800.2397573769586</v>
          </cell>
          <cell r="F106">
            <v>6321.6871040244714</v>
          </cell>
          <cell r="G106">
            <v>6007.9866823878365</v>
          </cell>
          <cell r="H106">
            <v>5549.3689346526944</v>
          </cell>
          <cell r="I106">
            <v>5059.568480698963</v>
          </cell>
          <cell r="J106">
            <v>4574.7566695383703</v>
          </cell>
          <cell r="K106">
            <v>4137.2043805013373</v>
          </cell>
          <cell r="L106">
            <v>3854.2395747572505</v>
          </cell>
          <cell r="M106">
            <v>3570.9506465036875</v>
          </cell>
          <cell r="N106">
            <v>3263.3524866854054</v>
          </cell>
          <cell r="O106">
            <v>2846.655557575792</v>
          </cell>
          <cell r="P106">
            <v>2636.8059547172529</v>
          </cell>
        </row>
        <row r="107">
          <cell r="A107">
            <v>1106</v>
          </cell>
          <cell r="B107" t="str">
            <v>FOGLIZZO</v>
          </cell>
          <cell r="C107">
            <v>16388.987994221407</v>
          </cell>
          <cell r="D107">
            <v>15959.863990314429</v>
          </cell>
          <cell r="E107">
            <v>14869.842310253031</v>
          </cell>
          <cell r="F107">
            <v>14209.05799177997</v>
          </cell>
          <cell r="G107">
            <v>13760.204169620221</v>
          </cell>
          <cell r="H107">
            <v>12510.437244192732</v>
          </cell>
          <cell r="I107">
            <v>11723.253503080432</v>
          </cell>
          <cell r="J107">
            <v>10981.099684580606</v>
          </cell>
          <cell r="K107">
            <v>10042.441850070101</v>
          </cell>
          <cell r="L107">
            <v>9337.100678669658</v>
          </cell>
          <cell r="M107">
            <v>9247.7461669564946</v>
          </cell>
          <cell r="N107">
            <v>8548.2665783559823</v>
          </cell>
          <cell r="O107">
            <v>7445.9274709857427</v>
          </cell>
          <cell r="P107">
            <v>6991.0726125465026</v>
          </cell>
        </row>
        <row r="108">
          <cell r="A108">
            <v>1107</v>
          </cell>
          <cell r="B108" t="str">
            <v>FORNO CANAVESE</v>
          </cell>
          <cell r="C108">
            <v>24575.973239794705</v>
          </cell>
          <cell r="D108">
            <v>23932.483840675617</v>
          </cell>
          <cell r="E108">
            <v>22297.950723107264</v>
          </cell>
          <cell r="F108">
            <v>20888.453456765816</v>
          </cell>
          <cell r="G108">
            <v>20293.782054905365</v>
          </cell>
          <cell r="H108">
            <v>18543.283348356246</v>
          </cell>
          <cell r="I108">
            <v>16899.511557847847</v>
          </cell>
          <cell r="J108">
            <v>15863.284768267466</v>
          </cell>
          <cell r="K108">
            <v>14425.903103941635</v>
          </cell>
          <cell r="L108">
            <v>13042.258766362695</v>
          </cell>
          <cell r="M108">
            <v>12231.286547219626</v>
          </cell>
          <cell r="N108">
            <v>11236.925774148947</v>
          </cell>
          <cell r="O108">
            <v>9553.3658537806241</v>
          </cell>
          <cell r="P108">
            <v>8889.5260270864583</v>
          </cell>
        </row>
        <row r="109">
          <cell r="A109">
            <v>1108</v>
          </cell>
          <cell r="B109" t="str">
            <v>FRASSINETTO</v>
          </cell>
          <cell r="C109">
            <v>13061.032260696989</v>
          </cell>
          <cell r="D109">
            <v>12719.046382078694</v>
          </cell>
          <cell r="E109">
            <v>11850.365025233426</v>
          </cell>
          <cell r="F109">
            <v>10877.900028215279</v>
          </cell>
          <cell r="G109">
            <v>11395.753777266327</v>
          </cell>
          <cell r="H109">
            <v>10534.496336352229</v>
          </cell>
          <cell r="I109">
            <v>10095.625974935814</v>
          </cell>
          <cell r="J109">
            <v>9803.6742720934926</v>
          </cell>
          <cell r="K109">
            <v>9267.3886803035512</v>
          </cell>
          <cell r="L109">
            <v>8540.8627272211561</v>
          </cell>
          <cell r="M109">
            <v>8156.6657780210708</v>
          </cell>
          <cell r="N109">
            <v>7566.4185687089666</v>
          </cell>
          <cell r="O109">
            <v>6576.3767907446218</v>
          </cell>
          <cell r="P109">
            <v>6325.7410095969153</v>
          </cell>
        </row>
        <row r="110">
          <cell r="A110">
            <v>1109</v>
          </cell>
          <cell r="B110" t="str">
            <v>FRONT</v>
          </cell>
          <cell r="C110">
            <v>14782.59851249561</v>
          </cell>
          <cell r="D110">
            <v>14395.535695434048</v>
          </cell>
          <cell r="E110">
            <v>13412.354008319198</v>
          </cell>
          <cell r="F110">
            <v>12897.311982108076</v>
          </cell>
          <cell r="G110">
            <v>12879.058787439133</v>
          </cell>
          <cell r="H110">
            <v>11727.052444641167</v>
          </cell>
          <cell r="I110">
            <v>11023.209808239848</v>
          </cell>
          <cell r="J110">
            <v>10529.13060968882</v>
          </cell>
          <cell r="K110">
            <v>9612.3268135356429</v>
          </cell>
          <cell r="L110">
            <v>8713.2044056720479</v>
          </cell>
          <cell r="M110">
            <v>8033.0909423776038</v>
          </cell>
          <cell r="N110">
            <v>7319.7278062310425</v>
          </cell>
          <cell r="O110">
            <v>6374.5955000162503</v>
          </cell>
          <cell r="P110">
            <v>6148.9141347440573</v>
          </cell>
        </row>
        <row r="111">
          <cell r="A111">
            <v>1110</v>
          </cell>
          <cell r="B111" t="str">
            <v>FROSSASCO</v>
          </cell>
          <cell r="C111">
            <v>31648.931562740989</v>
          </cell>
          <cell r="D111">
            <v>30820.246091962072</v>
          </cell>
          <cell r="E111">
            <v>28715.294793789737</v>
          </cell>
          <cell r="F111">
            <v>27437.203950985815</v>
          </cell>
          <cell r="G111">
            <v>27583.148680835235</v>
          </cell>
          <cell r="H111">
            <v>25250.094366019468</v>
          </cell>
          <cell r="I111">
            <v>22691.939843006625</v>
          </cell>
          <cell r="J111">
            <v>20173.813525530539</v>
          </cell>
          <cell r="K111">
            <v>18259.872907624766</v>
          </cell>
          <cell r="L111">
            <v>16943.958352828518</v>
          </cell>
          <cell r="M111">
            <v>15846.983470362145</v>
          </cell>
          <cell r="N111">
            <v>14595.728448770196</v>
          </cell>
          <cell r="O111">
            <v>12633.865977682326</v>
          </cell>
          <cell r="P111">
            <v>11499.656623737479</v>
          </cell>
        </row>
        <row r="112">
          <cell r="A112">
            <v>1111</v>
          </cell>
          <cell r="B112" t="str">
            <v>GARZIGLIANA</v>
          </cell>
          <cell r="C112">
            <v>10972.267718715008</v>
          </cell>
          <cell r="D112">
            <v>10684.973380769648</v>
          </cell>
          <cell r="E112">
            <v>9955.2144904065481</v>
          </cell>
          <cell r="F112">
            <v>9333.2570538328837</v>
          </cell>
          <cell r="G112">
            <v>9472.1837421648324</v>
          </cell>
          <cell r="H112">
            <v>8483.8882022860107</v>
          </cell>
          <cell r="I112">
            <v>7892.0030182350683</v>
          </cell>
          <cell r="J112">
            <v>7326.3604960504008</v>
          </cell>
          <cell r="K112">
            <v>6757.2105150816151</v>
          </cell>
          <cell r="L112">
            <v>6429.1607803041252</v>
          </cell>
          <cell r="M112">
            <v>6106.5592337206044</v>
          </cell>
          <cell r="N112">
            <v>5669.3576182555753</v>
          </cell>
          <cell r="O112">
            <v>5194.4623476372735</v>
          </cell>
          <cell r="P112">
            <v>4835.6590564862017</v>
          </cell>
        </row>
        <row r="113">
          <cell r="A113">
            <v>1112</v>
          </cell>
          <cell r="B113" t="str">
            <v>GASSINO TORINESE</v>
          </cell>
          <cell r="C113">
            <v>26342.245301386542</v>
          </cell>
          <cell r="D113">
            <v>25652.508401242587</v>
          </cell>
          <cell r="E113">
            <v>23900.501597031674</v>
          </cell>
          <cell r="F113">
            <v>22796.581583223244</v>
          </cell>
          <cell r="G113">
            <v>22775.969430686844</v>
          </cell>
          <cell r="H113">
            <v>20583.902747041564</v>
          </cell>
          <cell r="I113">
            <v>18873.232412250542</v>
          </cell>
          <cell r="J113">
            <v>17393.511027088549</v>
          </cell>
          <cell r="K113">
            <v>15711.072797932171</v>
          </cell>
          <cell r="L113">
            <v>14651.136685262863</v>
          </cell>
          <cell r="M113">
            <v>13602.447711426797</v>
          </cell>
          <cell r="N113">
            <v>12455.190032569331</v>
          </cell>
          <cell r="O113">
            <v>10741.477580066783</v>
          </cell>
          <cell r="P113">
            <v>10014.008652557643</v>
          </cell>
        </row>
        <row r="114">
          <cell r="A114">
            <v>1113</v>
          </cell>
          <cell r="B114" t="str">
            <v>GERMAGNANO</v>
          </cell>
          <cell r="C114">
            <v>15906.49712808683</v>
          </cell>
          <cell r="D114">
            <v>15490.00651023134</v>
          </cell>
          <cell r="E114">
            <v>14432.075005884497</v>
          </cell>
          <cell r="F114">
            <v>13293.418377755979</v>
          </cell>
          <cell r="G114">
            <v>13339.669249776787</v>
          </cell>
          <cell r="H114">
            <v>12175.103278836745</v>
          </cell>
          <cell r="I114">
            <v>11113.222212041874</v>
          </cell>
          <cell r="J114">
            <v>10582.710008244781</v>
          </cell>
          <cell r="K114">
            <v>9563.7513876680132</v>
          </cell>
          <cell r="L114">
            <v>8778.1494910423207</v>
          </cell>
          <cell r="M114">
            <v>8147.873271423261</v>
          </cell>
          <cell r="N114">
            <v>7357.2373370209216</v>
          </cell>
          <cell r="O114">
            <v>6302.9733084866875</v>
          </cell>
          <cell r="P114">
            <v>5838.7680120473851</v>
          </cell>
        </row>
        <row r="115">
          <cell r="A115">
            <v>1114</v>
          </cell>
          <cell r="B115" t="str">
            <v>GIAGLIONE</v>
          </cell>
          <cell r="C115">
            <v>26393.324905424048</v>
          </cell>
          <cell r="D115">
            <v>25702.250553314767</v>
          </cell>
          <cell r="E115">
            <v>23946.846475530314</v>
          </cell>
          <cell r="F115">
            <v>23525.011810907563</v>
          </cell>
          <cell r="G115">
            <v>23570.948527712724</v>
          </cell>
          <cell r="H115">
            <v>21270.917968227252</v>
          </cell>
          <cell r="I115">
            <v>18990.142836490875</v>
          </cell>
          <cell r="J115">
            <v>17971.298425553483</v>
          </cell>
          <cell r="K115">
            <v>15826.155602030958</v>
          </cell>
          <cell r="L115">
            <v>14817.223478181999</v>
          </cell>
          <cell r="M115">
            <v>14090.953238716666</v>
          </cell>
          <cell r="N115">
            <v>12610.981709600799</v>
          </cell>
          <cell r="O115">
            <v>11075.154306548407</v>
          </cell>
          <cell r="P115">
            <v>10246.500657506886</v>
          </cell>
        </row>
        <row r="116">
          <cell r="A116">
            <v>1115</v>
          </cell>
          <cell r="B116" t="str">
            <v>GIAVENO</v>
          </cell>
          <cell r="C116">
            <v>71786.838104815644</v>
          </cell>
          <cell r="D116">
            <v>69907.194565737926</v>
          </cell>
          <cell r="E116">
            <v>65132.695377325763</v>
          </cell>
          <cell r="F116">
            <v>62284.811632661826</v>
          </cell>
          <cell r="G116">
            <v>62297.633686437643</v>
          </cell>
          <cell r="H116">
            <v>57486.945129231288</v>
          </cell>
          <cell r="I116">
            <v>53059.394998104726</v>
          </cell>
          <cell r="J116">
            <v>49950.477644251085</v>
          </cell>
          <cell r="K116">
            <v>45829.559475263784</v>
          </cell>
          <cell r="L116">
            <v>43355.873512473765</v>
          </cell>
          <cell r="M116">
            <v>41217.709157098761</v>
          </cell>
          <cell r="N116">
            <v>37807.522118526613</v>
          </cell>
          <cell r="O116">
            <v>32605.657470787275</v>
          </cell>
          <cell r="P116">
            <v>30429.276024962783</v>
          </cell>
        </row>
        <row r="117">
          <cell r="A117">
            <v>1116</v>
          </cell>
          <cell r="B117" t="str">
            <v>GIVOLETTO</v>
          </cell>
          <cell r="C117">
            <v>16136.028379303731</v>
          </cell>
          <cell r="D117">
            <v>15713.527788802054</v>
          </cell>
          <cell r="E117">
            <v>14640.330299748512</v>
          </cell>
          <cell r="F117">
            <v>13945.013316139319</v>
          </cell>
          <cell r="G117">
            <v>14499.843202063472</v>
          </cell>
          <cell r="H117">
            <v>13922.846510582318</v>
          </cell>
          <cell r="I117">
            <v>13326.889940683701</v>
          </cell>
          <cell r="J117">
            <v>13137.484327068645</v>
          </cell>
          <cell r="K117">
            <v>12126.834213443441</v>
          </cell>
          <cell r="L117">
            <v>11886.939140172175</v>
          </cell>
          <cell r="M117">
            <v>11646.719541620287</v>
          </cell>
          <cell r="N117">
            <v>10989.143156169324</v>
          </cell>
          <cell r="O117">
            <v>9828.9407438008493</v>
          </cell>
          <cell r="P117">
            <v>9102.1739779995405</v>
          </cell>
        </row>
        <row r="118">
          <cell r="A118">
            <v>1117</v>
          </cell>
          <cell r="B118" t="str">
            <v>GRAVERE</v>
          </cell>
          <cell r="C118">
            <v>24233.035201796803</v>
          </cell>
          <cell r="D118">
            <v>23598.525182247071</v>
          </cell>
          <cell r="E118">
            <v>21986.800666190124</v>
          </cell>
          <cell r="F118">
            <v>21453.141456533245</v>
          </cell>
          <cell r="G118">
            <v>20705.779041872178</v>
          </cell>
          <cell r="H118">
            <v>19004.227950675107</v>
          </cell>
          <cell r="I118">
            <v>17628.510095695026</v>
          </cell>
          <cell r="J118">
            <v>16395.229082289097</v>
          </cell>
          <cell r="K118">
            <v>14530.891853913377</v>
          </cell>
          <cell r="L118">
            <v>13827.115339090711</v>
          </cell>
          <cell r="M118">
            <v>13050.659575722451</v>
          </cell>
          <cell r="N118">
            <v>11561.674035086431</v>
          </cell>
          <cell r="O118">
            <v>9457.4111957704608</v>
          </cell>
          <cell r="P118">
            <v>8891.2425093279599</v>
          </cell>
        </row>
        <row r="119">
          <cell r="A119">
            <v>1118</v>
          </cell>
          <cell r="B119" t="str">
            <v>GROSCAVALLO</v>
          </cell>
          <cell r="C119">
            <v>36790.124986973184</v>
          </cell>
          <cell r="D119">
            <v>35826.82415691494</v>
          </cell>
          <cell r="E119">
            <v>33379.935193294434</v>
          </cell>
          <cell r="F119">
            <v>31591.799914105337</v>
          </cell>
          <cell r="G119">
            <v>32563.438577654644</v>
          </cell>
          <cell r="H119">
            <v>28543.366538720577</v>
          </cell>
          <cell r="I119">
            <v>26840.942918055149</v>
          </cell>
          <cell r="J119">
            <v>23720.11543517777</v>
          </cell>
          <cell r="K119">
            <v>21873.912376923116</v>
          </cell>
          <cell r="L119">
            <v>19970.778801196382</v>
          </cell>
          <cell r="M119">
            <v>18863.809182451088</v>
          </cell>
          <cell r="N119">
            <v>17264.423607853598</v>
          </cell>
          <cell r="O119">
            <v>14793.440242429848</v>
          </cell>
          <cell r="P119">
            <v>14082.351281822373</v>
          </cell>
        </row>
        <row r="120">
          <cell r="A120">
            <v>1119</v>
          </cell>
          <cell r="B120" t="str">
            <v>GROSSO</v>
          </cell>
          <cell r="C120">
            <v>8696.6327543248481</v>
          </cell>
          <cell r="D120">
            <v>8468.9229122430625</v>
          </cell>
          <cell r="E120">
            <v>7890.5151271444001</v>
          </cell>
          <cell r="F120">
            <v>7582.6482812355089</v>
          </cell>
          <cell r="G120">
            <v>7867.3328626223147</v>
          </cell>
          <cell r="H120">
            <v>7189.5189661485038</v>
          </cell>
          <cell r="I120">
            <v>6553.6955455702391</v>
          </cell>
          <cell r="J120">
            <v>6244.7172102399463</v>
          </cell>
          <cell r="K120">
            <v>5508.7986217274283</v>
          </cell>
          <cell r="L120">
            <v>5129.9888325011971</v>
          </cell>
          <cell r="M120">
            <v>4725.3788158271873</v>
          </cell>
          <cell r="N120">
            <v>4255.6361303249168</v>
          </cell>
          <cell r="O120">
            <v>3686.2366873193664</v>
          </cell>
          <cell r="P120">
            <v>3483.2606991777511</v>
          </cell>
        </row>
        <row r="121">
          <cell r="A121">
            <v>1120</v>
          </cell>
          <cell r="B121" t="str">
            <v>GRUGLIASCO</v>
          </cell>
          <cell r="C121">
            <v>44766.330854052329</v>
          </cell>
          <cell r="D121">
            <v>43594.183608408559</v>
          </cell>
          <cell r="E121">
            <v>40616.802016273425</v>
          </cell>
          <cell r="F121">
            <v>38079.938758292818</v>
          </cell>
          <cell r="G121">
            <v>36935.651419148562</v>
          </cell>
          <cell r="H121">
            <v>33246.120094914855</v>
          </cell>
          <cell r="I121">
            <v>29958.793745978175</v>
          </cell>
          <cell r="J121">
            <v>27088.207619391786</v>
          </cell>
          <cell r="K121">
            <v>24592.27495994496</v>
          </cell>
          <cell r="L121">
            <v>22600.324147292464</v>
          </cell>
          <cell r="M121">
            <v>21114.3267302643</v>
          </cell>
          <cell r="N121">
            <v>19374.305551182155</v>
          </cell>
          <cell r="O121">
            <v>16770.317819230848</v>
          </cell>
          <cell r="P121">
            <v>15710.072735495467</v>
          </cell>
        </row>
        <row r="122">
          <cell r="A122">
            <v>1121</v>
          </cell>
          <cell r="B122" t="str">
            <v>INGRIA</v>
          </cell>
          <cell r="C122">
            <v>5472.2324945986102</v>
          </cell>
          <cell r="D122">
            <v>5328.9493145010956</v>
          </cell>
          <cell r="E122">
            <v>4964.9944406826444</v>
          </cell>
          <cell r="F122">
            <v>4650.4009101996071</v>
          </cell>
          <cell r="G122">
            <v>4710.2675570594902</v>
          </cell>
          <cell r="H122">
            <v>4609.8909180633818</v>
          </cell>
          <cell r="I122">
            <v>4412.6788077732263</v>
          </cell>
          <cell r="J122">
            <v>4447.3732603036315</v>
          </cell>
          <cell r="K122">
            <v>4033.4847168591109</v>
          </cell>
          <cell r="L122">
            <v>3875.7196472780897</v>
          </cell>
          <cell r="M122">
            <v>4082.7617233891351</v>
          </cell>
          <cell r="N122">
            <v>3831.1067621883662</v>
          </cell>
          <cell r="O122">
            <v>3397.9502374630811</v>
          </cell>
          <cell r="P122">
            <v>2755.2041857691515</v>
          </cell>
        </row>
        <row r="123">
          <cell r="A123">
            <v>1122</v>
          </cell>
          <cell r="B123" t="str">
            <v>INVERSO PINASCA</v>
          </cell>
          <cell r="C123">
            <v>9776.1883737285625</v>
          </cell>
          <cell r="D123">
            <v>9520.2117936393934</v>
          </cell>
          <cell r="E123">
            <v>8870.0034171682146</v>
          </cell>
          <cell r="F123">
            <v>8696.9281556241403</v>
          </cell>
          <cell r="G123">
            <v>8644.633042508005</v>
          </cell>
          <cell r="H123">
            <v>8572.200654915574</v>
          </cell>
          <cell r="I123">
            <v>7936.8487684705296</v>
          </cell>
          <cell r="J123">
            <v>7333.8203201920478</v>
          </cell>
          <cell r="K123">
            <v>6611.7732681175412</v>
          </cell>
          <cell r="L123">
            <v>6260.1741619003451</v>
          </cell>
          <cell r="M123">
            <v>5944.8263854649113</v>
          </cell>
          <cell r="N123">
            <v>5468.67630225433</v>
          </cell>
          <cell r="O123">
            <v>4714.6919690849036</v>
          </cell>
          <cell r="P123">
            <v>4387.4856757649541</v>
          </cell>
        </row>
        <row r="124">
          <cell r="A124">
            <v>1123</v>
          </cell>
          <cell r="B124" t="str">
            <v>ISOLABELLA</v>
          </cell>
          <cell r="C124">
            <v>5053.0211046798231</v>
          </cell>
          <cell r="D124">
            <v>4920.7144211291843</v>
          </cell>
          <cell r="E124">
            <v>4584.6410433311876</v>
          </cell>
          <cell r="F124">
            <v>4226.9496133180237</v>
          </cell>
          <cell r="G124">
            <v>4540.210282552508</v>
          </cell>
          <cell r="H124">
            <v>4470.0907498108409</v>
          </cell>
          <cell r="I124">
            <v>3831.8952011234283</v>
          </cell>
          <cell r="J124">
            <v>3559.2681343426852</v>
          </cell>
          <cell r="K124">
            <v>3065.2715326827492</v>
          </cell>
          <cell r="L124">
            <v>3048.1754982645202</v>
          </cell>
          <cell r="M124">
            <v>2827.0430555904459</v>
          </cell>
          <cell r="N124">
            <v>2517.1693799240675</v>
          </cell>
          <cell r="O124">
            <v>2194.7123649729806</v>
          </cell>
          <cell r="P124">
            <v>2093.1814036788624</v>
          </cell>
        </row>
        <row r="125">
          <cell r="A125">
            <v>1124</v>
          </cell>
          <cell r="B125" t="str">
            <v>ISSIGLIO</v>
          </cell>
          <cell r="C125">
            <v>7262.3272232786358</v>
          </cell>
          <cell r="D125">
            <v>7072.1727770837397</v>
          </cell>
          <cell r="E125">
            <v>6589.1597854417332</v>
          </cell>
          <cell r="F125">
            <v>6177.3517673147298</v>
          </cell>
          <cell r="G125">
            <v>5863.8172510790946</v>
          </cell>
          <cell r="H125">
            <v>5484.0205287786957</v>
          </cell>
          <cell r="I125">
            <v>4952.6826950143168</v>
          </cell>
          <cell r="J125">
            <v>4731.8090191825013</v>
          </cell>
          <cell r="K125">
            <v>4322.4650176225132</v>
          </cell>
          <cell r="L125">
            <v>4112.4940754475765</v>
          </cell>
          <cell r="M125">
            <v>4049.7645818654837</v>
          </cell>
          <cell r="N125">
            <v>3585.286393728104</v>
          </cell>
          <cell r="O125">
            <v>3111.3539382976533</v>
          </cell>
          <cell r="P125">
            <v>2935.4203576305131</v>
          </cell>
        </row>
        <row r="126">
          <cell r="A126">
            <v>1125</v>
          </cell>
          <cell r="B126" t="str">
            <v>IVREA</v>
          </cell>
          <cell r="C126">
            <v>74522.865384345641</v>
          </cell>
          <cell r="D126">
            <v>72571.582584722695</v>
          </cell>
          <cell r="E126">
            <v>67615.111876593844</v>
          </cell>
          <cell r="F126">
            <v>62006.889109529708</v>
          </cell>
          <cell r="G126">
            <v>59167.097280891554</v>
          </cell>
          <cell r="H126">
            <v>52969.666003252139</v>
          </cell>
          <cell r="I126">
            <v>47705.286665837171</v>
          </cell>
          <cell r="J126">
            <v>43879.259019552243</v>
          </cell>
          <cell r="K126">
            <v>39215.242769271164</v>
          </cell>
          <cell r="L126">
            <v>35956.144297384606</v>
          </cell>
          <cell r="M126">
            <v>33542.341945728389</v>
          </cell>
          <cell r="N126">
            <v>30723.849020876161</v>
          </cell>
          <cell r="O126">
            <v>26486.159853936519</v>
          </cell>
          <cell r="P126">
            <v>24685.772757667397</v>
          </cell>
        </row>
        <row r="127">
          <cell r="A127">
            <v>1126</v>
          </cell>
          <cell r="B127" t="str">
            <v>LA CASSA</v>
          </cell>
          <cell r="C127">
            <v>15776.418232683282</v>
          </cell>
          <cell r="D127">
            <v>15363.333558894567</v>
          </cell>
          <cell r="E127">
            <v>14314.053523214263</v>
          </cell>
          <cell r="F127">
            <v>13885.230685137072</v>
          </cell>
          <cell r="G127">
            <v>14171.631829162772</v>
          </cell>
          <cell r="H127">
            <v>13582.349725258029</v>
          </cell>
          <cell r="I127">
            <v>13211.415112209299</v>
          </cell>
          <cell r="J127">
            <v>12487.801442921005</v>
          </cell>
          <cell r="K127">
            <v>11429.206519452968</v>
          </cell>
          <cell r="L127">
            <v>10927.636907067974</v>
          </cell>
          <cell r="M127">
            <v>10321.6604491793</v>
          </cell>
          <cell r="N127">
            <v>9498.0127536443306</v>
          </cell>
          <cell r="O127">
            <v>8045.405986760964</v>
          </cell>
          <cell r="P127">
            <v>7530.5159614603363</v>
          </cell>
        </row>
        <row r="128">
          <cell r="A128">
            <v>1127</v>
          </cell>
          <cell r="B128" t="str">
            <v>LA LOGGIA</v>
          </cell>
          <cell r="C128">
            <v>20909.430533091898</v>
          </cell>
          <cell r="D128">
            <v>20361.944711945471</v>
          </cell>
          <cell r="E128">
            <v>18971.271132414869</v>
          </cell>
          <cell r="F128">
            <v>18085.802309183469</v>
          </cell>
          <cell r="G128">
            <v>18049.176057828219</v>
          </cell>
          <cell r="H128">
            <v>16890.526653094475</v>
          </cell>
          <cell r="I128">
            <v>15567.973364995911</v>
          </cell>
          <cell r="J128">
            <v>14510.801497637405</v>
          </cell>
          <cell r="K128">
            <v>13373.455185237293</v>
          </cell>
          <cell r="L128">
            <v>13022.064875672466</v>
          </cell>
          <cell r="M128">
            <v>12535.81993779758</v>
          </cell>
          <cell r="N128">
            <v>11761.509322507205</v>
          </cell>
          <cell r="O128">
            <v>10259.033695126418</v>
          </cell>
          <cell r="P128">
            <v>9585.6956102751919</v>
          </cell>
        </row>
        <row r="129">
          <cell r="A129">
            <v>1128</v>
          </cell>
          <cell r="B129" t="str">
            <v>LANZO TORINESE</v>
          </cell>
          <cell r="C129">
            <v>24219.651956612186</v>
          </cell>
          <cell r="D129">
            <v>23585.492359660901</v>
          </cell>
          <cell r="E129">
            <v>21974.657955147508</v>
          </cell>
          <cell r="F129">
            <v>21014.937728628309</v>
          </cell>
          <cell r="G129">
            <v>21108.339522456958</v>
          </cell>
          <cell r="H129">
            <v>19222.84818102781</v>
          </cell>
          <cell r="I129">
            <v>17420.22633653236</v>
          </cell>
          <cell r="J129">
            <v>16107.214218831687</v>
          </cell>
          <cell r="K129">
            <v>14523.149106349974</v>
          </cell>
          <cell r="L129">
            <v>13336.863240479433</v>
          </cell>
          <cell r="M129">
            <v>12534.985276239073</v>
          </cell>
          <cell r="N129">
            <v>11485.327832646248</v>
          </cell>
          <cell r="O129">
            <v>9969.0555089225272</v>
          </cell>
          <cell r="P129">
            <v>9300.6359041191863</v>
          </cell>
        </row>
        <row r="130">
          <cell r="A130">
            <v>1129</v>
          </cell>
          <cell r="B130" t="str">
            <v>LAURIANO</v>
          </cell>
          <cell r="C130">
            <v>15587.397569291994</v>
          </cell>
          <cell r="D130">
            <v>15179.262151914001</v>
          </cell>
          <cell r="E130">
            <v>14142.553766243369</v>
          </cell>
          <cell r="F130">
            <v>13544.391024031789</v>
          </cell>
          <cell r="G130">
            <v>13641.965378615339</v>
          </cell>
          <cell r="H130">
            <v>12303.463829359318</v>
          </cell>
          <cell r="I130">
            <v>11506.485528825437</v>
          </cell>
          <cell r="J130">
            <v>10793.672704918468</v>
          </cell>
          <cell r="K130">
            <v>10175.735342287802</v>
          </cell>
          <cell r="L130">
            <v>9508.849390137606</v>
          </cell>
          <cell r="M130">
            <v>8846.1145536745753</v>
          </cell>
          <cell r="N130">
            <v>8192.589918872618</v>
          </cell>
          <cell r="O130">
            <v>7115.592875662428</v>
          </cell>
          <cell r="P130">
            <v>6501.4783487120185</v>
          </cell>
        </row>
        <row r="131">
          <cell r="A131">
            <v>1130</v>
          </cell>
          <cell r="B131" t="str">
            <v>LEINI'</v>
          </cell>
          <cell r="C131">
            <v>61504.15684567533</v>
          </cell>
          <cell r="D131">
            <v>59893.751733910969</v>
          </cell>
          <cell r="E131">
            <v>55803.147457471154</v>
          </cell>
          <cell r="F131">
            <v>53455.204987982353</v>
          </cell>
          <cell r="G131">
            <v>54259.566260065592</v>
          </cell>
          <cell r="H131">
            <v>50334.116658125873</v>
          </cell>
          <cell r="I131">
            <v>47852.218046915739</v>
          </cell>
          <cell r="J131">
            <v>44977.551082190272</v>
          </cell>
          <cell r="K131">
            <v>41412.834876374502</v>
          </cell>
          <cell r="L131">
            <v>38958.199992367096</v>
          </cell>
          <cell r="M131">
            <v>37093.420029569817</v>
          </cell>
          <cell r="N131">
            <v>34132.534835978251</v>
          </cell>
          <cell r="O131">
            <v>29573.2675380129</v>
          </cell>
          <cell r="P131">
            <v>27597.46117389256</v>
          </cell>
        </row>
        <row r="132">
          <cell r="A132">
            <v>1131</v>
          </cell>
          <cell r="B132" t="str">
            <v>LEMIE</v>
          </cell>
          <cell r="C132">
            <v>23817.344924611589</v>
          </cell>
          <cell r="D132">
            <v>23193.71920592252</v>
          </cell>
          <cell r="E132">
            <v>21609.641998807554</v>
          </cell>
          <cell r="F132">
            <v>21339.679357113921</v>
          </cell>
          <cell r="G132">
            <v>20869.282593647258</v>
          </cell>
          <cell r="H132">
            <v>19618.016970044522</v>
          </cell>
          <cell r="I132">
            <v>17409.352784817929</v>
          </cell>
          <cell r="J132">
            <v>15646.9297144458</v>
          </cell>
          <cell r="K132">
            <v>14414.840062028372</v>
          </cell>
          <cell r="L132">
            <v>12630.63488730135</v>
          </cell>
          <cell r="M132">
            <v>11908.495672119658</v>
          </cell>
          <cell r="N132">
            <v>11656.959883835765</v>
          </cell>
          <cell r="O132">
            <v>9332.5496085249033</v>
          </cell>
          <cell r="P132">
            <v>9093.534622410034</v>
          </cell>
        </row>
        <row r="133">
          <cell r="A133">
            <v>1132</v>
          </cell>
          <cell r="B133" t="str">
            <v>LESSOLO</v>
          </cell>
          <cell r="C133">
            <v>17934.673449340371</v>
          </cell>
          <cell r="D133">
            <v>17465.077713346254</v>
          </cell>
          <cell r="E133">
            <v>16272.253428436448</v>
          </cell>
          <cell r="F133">
            <v>15540.052427643501</v>
          </cell>
          <cell r="G133">
            <v>15414.530361617892</v>
          </cell>
          <cell r="H133">
            <v>14248.982408910595</v>
          </cell>
          <cell r="I133">
            <v>13122.612801335163</v>
          </cell>
          <cell r="J133">
            <v>12507.565116441225</v>
          </cell>
          <cell r="K133">
            <v>11330.084671141434</v>
          </cell>
          <cell r="L133">
            <v>10562.737996082873</v>
          </cell>
          <cell r="M133">
            <v>9749.810132257946</v>
          </cell>
          <cell r="N133">
            <v>9010.6528009762005</v>
          </cell>
          <cell r="O133">
            <v>7722.2671575797376</v>
          </cell>
          <cell r="P133">
            <v>7213.4118929982706</v>
          </cell>
        </row>
        <row r="134">
          <cell r="A134">
            <v>1133</v>
          </cell>
          <cell r="B134" t="str">
            <v>LEVONE</v>
          </cell>
          <cell r="C134">
            <v>8520.5202828495112</v>
          </cell>
          <cell r="D134">
            <v>8297.4217132223821</v>
          </cell>
          <cell r="E134">
            <v>7730.727062095445</v>
          </cell>
          <cell r="F134">
            <v>7338.4754149522414</v>
          </cell>
          <cell r="G134">
            <v>7262.4249644135361</v>
          </cell>
          <cell r="H134">
            <v>6756.4716232785286</v>
          </cell>
          <cell r="I134">
            <v>6052.3903044705257</v>
          </cell>
          <cell r="J134">
            <v>5547.122958571752</v>
          </cell>
          <cell r="K134">
            <v>5095.0571945799711</v>
          </cell>
          <cell r="L134">
            <v>4720.4755732158146</v>
          </cell>
          <cell r="M134">
            <v>4273.2117472581876</v>
          </cell>
          <cell r="N134">
            <v>4019.3876970400856</v>
          </cell>
          <cell r="O134">
            <v>3553.4438235455973</v>
          </cell>
          <cell r="P134">
            <v>3170.1122758977672</v>
          </cell>
        </row>
        <row r="135">
          <cell r="A135">
            <v>1134</v>
          </cell>
          <cell r="B135" t="str">
            <v>LOCANA</v>
          </cell>
          <cell r="C135">
            <v>54871.826074388329</v>
          </cell>
          <cell r="D135">
            <v>53435.079783828398</v>
          </cell>
          <cell r="E135">
            <v>49785.587816006431</v>
          </cell>
          <cell r="F135">
            <v>46358.149277019918</v>
          </cell>
          <cell r="G135">
            <v>45262.494683616736</v>
          </cell>
          <cell r="H135">
            <v>41195.092811772716</v>
          </cell>
          <cell r="I135">
            <v>38430.716041293083</v>
          </cell>
          <cell r="J135">
            <v>35244.09481172527</v>
          </cell>
          <cell r="K135">
            <v>31919.611914372628</v>
          </cell>
          <cell r="L135">
            <v>29572.830703926764</v>
          </cell>
          <cell r="M135">
            <v>27458.011892765695</v>
          </cell>
          <cell r="N135">
            <v>25276.935325035171</v>
          </cell>
          <cell r="O135">
            <v>21814.189991522118</v>
          </cell>
          <cell r="P135">
            <v>20387.561101544714</v>
          </cell>
        </row>
        <row r="136">
          <cell r="A136">
            <v>1135</v>
          </cell>
          <cell r="B136" t="str">
            <v>LOMBARDORE</v>
          </cell>
          <cell r="C136">
            <v>16606.630152675185</v>
          </cell>
          <cell r="D136">
            <v>16171.807476312801</v>
          </cell>
          <cell r="E136">
            <v>15067.310547914311</v>
          </cell>
          <cell r="F136">
            <v>14464.464662795395</v>
          </cell>
          <cell r="G136">
            <v>14419.867393217506</v>
          </cell>
          <cell r="H136">
            <v>14530.244269776345</v>
          </cell>
          <cell r="I136">
            <v>13268.443644357651</v>
          </cell>
          <cell r="J136">
            <v>12261.393293111649</v>
          </cell>
          <cell r="K136">
            <v>10709.244270840214</v>
          </cell>
          <cell r="L136">
            <v>10904.173830668829</v>
          </cell>
          <cell r="M136">
            <v>10298.788890299973</v>
          </cell>
          <cell r="N136">
            <v>9568.7804537089596</v>
          </cell>
          <cell r="O136">
            <v>8225.1693527478837</v>
          </cell>
          <cell r="P136">
            <v>7637.1743473842907</v>
          </cell>
        </row>
        <row r="137">
          <cell r="A137">
            <v>1136</v>
          </cell>
          <cell r="B137" t="str">
            <v>LOMBRIASCO</v>
          </cell>
          <cell r="C137">
            <v>7987.0817157910788</v>
          </cell>
          <cell r="D137">
            <v>7777.9505304719496</v>
          </cell>
          <cell r="E137">
            <v>7246.7345558367897</v>
          </cell>
          <cell r="F137">
            <v>7260.7594171044284</v>
          </cell>
          <cell r="G137">
            <v>7510.483519237735</v>
          </cell>
          <cell r="H137">
            <v>7052.8506679455295</v>
          </cell>
          <cell r="I137">
            <v>6282.5249989990989</v>
          </cell>
          <cell r="J137">
            <v>5919.9427246773521</v>
          </cell>
          <cell r="K137">
            <v>5370.1488874372935</v>
          </cell>
          <cell r="L137">
            <v>5003.1553456654574</v>
          </cell>
          <cell r="M137">
            <v>4651.3593955178458</v>
          </cell>
          <cell r="N137">
            <v>4343.0710579710076</v>
          </cell>
          <cell r="O137">
            <v>3824.1147408391703</v>
          </cell>
          <cell r="P137">
            <v>3575.7455636582422</v>
          </cell>
        </row>
        <row r="138">
          <cell r="A138">
            <v>1137</v>
          </cell>
          <cell r="B138" t="str">
            <v>LORANZE'</v>
          </cell>
          <cell r="C138">
            <v>6192.517244856127</v>
          </cell>
          <cell r="D138">
            <v>6030.3743599316504</v>
          </cell>
          <cell r="E138">
            <v>5618.5137829742907</v>
          </cell>
          <cell r="F138">
            <v>5280.7694503091279</v>
          </cell>
          <cell r="G138">
            <v>5415.5325572336924</v>
          </cell>
          <cell r="H138">
            <v>4928.3799583546779</v>
          </cell>
          <cell r="I138">
            <v>4547.3016263824957</v>
          </cell>
          <cell r="J138">
            <v>4247.3586211020147</v>
          </cell>
          <cell r="K138">
            <v>3836.7705902837038</v>
          </cell>
          <cell r="L138">
            <v>3559.9087627965228</v>
          </cell>
          <cell r="M138">
            <v>3425.222509922492</v>
          </cell>
          <cell r="N138">
            <v>3166.3793952208985</v>
          </cell>
          <cell r="O138">
            <v>2751.1391818875427</v>
          </cell>
          <cell r="P138">
            <v>2601.9381065251446</v>
          </cell>
        </row>
        <row r="139">
          <cell r="A139">
            <v>1138</v>
          </cell>
          <cell r="B139" t="str">
            <v>LUGNACCO</v>
          </cell>
          <cell r="C139">
            <v>5844.1103044663869</v>
          </cell>
          <cell r="D139">
            <v>5691.089995097017</v>
          </cell>
          <cell r="E139">
            <v>5302.4017530417632</v>
          </cell>
          <cell r="F139">
            <v>4902.5836227787677</v>
          </cell>
          <cell r="G139">
            <v>5053.5330236133323</v>
          </cell>
          <cell r="H139">
            <v>4860.0243324824742</v>
          </cell>
          <cell r="I139">
            <v>4428.1787777159061</v>
          </cell>
          <cell r="J139">
            <v>4141.1488641284432</v>
          </cell>
          <cell r="K139">
            <v>3830.8063196342273</v>
          </cell>
          <cell r="L139">
            <v>3588.5128055975142</v>
          </cell>
          <cell r="M139">
            <v>3361.443817508326</v>
          </cell>
          <cell r="N139">
            <v>3017.1073722469459</v>
          </cell>
          <cell r="O139">
            <v>2645.7772375630989</v>
          </cell>
          <cell r="P139">
            <v>2475.7129309903139</v>
          </cell>
        </row>
        <row r="140">
          <cell r="A140">
            <v>1139</v>
          </cell>
          <cell r="B140" t="str">
            <v>LUSERNA SAN GIOVANNI</v>
          </cell>
          <cell r="C140">
            <v>37012.691514364597</v>
          </cell>
          <cell r="D140">
            <v>36043.563073754463</v>
          </cell>
          <cell r="E140">
            <v>33581.871344996893</v>
          </cell>
          <cell r="F140">
            <v>31938.506211237691</v>
          </cell>
          <cell r="G140">
            <v>30975.958311539187</v>
          </cell>
          <cell r="H140">
            <v>28052.583949779553</v>
          </cell>
          <cell r="I140">
            <v>25210.581359894579</v>
          </cell>
          <cell r="J140">
            <v>23285.870381268662</v>
          </cell>
          <cell r="K140">
            <v>20726.858607378676</v>
          </cell>
          <cell r="L140">
            <v>19400.83073381535</v>
          </cell>
          <cell r="M140">
            <v>17875.576870579975</v>
          </cell>
          <cell r="N140">
            <v>16280.239318410706</v>
          </cell>
          <cell r="O140">
            <v>13874.16482564646</v>
          </cell>
          <cell r="P140">
            <v>12831.412519841395</v>
          </cell>
        </row>
        <row r="141">
          <cell r="A141">
            <v>1140</v>
          </cell>
          <cell r="B141" t="str">
            <v>LUSERNETTA</v>
          </cell>
          <cell r="C141">
            <v>12325.133115848843</v>
          </cell>
          <cell r="D141">
            <v>12002.415784356233</v>
          </cell>
          <cell r="E141">
            <v>11182.678634591108</v>
          </cell>
          <cell r="F141">
            <v>10331.243872467083</v>
          </cell>
          <cell r="G141">
            <v>9993.2709808385807</v>
          </cell>
          <cell r="H141">
            <v>8956.7249382528389</v>
          </cell>
          <cell r="I141">
            <v>8334.2528307915891</v>
          </cell>
          <cell r="J141">
            <v>7609.2486401042588</v>
          </cell>
          <cell r="K141">
            <v>6907.6454229094397</v>
          </cell>
          <cell r="L141">
            <v>6687.6441356006335</v>
          </cell>
          <cell r="M141">
            <v>6285.2557000330198</v>
          </cell>
          <cell r="N141">
            <v>5643.9554339540955</v>
          </cell>
          <cell r="O141">
            <v>4800.4486907506971</v>
          </cell>
          <cell r="P141">
            <v>4786.4044336363249</v>
          </cell>
        </row>
        <row r="142">
          <cell r="A142">
            <v>1141</v>
          </cell>
          <cell r="B142" t="str">
            <v>LUSIGLIE'</v>
          </cell>
          <cell r="C142">
            <v>6205.4201439120961</v>
          </cell>
          <cell r="D142">
            <v>6042.9394136181027</v>
          </cell>
          <cell r="E142">
            <v>5630.2206726477125</v>
          </cell>
          <cell r="F142">
            <v>5386.1588278397357</v>
          </cell>
          <cell r="G142">
            <v>5262.3927192229939</v>
          </cell>
          <cell r="H142">
            <v>4981.7042906815559</v>
          </cell>
          <cell r="I142">
            <v>4623.8652490792419</v>
          </cell>
          <cell r="J142">
            <v>4337.6064759374913</v>
          </cell>
          <cell r="K142">
            <v>3986.0041824361369</v>
          </cell>
          <cell r="L142">
            <v>3755.0948070302784</v>
          </cell>
          <cell r="M142">
            <v>3629.2094736036856</v>
          </cell>
          <cell r="N142">
            <v>3303.1532716800348</v>
          </cell>
          <cell r="O142">
            <v>2908.189211297869</v>
          </cell>
          <cell r="P142">
            <v>2784.1090131616684</v>
          </cell>
        </row>
        <row r="143">
          <cell r="A143">
            <v>1142</v>
          </cell>
          <cell r="B143" t="str">
            <v>MACELLO</v>
          </cell>
          <cell r="C143">
            <v>16618.043375018002</v>
          </cell>
          <cell r="D143">
            <v>16182.921858503258</v>
          </cell>
          <cell r="E143">
            <v>15077.665843589028</v>
          </cell>
          <cell r="F143">
            <v>14474.999737829692</v>
          </cell>
          <cell r="G143">
            <v>14710.154980913123</v>
          </cell>
          <cell r="H143">
            <v>13381.142816944433</v>
          </cell>
          <cell r="I143">
            <v>12619.018916707244</v>
          </cell>
          <cell r="J143">
            <v>11998.149393097056</v>
          </cell>
          <cell r="K143">
            <v>11224.23217150691</v>
          </cell>
          <cell r="L143">
            <v>10528.716139620086</v>
          </cell>
          <cell r="M143">
            <v>9953.9701632411889</v>
          </cell>
          <cell r="N143">
            <v>9280.5915876173676</v>
          </cell>
          <cell r="O143">
            <v>7931.8874046539386</v>
          </cell>
          <cell r="P143">
            <v>7536.930949286716</v>
          </cell>
        </row>
        <row r="144">
          <cell r="A144">
            <v>1143</v>
          </cell>
          <cell r="B144" t="str">
            <v>MAGLIONE</v>
          </cell>
          <cell r="C144">
            <v>10389.120020240425</v>
          </cell>
          <cell r="D144">
            <v>10117.094634552934</v>
          </cell>
          <cell r="E144">
            <v>9426.1205449499139</v>
          </cell>
          <cell r="F144">
            <v>8993.0498205051863</v>
          </cell>
          <cell r="G144">
            <v>8984.8682821279235</v>
          </cell>
          <cell r="H144">
            <v>7777.2435379231674</v>
          </cell>
          <cell r="I144">
            <v>6964.3128984837367</v>
          </cell>
          <cell r="J144">
            <v>6528.5191979605643</v>
          </cell>
          <cell r="K144">
            <v>5944.2101243271327</v>
          </cell>
          <cell r="L144">
            <v>5660.8665407771159</v>
          </cell>
          <cell r="M144">
            <v>5093.89626053141</v>
          </cell>
          <cell r="N144">
            <v>4463.4683027113488</v>
          </cell>
          <cell r="O144">
            <v>3781.7898074636423</v>
          </cell>
          <cell r="P144">
            <v>3441.2959728454357</v>
          </cell>
        </row>
        <row r="145">
          <cell r="A145">
            <v>1144</v>
          </cell>
          <cell r="B145" t="str">
            <v>MARENTINO</v>
          </cell>
          <cell r="C145">
            <v>15153.676404885866</v>
          </cell>
          <cell r="D145">
            <v>14756.897403335061</v>
          </cell>
          <cell r="E145">
            <v>13749.035550011078</v>
          </cell>
          <cell r="F145">
            <v>13657.135617390091</v>
          </cell>
          <cell r="G145">
            <v>14769.238709198651</v>
          </cell>
          <cell r="H145">
            <v>13392.836652459968</v>
          </cell>
          <cell r="I145">
            <v>12644.495234173321</v>
          </cell>
          <cell r="J145">
            <v>11805.725043460783</v>
          </cell>
          <cell r="K145">
            <v>10696.140526270507</v>
          </cell>
          <cell r="L145">
            <v>9950.7896764321613</v>
          </cell>
          <cell r="M145">
            <v>9360.6274361591386</v>
          </cell>
          <cell r="N145">
            <v>8550.3347750667508</v>
          </cell>
          <cell r="O145">
            <v>7191.3947708984324</v>
          </cell>
          <cell r="P145">
            <v>6761.91952984001</v>
          </cell>
        </row>
        <row r="146">
          <cell r="A146">
            <v>1145</v>
          </cell>
          <cell r="B146" t="str">
            <v>MASSELLO</v>
          </cell>
          <cell r="C146">
            <v>18584.657911186838</v>
          </cell>
          <cell r="D146">
            <v>18098.043190564556</v>
          </cell>
          <cell r="E146">
            <v>16861.988832183128</v>
          </cell>
          <cell r="F146">
            <v>16789.969254035881</v>
          </cell>
          <cell r="G146">
            <v>18871.367848530299</v>
          </cell>
          <cell r="H146">
            <v>17480.930914228455</v>
          </cell>
          <cell r="I146">
            <v>17362.755046815419</v>
          </cell>
          <cell r="J146">
            <v>17332.730398651402</v>
          </cell>
          <cell r="K146">
            <v>15292.670845320621</v>
          </cell>
          <cell r="L146">
            <v>15077.445203443398</v>
          </cell>
          <cell r="M146">
            <v>13241.988729419636</v>
          </cell>
          <cell r="N146">
            <v>12163.650878659313</v>
          </cell>
          <cell r="O146">
            <v>10301.711916503227</v>
          </cell>
          <cell r="P146">
            <v>9523.5691155119639</v>
          </cell>
        </row>
        <row r="147">
          <cell r="A147">
            <v>1146</v>
          </cell>
          <cell r="B147" t="str">
            <v>MATHI</v>
          </cell>
          <cell r="C147">
            <v>14215.303575594418</v>
          </cell>
          <cell r="D147">
            <v>13843.094627167395</v>
          </cell>
          <cell r="E147">
            <v>12897.643383227523</v>
          </cell>
          <cell r="F147">
            <v>12209.485965039774</v>
          </cell>
          <cell r="G147">
            <v>12305.37431001929</v>
          </cell>
          <cell r="H147">
            <v>10926.270112077509</v>
          </cell>
          <cell r="I147">
            <v>9966.3680203591139</v>
          </cell>
          <cell r="J147">
            <v>9254.1378150855453</v>
          </cell>
          <cell r="K147">
            <v>8315.933431376965</v>
          </cell>
          <cell r="L147">
            <v>7708.7512159918206</v>
          </cell>
          <cell r="M147">
            <v>7179.8045193703747</v>
          </cell>
          <cell r="N147">
            <v>6589.8634795340158</v>
          </cell>
          <cell r="O147">
            <v>5692.8397241236698</v>
          </cell>
          <cell r="P147">
            <v>5374.7653987091608</v>
          </cell>
        </row>
        <row r="148">
          <cell r="A148">
            <v>1147</v>
          </cell>
          <cell r="B148" t="str">
            <v>MATTIE</v>
          </cell>
          <cell r="C148">
            <v>22308.641146386813</v>
          </cell>
          <cell r="D148">
            <v>21724.518843421134</v>
          </cell>
          <cell r="E148">
            <v>20240.784612189451</v>
          </cell>
          <cell r="F148">
            <v>18548.735052133641</v>
          </cell>
          <cell r="G148">
            <v>18547.821918290632</v>
          </cell>
          <cell r="H148">
            <v>17048.478583875662</v>
          </cell>
          <cell r="I148">
            <v>14770.369035727419</v>
          </cell>
          <cell r="J148">
            <v>13261.030819170208</v>
          </cell>
          <cell r="K148">
            <v>11805.216879933312</v>
          </cell>
          <cell r="L148">
            <v>10664.616706067502</v>
          </cell>
          <cell r="M148">
            <v>9644.9164060128369</v>
          </cell>
          <cell r="N148">
            <v>8610.2509781961435</v>
          </cell>
          <cell r="O148">
            <v>7502.1910944122983</v>
          </cell>
          <cell r="P148">
            <v>6542.1554064172578</v>
          </cell>
        </row>
        <row r="149">
          <cell r="A149">
            <v>1148</v>
          </cell>
          <cell r="B149" t="str">
            <v>MAZZE'</v>
          </cell>
          <cell r="C149">
            <v>34823.348132482453</v>
          </cell>
          <cell r="D149">
            <v>33911.544756622614</v>
          </cell>
          <cell r="E149">
            <v>31595.464932162729</v>
          </cell>
          <cell r="F149">
            <v>30440.118024040738</v>
          </cell>
          <cell r="G149">
            <v>30423.321047379337</v>
          </cell>
          <cell r="H149">
            <v>28084.25207706324</v>
          </cell>
          <cell r="I149">
            <v>25929.341783429521</v>
          </cell>
          <cell r="J149">
            <v>24632.004562418315</v>
          </cell>
          <cell r="K149">
            <v>22547.665342836324</v>
          </cell>
          <cell r="L149">
            <v>20932.106238604436</v>
          </cell>
          <cell r="M149">
            <v>19480.08212934605</v>
          </cell>
          <cell r="N149">
            <v>18121.552319319537</v>
          </cell>
          <cell r="O149">
            <v>15710.080626897008</v>
          </cell>
          <cell r="P149">
            <v>14708.650810946381</v>
          </cell>
        </row>
        <row r="150">
          <cell r="A150">
            <v>1149</v>
          </cell>
          <cell r="B150" t="str">
            <v>MEANA DI SUSA</v>
          </cell>
          <cell r="C150">
            <v>12777.623691306359</v>
          </cell>
          <cell r="D150">
            <v>12443.058491748987</v>
          </cell>
          <cell r="E150">
            <v>11593.226467459206</v>
          </cell>
          <cell r="F150">
            <v>11217.443384922914</v>
          </cell>
          <cell r="G150">
            <v>11104.125678198523</v>
          </cell>
          <cell r="H150">
            <v>10254.768946387125</v>
          </cell>
          <cell r="I150">
            <v>9487.0008952751377</v>
          </cell>
          <cell r="J150">
            <v>8905.3786228551253</v>
          </cell>
          <cell r="K150">
            <v>8059.3055680191592</v>
          </cell>
          <cell r="L150">
            <v>7442.3687510446089</v>
          </cell>
          <cell r="M150">
            <v>6812.3418847939229</v>
          </cell>
          <cell r="N150">
            <v>6277.756782929102</v>
          </cell>
          <cell r="O150">
            <v>5288.6183281908225</v>
          </cell>
          <cell r="P150">
            <v>4881.1903054483419</v>
          </cell>
        </row>
        <row r="151">
          <cell r="A151">
            <v>1150</v>
          </cell>
          <cell r="B151" t="str">
            <v>MERCENASCO</v>
          </cell>
          <cell r="C151">
            <v>17947.807526409375</v>
          </cell>
          <cell r="D151">
            <v>17477.867891954815</v>
          </cell>
          <cell r="E151">
            <v>16284.170067522138</v>
          </cell>
          <cell r="F151">
            <v>15742.612711272506</v>
          </cell>
          <cell r="G151">
            <v>15767.248611518866</v>
          </cell>
          <cell r="H151">
            <v>14595.658607982688</v>
          </cell>
          <cell r="I151">
            <v>13304.873406438695</v>
          </cell>
          <cell r="J151">
            <v>12554.926230868208</v>
          </cell>
          <cell r="K151">
            <v>11707.362213920673</v>
          </cell>
          <cell r="L151">
            <v>10798.593411794207</v>
          </cell>
          <cell r="M151">
            <v>10445.176641101016</v>
          </cell>
          <cell r="N151">
            <v>9540.0465509558435</v>
          </cell>
          <cell r="O151">
            <v>8234.6008160684505</v>
          </cell>
          <cell r="P151">
            <v>7673.0297936139541</v>
          </cell>
        </row>
        <row r="152">
          <cell r="A152">
            <v>1151</v>
          </cell>
          <cell r="B152" t="str">
            <v>MEUGLIANO</v>
          </cell>
          <cell r="C152">
            <v>7757.1781373722724</v>
          </cell>
          <cell r="D152">
            <v>7554.0666735953409</v>
          </cell>
          <cell r="E152">
            <v>7038.1414469239071</v>
          </cell>
          <cell r="F152">
            <v>6586.2642953200857</v>
          </cell>
          <cell r="G152">
            <v>6251.9610653453728</v>
          </cell>
          <cell r="H152">
            <v>5591.7249702197332</v>
          </cell>
          <cell r="I152">
            <v>4777.8369025559778</v>
          </cell>
          <cell r="J152">
            <v>4772.5005176395134</v>
          </cell>
          <cell r="K152">
            <v>4151.7347936215847</v>
          </cell>
          <cell r="L152">
            <v>4163.1786067003077</v>
          </cell>
          <cell r="M152">
            <v>3712.5182438565371</v>
          </cell>
          <cell r="N152">
            <v>3380.7027386719101</v>
          </cell>
          <cell r="O152">
            <v>2795.8667124904791</v>
          </cell>
          <cell r="P152">
            <v>2475.0562447896314</v>
          </cell>
        </row>
        <row r="153">
          <cell r="A153">
            <v>1152</v>
          </cell>
          <cell r="B153" t="str">
            <v>MEZZENILE</v>
          </cell>
          <cell r="C153">
            <v>24312.76570183846</v>
          </cell>
          <cell r="D153">
            <v>23676.168044453891</v>
          </cell>
          <cell r="E153">
            <v>22059.140701057138</v>
          </cell>
          <cell r="F153">
            <v>20695.040229759561</v>
          </cell>
          <cell r="G153">
            <v>21595.458486362095</v>
          </cell>
          <cell r="H153">
            <v>19201.441510453988</v>
          </cell>
          <cell r="I153">
            <v>17307.985956122924</v>
          </cell>
          <cell r="J153">
            <v>16315.168304288583</v>
          </cell>
          <cell r="K153">
            <v>14860.732589957564</v>
          </cell>
          <cell r="L153">
            <v>13859.632178525242</v>
          </cell>
          <cell r="M153">
            <v>13019.617973950342</v>
          </cell>
          <cell r="N153">
            <v>11958.24656887415</v>
          </cell>
          <cell r="O153">
            <v>10325.118451543321</v>
          </cell>
          <cell r="P153">
            <v>9699.3842467948198</v>
          </cell>
        </row>
        <row r="154">
          <cell r="A154">
            <v>1153</v>
          </cell>
          <cell r="B154" t="str">
            <v>MOMBELLO DI TORINO</v>
          </cell>
          <cell r="C154">
            <v>4842.6958630172285</v>
          </cell>
          <cell r="D154">
            <v>4715.8962681200674</v>
          </cell>
          <cell r="E154">
            <v>4393.8114949483725</v>
          </cell>
          <cell r="F154">
            <v>3928.4214765815163</v>
          </cell>
          <cell r="G154">
            <v>4056.7443733693567</v>
          </cell>
          <cell r="H154">
            <v>3691.4175547144873</v>
          </cell>
          <cell r="I154">
            <v>3324.2759507301389</v>
          </cell>
          <cell r="J154">
            <v>3114.9488868959188</v>
          </cell>
          <cell r="K154">
            <v>2966.7799769576072</v>
          </cell>
          <cell r="L154">
            <v>2873.4364168337515</v>
          </cell>
          <cell r="M154">
            <v>2676.9527369818497</v>
          </cell>
          <cell r="N154">
            <v>2411.9075930956342</v>
          </cell>
          <cell r="O154">
            <v>2092.5744753680783</v>
          </cell>
          <cell r="P154">
            <v>1990.5554928680474</v>
          </cell>
        </row>
        <row r="155">
          <cell r="A155">
            <v>1154</v>
          </cell>
          <cell r="B155" t="str">
            <v>MOMPANTERO</v>
          </cell>
          <cell r="C155">
            <v>23444.25588070077</v>
          </cell>
          <cell r="D155">
            <v>22830.399005847161</v>
          </cell>
          <cell r="E155">
            <v>21271.135725412692</v>
          </cell>
          <cell r="F155">
            <v>21180.727578831618</v>
          </cell>
          <cell r="G155">
            <v>21240.393606069432</v>
          </cell>
          <cell r="H155">
            <v>18959.238444635161</v>
          </cell>
          <cell r="I155">
            <v>17597.768558663836</v>
          </cell>
          <cell r="J155">
            <v>16507.578529968832</v>
          </cell>
          <cell r="K155">
            <v>15268.056788077476</v>
          </cell>
          <cell r="L155">
            <v>14420.900383518328</v>
          </cell>
          <cell r="M155">
            <v>13323.756477696261</v>
          </cell>
          <cell r="N155">
            <v>12498.837977805189</v>
          </cell>
          <cell r="O155">
            <v>10298.721173082709</v>
          </cell>
          <cell r="P155">
            <v>9715.5829628778065</v>
          </cell>
        </row>
        <row r="156">
          <cell r="A156">
            <v>1155</v>
          </cell>
          <cell r="B156" t="str">
            <v>MONASTERO DI LANZO</v>
          </cell>
          <cell r="C156">
            <v>22969.287328556573</v>
          </cell>
          <cell r="D156">
            <v>22367.866877898156</v>
          </cell>
          <cell r="E156">
            <v>20840.193468623951</v>
          </cell>
          <cell r="F156">
            <v>20025.847057523646</v>
          </cell>
          <cell r="G156">
            <v>19804.970220203708</v>
          </cell>
          <cell r="H156">
            <v>17563.862749688327</v>
          </cell>
          <cell r="I156">
            <v>16055.079488503115</v>
          </cell>
          <cell r="J156">
            <v>15171.928699005412</v>
          </cell>
          <cell r="K156">
            <v>13645.066700456662</v>
          </cell>
          <cell r="L156">
            <v>12698.332527337998</v>
          </cell>
          <cell r="M156">
            <v>11771.430385499916</v>
          </cell>
          <cell r="N156">
            <v>11019.356995975182</v>
          </cell>
          <cell r="O156">
            <v>9681.0158498634646</v>
          </cell>
          <cell r="P156">
            <v>8756.9498857242725</v>
          </cell>
        </row>
        <row r="157">
          <cell r="A157">
            <v>1156</v>
          </cell>
          <cell r="B157" t="str">
            <v>MONCALIERI</v>
          </cell>
          <cell r="C157">
            <v>133163.26210800509</v>
          </cell>
          <cell r="D157">
            <v>129676.55797293283</v>
          </cell>
          <cell r="E157">
            <v>120819.94994218663</v>
          </cell>
          <cell r="F157">
            <v>112938.81218734154</v>
          </cell>
          <cell r="G157">
            <v>111817.11508543466</v>
          </cell>
          <cell r="H157">
            <v>100381.9706249841</v>
          </cell>
          <cell r="I157">
            <v>91524.13702072564</v>
          </cell>
          <cell r="J157">
            <v>83292.56130550454</v>
          </cell>
          <cell r="K157">
            <v>76038.025492037967</v>
          </cell>
          <cell r="L157">
            <v>68682.983069396651</v>
          </cell>
          <cell r="M157">
            <v>63266.914163999878</v>
          </cell>
          <cell r="N157">
            <v>57819.062247726106</v>
          </cell>
          <cell r="O157">
            <v>49952.739887252472</v>
          </cell>
          <cell r="P157">
            <v>46346.022664859425</v>
          </cell>
        </row>
        <row r="158">
          <cell r="A158">
            <v>1157</v>
          </cell>
          <cell r="B158" t="str">
            <v>MONCENISIO</v>
          </cell>
          <cell r="C158">
            <v>3491.3438336184408</v>
          </cell>
          <cell r="D158">
            <v>3399.9276067332576</v>
          </cell>
          <cell r="E158">
            <v>3167.720439790759</v>
          </cell>
          <cell r="F158">
            <v>2953.8509022315625</v>
          </cell>
          <cell r="G158">
            <v>3257.2765671466341</v>
          </cell>
          <cell r="H158">
            <v>2965.6711638728543</v>
          </cell>
          <cell r="I158">
            <v>2744.7571164531637</v>
          </cell>
          <cell r="J158">
            <v>2766.3927579956985</v>
          </cell>
          <cell r="K158">
            <v>2001.0486904610507</v>
          </cell>
          <cell r="L158">
            <v>2133.9240436383411</v>
          </cell>
          <cell r="M158">
            <v>2097.7315680824386</v>
          </cell>
          <cell r="N158">
            <v>1905.2644733671607</v>
          </cell>
          <cell r="O158">
            <v>1452.4019296217509</v>
          </cell>
          <cell r="P158">
            <v>1226.8091110364217</v>
          </cell>
        </row>
        <row r="159">
          <cell r="A159">
            <v>1158</v>
          </cell>
          <cell r="B159" t="str">
            <v>MONTALDO TORINESE</v>
          </cell>
          <cell r="C159">
            <v>5934.0435482991224</v>
          </cell>
          <cell r="D159">
            <v>5778.6684557246244</v>
          </cell>
          <cell r="E159">
            <v>5383.9988080102476</v>
          </cell>
          <cell r="F159">
            <v>5207.0236327037101</v>
          </cell>
          <cell r="G159">
            <v>5631.6998408669506</v>
          </cell>
          <cell r="H159">
            <v>5263.0203816454932</v>
          </cell>
          <cell r="I159">
            <v>4930.6103135911389</v>
          </cell>
          <cell r="J159">
            <v>4668.5495601598031</v>
          </cell>
          <cell r="K159">
            <v>4299.7751516393646</v>
          </cell>
          <cell r="L159">
            <v>4113.7076250937016</v>
          </cell>
          <cell r="M159">
            <v>3903.9923452763628</v>
          </cell>
          <cell r="N159">
            <v>3661.6085282008621</v>
          </cell>
          <cell r="O159">
            <v>3220.035237677625</v>
          </cell>
          <cell r="P159">
            <v>2987.6107162682247</v>
          </cell>
        </row>
        <row r="160">
          <cell r="A160">
            <v>1159</v>
          </cell>
          <cell r="B160" t="str">
            <v>MONTALENGHE</v>
          </cell>
          <cell r="C160">
            <v>10622.381849688252</v>
          </cell>
          <cell r="D160">
            <v>10344.248811090978</v>
          </cell>
          <cell r="E160">
            <v>9637.7606182792315</v>
          </cell>
          <cell r="F160">
            <v>9106.5003368864363</v>
          </cell>
          <cell r="G160">
            <v>8748.611721108593</v>
          </cell>
          <cell r="H160">
            <v>8095.3929605773974</v>
          </cell>
          <cell r="I160">
            <v>7247.108537573401</v>
          </cell>
          <cell r="J160">
            <v>6983.9115927482517</v>
          </cell>
          <cell r="K160">
            <v>6340.2152102543396</v>
          </cell>
          <cell r="L160">
            <v>5821.7199890821548</v>
          </cell>
          <cell r="M160">
            <v>5624.2021975168354</v>
          </cell>
          <cell r="N160">
            <v>5282.4219224247809</v>
          </cell>
          <cell r="O160">
            <v>4471.7988392581683</v>
          </cell>
          <cell r="P160">
            <v>4232.251146808956</v>
          </cell>
        </row>
        <row r="161">
          <cell r="A161">
            <v>1160</v>
          </cell>
          <cell r="B161" t="str">
            <v>MONTALTO DORA</v>
          </cell>
          <cell r="C161">
            <v>13296.169436011893</v>
          </cell>
          <cell r="D161">
            <v>12948.026801029257</v>
          </cell>
          <cell r="E161">
            <v>12063.706612855782</v>
          </cell>
          <cell r="F161">
            <v>11464.649692115723</v>
          </cell>
          <cell r="G161">
            <v>11402.895949786618</v>
          </cell>
          <cell r="H161">
            <v>10323.51937732992</v>
          </cell>
          <cell r="I161">
            <v>9301.5912949508747</v>
          </cell>
          <cell r="J161">
            <v>8634.9476157369372</v>
          </cell>
          <cell r="K161">
            <v>7764.2013643241917</v>
          </cell>
          <cell r="L161">
            <v>7264.3986279432638</v>
          </cell>
          <cell r="M161">
            <v>6793.2111948236288</v>
          </cell>
          <cell r="N161">
            <v>6184.1785288194687</v>
          </cell>
          <cell r="O161">
            <v>5347.2586232212016</v>
          </cell>
          <cell r="P161">
            <v>4953.2035349978669</v>
          </cell>
        </row>
        <row r="162">
          <cell r="A162">
            <v>1161</v>
          </cell>
          <cell r="B162" t="str">
            <v>MONTANARO</v>
          </cell>
          <cell r="C162">
            <v>24916.833945317241</v>
          </cell>
          <cell r="D162">
            <v>24264.419558835911</v>
          </cell>
          <cell r="E162">
            <v>22607.216001882796</v>
          </cell>
          <cell r="F162">
            <v>21556.242944077578</v>
          </cell>
          <cell r="G162">
            <v>21136.610338238617</v>
          </cell>
          <cell r="H162">
            <v>19388.316731847972</v>
          </cell>
          <cell r="I162">
            <v>17910.36029936979</v>
          </cell>
          <cell r="J162">
            <v>16543.796905342715</v>
          </cell>
          <cell r="K162">
            <v>14789.94507282417</v>
          </cell>
          <cell r="L162">
            <v>13672.905915185103</v>
          </cell>
          <cell r="M162">
            <v>12809.229609530479</v>
          </cell>
          <cell r="N162">
            <v>11801.981121288354</v>
          </cell>
          <cell r="O162">
            <v>10254.113977024395</v>
          </cell>
          <cell r="P162">
            <v>9635.3423537131112</v>
          </cell>
        </row>
        <row r="163">
          <cell r="A163">
            <v>1162</v>
          </cell>
          <cell r="B163" t="str">
            <v>MONTEU DA PO</v>
          </cell>
          <cell r="C163">
            <v>7385.5146652251633</v>
          </cell>
          <cell r="D163">
            <v>7192.1347185699706</v>
          </cell>
          <cell r="E163">
            <v>6700.9286046631623</v>
          </cell>
          <cell r="F163">
            <v>6318.0771971989252</v>
          </cell>
          <cell r="G163">
            <v>6544.388077495636</v>
          </cell>
          <cell r="H163">
            <v>6031.3862282404098</v>
          </cell>
          <cell r="I163">
            <v>5702.0173047392145</v>
          </cell>
          <cell r="J163">
            <v>5334.2845658860051</v>
          </cell>
          <cell r="K163">
            <v>4917.9853253726778</v>
          </cell>
          <cell r="L163">
            <v>4691.1227976519722</v>
          </cell>
          <cell r="M163">
            <v>4365.0834715458923</v>
          </cell>
          <cell r="N163">
            <v>4097.0506683183958</v>
          </cell>
          <cell r="O163">
            <v>3514.2383794176508</v>
          </cell>
          <cell r="P163">
            <v>3267.5876292288981</v>
          </cell>
        </row>
        <row r="164">
          <cell r="A164">
            <v>1163</v>
          </cell>
          <cell r="B164" t="str">
            <v>MORIONDO TORINESE</v>
          </cell>
          <cell r="C164">
            <v>8860.6907448686725</v>
          </cell>
          <cell r="D164">
            <v>8628.6852609937541</v>
          </cell>
          <cell r="E164">
            <v>8039.3660781600329</v>
          </cell>
          <cell r="F164">
            <v>7616.6351904073936</v>
          </cell>
          <cell r="G164">
            <v>7517.1134992301786</v>
          </cell>
          <cell r="H164">
            <v>6641.6437061398219</v>
          </cell>
          <cell r="I164">
            <v>6185.8821369702109</v>
          </cell>
          <cell r="J164">
            <v>5782.3453525079976</v>
          </cell>
          <cell r="K164">
            <v>5282.3591004753762</v>
          </cell>
          <cell r="L164">
            <v>5037.1192985892476</v>
          </cell>
          <cell r="M164">
            <v>4858.023466644594</v>
          </cell>
          <cell r="N164">
            <v>4483.9527130477964</v>
          </cell>
          <cell r="O164">
            <v>3885.1969140547412</v>
          </cell>
          <cell r="P164">
            <v>3582.9780099963668</v>
          </cell>
        </row>
        <row r="165">
          <cell r="A165">
            <v>1164</v>
          </cell>
          <cell r="B165" t="str">
            <v>NICHELINO</v>
          </cell>
          <cell r="C165">
            <v>47065.144951958391</v>
          </cell>
          <cell r="D165">
            <v>45832.806295455142</v>
          </cell>
          <cell r="E165">
            <v>42702.531967903284</v>
          </cell>
          <cell r="F165">
            <v>40832.102559578379</v>
          </cell>
          <cell r="G165">
            <v>40310.596157260989</v>
          </cell>
          <cell r="H165">
            <v>35970.307475634181</v>
          </cell>
          <cell r="I165">
            <v>32417.692996271511</v>
          </cell>
          <cell r="J165">
            <v>29591.324725583567</v>
          </cell>
          <cell r="K165">
            <v>26647.812009369205</v>
          </cell>
          <cell r="L165">
            <v>24510.155623042992</v>
          </cell>
          <cell r="M165">
            <v>22574.277529403207</v>
          </cell>
          <cell r="N165">
            <v>20465.68419889392</v>
          </cell>
          <cell r="O165">
            <v>17445.214000150565</v>
          </cell>
          <cell r="P165">
            <v>16125.069048906636</v>
          </cell>
        </row>
        <row r="166">
          <cell r="A166">
            <v>1165</v>
          </cell>
          <cell r="B166" t="str">
            <v>NOASCA</v>
          </cell>
          <cell r="C166">
            <v>20810.124444035813</v>
          </cell>
          <cell r="D166">
            <v>20265.23882166695</v>
          </cell>
          <cell r="E166">
            <v>18881.170030062938</v>
          </cell>
          <cell r="F166">
            <v>18071.848397528865</v>
          </cell>
          <cell r="G166">
            <v>17046.796905604104</v>
          </cell>
          <cell r="H166">
            <v>14411.249077885112</v>
          </cell>
          <cell r="I166">
            <v>14195.789464600648</v>
          </cell>
          <cell r="J166">
            <v>13080.821838427473</v>
          </cell>
          <cell r="K166">
            <v>11280.187097609485</v>
          </cell>
          <cell r="L166">
            <v>10669.19621617956</v>
          </cell>
          <cell r="M166">
            <v>9925.2247304967987</v>
          </cell>
          <cell r="N166">
            <v>8838.6489633961864</v>
          </cell>
          <cell r="O166">
            <v>7690.3669265366625</v>
          </cell>
          <cell r="P166">
            <v>6949.6563703120064</v>
          </cell>
        </row>
        <row r="167">
          <cell r="A167">
            <v>1166</v>
          </cell>
          <cell r="B167" t="str">
            <v>NOLE</v>
          </cell>
          <cell r="C167">
            <v>20930.612620307329</v>
          </cell>
          <cell r="D167">
            <v>20382.572174184657</v>
          </cell>
          <cell r="E167">
            <v>18990.489786843475</v>
          </cell>
          <cell r="F167">
            <v>18326.859205185912</v>
          </cell>
          <cell r="G167">
            <v>18466.364764607166</v>
          </cell>
          <cell r="H167">
            <v>16972.876815807409</v>
          </cell>
          <cell r="I167">
            <v>15575.240249106535</v>
          </cell>
          <cell r="J167">
            <v>14652.463782909412</v>
          </cell>
          <cell r="K167">
            <v>13292.225890854037</v>
          </cell>
          <cell r="L167">
            <v>12458.920272766587</v>
          </cell>
          <cell r="M167">
            <v>11624.440692254253</v>
          </cell>
          <cell r="N167">
            <v>10703.1704511485</v>
          </cell>
          <cell r="O167">
            <v>9325.6372948440367</v>
          </cell>
          <cell r="P167">
            <v>8710.908580844387</v>
          </cell>
        </row>
        <row r="168">
          <cell r="A168">
            <v>1167</v>
          </cell>
          <cell r="B168" t="str">
            <v>NOMAGLIO</v>
          </cell>
          <cell r="C168">
            <v>4381.3868116429749</v>
          </cell>
          <cell r="D168">
            <v>4266.6659849549342</v>
          </cell>
          <cell r="E168">
            <v>3975.2625978080378</v>
          </cell>
          <cell r="F168">
            <v>3805.0126956669706</v>
          </cell>
          <cell r="G168">
            <v>3731.4246814129469</v>
          </cell>
          <cell r="H168">
            <v>3345.4830868873573</v>
          </cell>
          <cell r="I168">
            <v>3018.6035262789028</v>
          </cell>
          <cell r="J168">
            <v>2758.9206712364953</v>
          </cell>
          <cell r="K168">
            <v>2465.5820470309632</v>
          </cell>
          <cell r="L168">
            <v>2236.7152175530155</v>
          </cell>
          <cell r="M168">
            <v>2163.358937415449</v>
          </cell>
          <cell r="N168">
            <v>2082.1822548838891</v>
          </cell>
          <cell r="O168">
            <v>1767.2046240720929</v>
          </cell>
          <cell r="P168">
            <v>1668.9530224657522</v>
          </cell>
        </row>
        <row r="169">
          <cell r="A169">
            <v>1168</v>
          </cell>
          <cell r="B169" t="str">
            <v>NONE</v>
          </cell>
          <cell r="C169">
            <v>34410.491421888022</v>
          </cell>
          <cell r="D169">
            <v>33509.498153690263</v>
          </cell>
          <cell r="E169">
            <v>31220.877179372037</v>
          </cell>
          <cell r="F169">
            <v>29233.980456151596</v>
          </cell>
          <cell r="G169">
            <v>28658.167249492126</v>
          </cell>
          <cell r="H169">
            <v>25630.660622467451</v>
          </cell>
          <cell r="I169">
            <v>23004.745025886386</v>
          </cell>
          <cell r="J169">
            <v>21547.708005177734</v>
          </cell>
          <cell r="K169">
            <v>18988.752787645688</v>
          </cell>
          <cell r="L169">
            <v>17839.157990199339</v>
          </cell>
          <cell r="M169">
            <v>16662.448610009083</v>
          </cell>
          <cell r="N169">
            <v>15428.813283836658</v>
          </cell>
          <cell r="O169">
            <v>12936.66474895365</v>
          </cell>
          <cell r="P169">
            <v>12157.256705790991</v>
          </cell>
        </row>
        <row r="170">
          <cell r="A170">
            <v>1169</v>
          </cell>
          <cell r="B170" t="str">
            <v>NOVALESA</v>
          </cell>
          <cell r="C170">
            <v>16258.564896703039</v>
          </cell>
          <cell r="D170">
            <v>15832.855849340587</v>
          </cell>
          <cell r="E170">
            <v>14751.508530620225</v>
          </cell>
          <cell r="F170">
            <v>14444.264892514675</v>
          </cell>
          <cell r="G170">
            <v>14173.035515123946</v>
          </cell>
          <cell r="H170">
            <v>13087.434112472429</v>
          </cell>
          <cell r="I170">
            <v>11923.86575521419</v>
          </cell>
          <cell r="J170">
            <v>11290.747465859824</v>
          </cell>
          <cell r="K170">
            <v>10381.753118477283</v>
          </cell>
          <cell r="L170">
            <v>9848.3286637096062</v>
          </cell>
          <cell r="M170">
            <v>9320.9957641078872</v>
          </cell>
          <cell r="N170">
            <v>8335.8759618034564</v>
          </cell>
          <cell r="O170">
            <v>6904.1964708733376</v>
          </cell>
          <cell r="P170">
            <v>6607.2685113561565</v>
          </cell>
        </row>
        <row r="171">
          <cell r="A171">
            <v>1170</v>
          </cell>
          <cell r="B171" t="str">
            <v>OGLIANICO</v>
          </cell>
          <cell r="C171">
            <v>8477.2295189645793</v>
          </cell>
          <cell r="D171">
            <v>8255.2644608109495</v>
          </cell>
          <cell r="E171">
            <v>7691.4490522093984</v>
          </cell>
          <cell r="F171">
            <v>7604.1275327567728</v>
          </cell>
          <cell r="G171">
            <v>7705.9962443404984</v>
          </cell>
          <cell r="H171">
            <v>7156.9778186933736</v>
          </cell>
          <cell r="I171">
            <v>6590.9024318023967</v>
          </cell>
          <cell r="J171">
            <v>6216.0245489992085</v>
          </cell>
          <cell r="K171">
            <v>5473.6113542563326</v>
          </cell>
          <cell r="L171">
            <v>5151.1987479054214</v>
          </cell>
          <cell r="M171">
            <v>4959.9661612375357</v>
          </cell>
          <cell r="N171">
            <v>4597.4536856330251</v>
          </cell>
          <cell r="O171">
            <v>4008.3407281937002</v>
          </cell>
          <cell r="P171">
            <v>3821.8711857005701</v>
          </cell>
        </row>
        <row r="172">
          <cell r="A172">
            <v>1171</v>
          </cell>
          <cell r="B172" t="str">
            <v>ORBASSANO</v>
          </cell>
          <cell r="C172">
            <v>51287.536767649093</v>
          </cell>
          <cell r="D172">
            <v>49944.640358424804</v>
          </cell>
          <cell r="E172">
            <v>46533.537304752725</v>
          </cell>
          <cell r="F172">
            <v>44723.81361359766</v>
          </cell>
          <cell r="G172">
            <v>45948.404227916304</v>
          </cell>
          <cell r="H172">
            <v>42038.361096441069</v>
          </cell>
          <cell r="I172">
            <v>38448.184356356775</v>
          </cell>
          <cell r="J172">
            <v>35232.658333168511</v>
          </cell>
          <cell r="K172">
            <v>31241.833307470788</v>
          </cell>
          <cell r="L172">
            <v>29002.463080444028</v>
          </cell>
          <cell r="M172">
            <v>26914.478828435371</v>
          </cell>
          <cell r="N172">
            <v>25051.776981206167</v>
          </cell>
          <cell r="O172">
            <v>21635.011605130705</v>
          </cell>
          <cell r="P172">
            <v>19893.696831021254</v>
          </cell>
        </row>
        <row r="173">
          <cell r="A173">
            <v>1172</v>
          </cell>
          <cell r="B173" t="str">
            <v>ORIO CANAVESE</v>
          </cell>
          <cell r="C173">
            <v>11103.317510553608</v>
          </cell>
          <cell r="D173">
            <v>10812.591806900691</v>
          </cell>
          <cell r="E173">
            <v>10074.116874136316</v>
          </cell>
          <cell r="F173">
            <v>9635.0998571971741</v>
          </cell>
          <cell r="G173">
            <v>9739.9162504874421</v>
          </cell>
          <cell r="H173">
            <v>9020.3650759886605</v>
          </cell>
          <cell r="I173">
            <v>8429.9065953141089</v>
          </cell>
          <cell r="J173">
            <v>7814.7468519890162</v>
          </cell>
          <cell r="K173">
            <v>6895.9642740539921</v>
          </cell>
          <cell r="L173">
            <v>6700.5932565920612</v>
          </cell>
          <cell r="M173">
            <v>6249.0132423148798</v>
          </cell>
          <cell r="N173">
            <v>5631.0764620532018</v>
          </cell>
          <cell r="O173">
            <v>4878.2328950306483</v>
          </cell>
          <cell r="P173">
            <v>4515.428775547678</v>
          </cell>
        </row>
        <row r="174">
          <cell r="A174">
            <v>1173</v>
          </cell>
          <cell r="B174" t="str">
            <v>OSASCO</v>
          </cell>
          <cell r="C174">
            <v>9054.3143652772651</v>
          </cell>
          <cell r="D174">
            <v>8817.2391026417572</v>
          </cell>
          <cell r="E174">
            <v>8215.042129910833</v>
          </cell>
          <cell r="F174">
            <v>7862.5413650502678</v>
          </cell>
          <cell r="G174">
            <v>8140.1599767530015</v>
          </cell>
          <cell r="H174">
            <v>7380.9055792350327</v>
          </cell>
          <cell r="I174">
            <v>6870.2970373931212</v>
          </cell>
          <cell r="J174">
            <v>6648.9431925209346</v>
          </cell>
          <cell r="K174">
            <v>5866.6739052431813</v>
          </cell>
          <cell r="L174">
            <v>5471.0402591197326</v>
          </cell>
          <cell r="M174">
            <v>5133.9958213273185</v>
          </cell>
          <cell r="N174">
            <v>4660.1801879947725</v>
          </cell>
          <cell r="O174">
            <v>4120.9443386905896</v>
          </cell>
          <cell r="P174">
            <v>3912.7804501543133</v>
          </cell>
        </row>
        <row r="175">
          <cell r="A175">
            <v>1174</v>
          </cell>
          <cell r="B175" t="str">
            <v>OSASIO</v>
          </cell>
          <cell r="C175">
            <v>4912.7219856679212</v>
          </cell>
          <cell r="D175">
            <v>4784.0888492402801</v>
          </cell>
          <cell r="E175">
            <v>4457.3466810002137</v>
          </cell>
          <cell r="F175">
            <v>4308.0990883494696</v>
          </cell>
          <cell r="G175">
            <v>4494.5597528678627</v>
          </cell>
          <cell r="H175">
            <v>4204.5275701107212</v>
          </cell>
          <cell r="I175">
            <v>3768.6250521673742</v>
          </cell>
          <cell r="J175">
            <v>3481.7697293870879</v>
          </cell>
          <cell r="K175">
            <v>3216.3438968848891</v>
          </cell>
          <cell r="L175">
            <v>3225.6515524233764</v>
          </cell>
          <cell r="M175">
            <v>3028.9769238355625</v>
          </cell>
          <cell r="N175">
            <v>2862.2723832174761</v>
          </cell>
          <cell r="O175">
            <v>2471.3604201350458</v>
          </cell>
          <cell r="P175">
            <v>2386.9444097589571</v>
          </cell>
        </row>
        <row r="176">
          <cell r="A176">
            <v>1175</v>
          </cell>
          <cell r="B176" t="str">
            <v>OULX</v>
          </cell>
          <cell r="C176">
            <v>81393.539336382557</v>
          </cell>
          <cell r="D176">
            <v>79262.357014173045</v>
          </cell>
          <cell r="E176">
            <v>73848.921936615516</v>
          </cell>
          <cell r="F176">
            <v>71186.230717716477</v>
          </cell>
          <cell r="G176">
            <v>73232.916587382279</v>
          </cell>
          <cell r="H176">
            <v>68461.901485540366</v>
          </cell>
          <cell r="I176">
            <v>62604.287101739232</v>
          </cell>
          <cell r="J176">
            <v>59101.884956420225</v>
          </cell>
          <cell r="K176">
            <v>54967.766218795354</v>
          </cell>
          <cell r="L176">
            <v>51278.544288704536</v>
          </cell>
          <cell r="M176">
            <v>48329.815831732907</v>
          </cell>
          <cell r="N176">
            <v>44281.274784826819</v>
          </cell>
          <cell r="O176">
            <v>38307.878933876549</v>
          </cell>
          <cell r="P176">
            <v>35924.320038071026</v>
          </cell>
        </row>
        <row r="177">
          <cell r="A177">
            <v>1176</v>
          </cell>
          <cell r="B177" t="str">
            <v>OZEGNA</v>
          </cell>
          <cell r="C177">
            <v>11049.031491435497</v>
          </cell>
          <cell r="D177">
            <v>10759.727195491729</v>
          </cell>
          <cell r="E177">
            <v>10024.862793028788</v>
          </cell>
          <cell r="F177">
            <v>9626.1611561316513</v>
          </cell>
          <cell r="G177">
            <v>9281.9266984690039</v>
          </cell>
          <cell r="H177">
            <v>8704.5784961756053</v>
          </cell>
          <cell r="I177">
            <v>7924.94933858288</v>
          </cell>
          <cell r="J177">
            <v>7498.528022885137</v>
          </cell>
          <cell r="K177">
            <v>6820.7559249915384</v>
          </cell>
          <cell r="L177">
            <v>6290.3418975111663</v>
          </cell>
          <cell r="M177">
            <v>5762.9341192965767</v>
          </cell>
          <cell r="N177">
            <v>5300.8536151007838</v>
          </cell>
          <cell r="O177">
            <v>4527.5730263851592</v>
          </cell>
          <cell r="P177">
            <v>4239.0963053391115</v>
          </cell>
        </row>
        <row r="178">
          <cell r="A178">
            <v>1177</v>
          </cell>
          <cell r="B178" t="str">
            <v>PALAZZO CANAVESE</v>
          </cell>
          <cell r="C178">
            <v>7308.3904624268507</v>
          </cell>
          <cell r="D178">
            <v>7117.029911155596</v>
          </cell>
          <cell r="E178">
            <v>6630.9532813351307</v>
          </cell>
          <cell r="F178">
            <v>6448.0659198104177</v>
          </cell>
          <cell r="G178">
            <v>7219.8180812451792</v>
          </cell>
          <cell r="H178">
            <v>6799.9781597269448</v>
          </cell>
          <cell r="I178">
            <v>6120.8954187407562</v>
          </cell>
          <cell r="J178">
            <v>5734.7169326590829</v>
          </cell>
          <cell r="K178">
            <v>5161.4613305200101</v>
          </cell>
          <cell r="L178">
            <v>4865.0230571372349</v>
          </cell>
          <cell r="M178">
            <v>4508.9464151956226</v>
          </cell>
          <cell r="N178">
            <v>4219.8293218355211</v>
          </cell>
          <cell r="O178">
            <v>3701.9968755634259</v>
          </cell>
          <cell r="P178">
            <v>3415.9655624157153</v>
          </cell>
        </row>
        <row r="179">
          <cell r="A179">
            <v>1178</v>
          </cell>
          <cell r="B179" t="str">
            <v>PANCALIERI</v>
          </cell>
          <cell r="C179">
            <v>15066.261397786957</v>
          </cell>
          <cell r="D179">
            <v>14671.771242738512</v>
          </cell>
          <cell r="E179">
            <v>13669.72330867142</v>
          </cell>
          <cell r="F179">
            <v>13268.182908550674</v>
          </cell>
          <cell r="G179">
            <v>13220.777976078689</v>
          </cell>
          <cell r="H179">
            <v>12306.726497854652</v>
          </cell>
          <cell r="I179">
            <v>11229.674831774659</v>
          </cell>
          <cell r="J179">
            <v>10517.421585465921</v>
          </cell>
          <cell r="K179">
            <v>9589.703906443965</v>
          </cell>
          <cell r="L179">
            <v>8800.9557204821722</v>
          </cell>
          <cell r="M179">
            <v>8275.8688994501736</v>
          </cell>
          <cell r="N179">
            <v>7725.2170647797666</v>
          </cell>
          <cell r="O179">
            <v>6545.6181432846324</v>
          </cell>
          <cell r="P179">
            <v>6098.9959491458021</v>
          </cell>
        </row>
        <row r="180">
          <cell r="A180">
            <v>1179</v>
          </cell>
          <cell r="B180" t="str">
            <v>PARELLA</v>
          </cell>
          <cell r="C180">
            <v>5123.8769315252102</v>
          </cell>
          <cell r="D180">
            <v>4989.714981735634</v>
          </cell>
          <cell r="E180">
            <v>4648.9290257450493</v>
          </cell>
          <cell r="F180">
            <v>4477.1098174932458</v>
          </cell>
          <cell r="G180">
            <v>4361.2715926236369</v>
          </cell>
          <cell r="H180">
            <v>3924.920405385355</v>
          </cell>
          <cell r="I180">
            <v>3434.8741178185733</v>
          </cell>
          <cell r="J180">
            <v>3222.755681934771</v>
          </cell>
          <cell r="K180">
            <v>2827.1616729092366</v>
          </cell>
          <cell r="L180">
            <v>2742.802815114122</v>
          </cell>
          <cell r="M180">
            <v>2572.4445240932018</v>
          </cell>
          <cell r="N180">
            <v>2367.2394274322924</v>
          </cell>
          <cell r="O180">
            <v>2070.5167675377925</v>
          </cell>
          <cell r="P180">
            <v>1932.0703964832062</v>
          </cell>
        </row>
        <row r="181">
          <cell r="A181">
            <v>1180</v>
          </cell>
          <cell r="B181" t="str">
            <v>PAVAROLO</v>
          </cell>
          <cell r="C181">
            <v>7862.7848972613974</v>
          </cell>
          <cell r="D181">
            <v>7656.9082599631201</v>
          </cell>
          <cell r="E181">
            <v>7133.9591915583978</v>
          </cell>
          <cell r="F181">
            <v>6920.0451753075804</v>
          </cell>
          <cell r="G181">
            <v>7340.5811332094308</v>
          </cell>
          <cell r="H181">
            <v>6632.1005056481436</v>
          </cell>
          <cell r="I181">
            <v>6187.456927312568</v>
          </cell>
          <cell r="J181">
            <v>5861.0289695607626</v>
          </cell>
          <cell r="K181">
            <v>5447.9249205441665</v>
          </cell>
          <cell r="L181">
            <v>5175.9873647375152</v>
          </cell>
          <cell r="M181">
            <v>4865.8237568448503</v>
          </cell>
          <cell r="N181">
            <v>4479.1445831413357</v>
          </cell>
          <cell r="O181">
            <v>3845.8692883789176</v>
          </cell>
          <cell r="P181">
            <v>3650.5320363016626</v>
          </cell>
        </row>
        <row r="182">
          <cell r="A182">
            <v>1181</v>
          </cell>
          <cell r="B182" t="str">
            <v>PAVONE CANAVESE</v>
          </cell>
          <cell r="C182">
            <v>23969.592534625328</v>
          </cell>
          <cell r="D182">
            <v>23341.980413358051</v>
          </cell>
          <cell r="E182">
            <v>21747.777309774614</v>
          </cell>
          <cell r="F182">
            <v>20596.827872442482</v>
          </cell>
          <cell r="G182">
            <v>19954.211567289167</v>
          </cell>
          <cell r="H182">
            <v>18052.552517165786</v>
          </cell>
          <cell r="I182">
            <v>16774.352962250832</v>
          </cell>
          <cell r="J182">
            <v>15326.396230928953</v>
          </cell>
          <cell r="K182">
            <v>13647.843083116857</v>
          </cell>
          <cell r="L182">
            <v>12813.339935525555</v>
          </cell>
          <cell r="M182">
            <v>12146.766241092912</v>
          </cell>
          <cell r="N182">
            <v>11038.325207647295</v>
          </cell>
          <cell r="O182">
            <v>9631.9265084509279</v>
          </cell>
          <cell r="P182">
            <v>8860.9757042361507</v>
          </cell>
        </row>
        <row r="183">
          <cell r="A183">
            <v>1182</v>
          </cell>
          <cell r="B183" t="str">
            <v>PECCO</v>
          </cell>
          <cell r="C183">
            <v>3063.3028801838286</v>
          </cell>
          <cell r="D183">
            <v>2983.0943403040169</v>
          </cell>
          <cell r="E183">
            <v>2779.3559183116263</v>
          </cell>
          <cell r="F183">
            <v>2475.5836663984064</v>
          </cell>
          <cell r="G183">
            <v>2387.6539886720061</v>
          </cell>
          <cell r="H183">
            <v>2156.3661522897687</v>
          </cell>
          <cell r="I183">
            <v>2023.8018302904243</v>
          </cell>
          <cell r="J183">
            <v>1916.4531377932083</v>
          </cell>
          <cell r="K183">
            <v>1715.7681118940882</v>
          </cell>
          <cell r="L183">
            <v>1609.7056437393571</v>
          </cell>
          <cell r="M183">
            <v>1451.7464389771949</v>
          </cell>
          <cell r="N183">
            <v>1356.9138573027055</v>
          </cell>
          <cell r="O183">
            <v>1146.1040591323401</v>
          </cell>
          <cell r="P183">
            <v>1037.2977731983908</v>
          </cell>
        </row>
        <row r="184">
          <cell r="A184">
            <v>1183</v>
          </cell>
          <cell r="B184" t="str">
            <v>PECETTO TORINESE</v>
          </cell>
          <cell r="C184">
            <v>18797.033518158445</v>
          </cell>
          <cell r="D184">
            <v>18304.858022775206</v>
          </cell>
          <cell r="E184">
            <v>17054.67869121076</v>
          </cell>
          <cell r="F184">
            <v>16166.110214378552</v>
          </cell>
          <cell r="G184">
            <v>15825.181220087788</v>
          </cell>
          <cell r="H184">
            <v>14473.421476452204</v>
          </cell>
          <cell r="I184">
            <v>13420.433236253186</v>
          </cell>
          <cell r="J184">
            <v>12598.07715532898</v>
          </cell>
          <cell r="K184">
            <v>11132.748517149292</v>
          </cell>
          <cell r="L184">
            <v>10284.692493407098</v>
          </cell>
          <cell r="M184">
            <v>9691.7416655183079</v>
          </cell>
          <cell r="N184">
            <v>8957.6431682192142</v>
          </cell>
          <cell r="O184">
            <v>7635.4859318867948</v>
          </cell>
          <cell r="P184">
            <v>7131.4473735679603</v>
          </cell>
        </row>
        <row r="185">
          <cell r="A185">
            <v>1184</v>
          </cell>
          <cell r="B185" t="str">
            <v>PEROSA ARGENTINA</v>
          </cell>
          <cell r="C185">
            <v>22933.99263275613</v>
          </cell>
          <cell r="D185">
            <v>22333.496327089695</v>
          </cell>
          <cell r="E185">
            <v>20808.170346688294</v>
          </cell>
          <cell r="F185">
            <v>19662.984944536925</v>
          </cell>
          <cell r="G185">
            <v>19117.992228368072</v>
          </cell>
          <cell r="H185">
            <v>17231.737490177082</v>
          </cell>
          <cell r="I185">
            <v>15690.117118076709</v>
          </cell>
          <cell r="J185">
            <v>14027.80123540263</v>
          </cell>
          <cell r="K185">
            <v>12945.784340569595</v>
          </cell>
          <cell r="L185">
            <v>11820.673181801258</v>
          </cell>
          <cell r="M185">
            <v>11076.891591326104</v>
          </cell>
          <cell r="N185">
            <v>10241.847962741651</v>
          </cell>
          <cell r="O185">
            <v>8958.9190283405551</v>
          </cell>
          <cell r="P185">
            <v>8398.0916327587929</v>
          </cell>
        </row>
        <row r="186">
          <cell r="A186">
            <v>1185</v>
          </cell>
          <cell r="B186" t="str">
            <v>PEROSA CANAVESE</v>
          </cell>
          <cell r="C186">
            <v>6786.3777200473178</v>
          </cell>
          <cell r="D186">
            <v>6608.6853829561796</v>
          </cell>
          <cell r="E186">
            <v>6157.3275049379981</v>
          </cell>
          <cell r="F186">
            <v>5968.8386727525485</v>
          </cell>
          <cell r="G186">
            <v>6059.3899903012089</v>
          </cell>
          <cell r="H186">
            <v>5912.143578397071</v>
          </cell>
          <cell r="I186">
            <v>5471.2494750569167</v>
          </cell>
          <cell r="J186">
            <v>5192.8334350205396</v>
          </cell>
          <cell r="K186">
            <v>4686.6396271471231</v>
          </cell>
          <cell r="L186">
            <v>4309.8576332718958</v>
          </cell>
          <cell r="M186">
            <v>3887.0565371576672</v>
          </cell>
          <cell r="N186">
            <v>3675.579253488484</v>
          </cell>
          <cell r="O186">
            <v>3048.6549435936677</v>
          </cell>
          <cell r="P186">
            <v>2885.7767569094963</v>
          </cell>
        </row>
        <row r="187">
          <cell r="A187">
            <v>1186</v>
          </cell>
          <cell r="B187" t="str">
            <v>PERRERO</v>
          </cell>
          <cell r="C187">
            <v>43261.121732768683</v>
          </cell>
          <cell r="D187">
            <v>42128.386399872077</v>
          </cell>
          <cell r="E187">
            <v>39251.115356100505</v>
          </cell>
          <cell r="F187">
            <v>36821.174022565705</v>
          </cell>
          <cell r="G187">
            <v>35894.816384268132</v>
          </cell>
          <cell r="H187">
            <v>32112.633792158384</v>
          </cell>
          <cell r="I187">
            <v>29525.037813192019</v>
          </cell>
          <cell r="J187">
            <v>26915.762358327622</v>
          </cell>
          <cell r="K187">
            <v>24602.498196849207</v>
          </cell>
          <cell r="L187">
            <v>23127.174168251633</v>
          </cell>
          <cell r="M187">
            <v>21697.224353065685</v>
          </cell>
          <cell r="N187">
            <v>19748.133044448048</v>
          </cell>
          <cell r="O187">
            <v>17460.738346244238</v>
          </cell>
          <cell r="P187">
            <v>16037.484531689448</v>
          </cell>
        </row>
        <row r="188">
          <cell r="A188">
            <v>1187</v>
          </cell>
          <cell r="B188" t="str">
            <v>PERTUSIO</v>
          </cell>
          <cell r="C188">
            <v>6162.9479801488687</v>
          </cell>
          <cell r="D188">
            <v>6001.5793273654026</v>
          </cell>
          <cell r="E188">
            <v>5591.6853843213612</v>
          </cell>
          <cell r="F188">
            <v>5481.4805148244886</v>
          </cell>
          <cell r="G188">
            <v>5736.6151819199895</v>
          </cell>
          <cell r="H188">
            <v>5243.0747352005455</v>
          </cell>
          <cell r="I188">
            <v>4911.3108117820757</v>
          </cell>
          <cell r="J188">
            <v>4769.1005998569453</v>
          </cell>
          <cell r="K188">
            <v>4322.8663924026941</v>
          </cell>
          <cell r="L188">
            <v>4164.8770554319881</v>
          </cell>
          <cell r="M188">
            <v>3850.2904094486566</v>
          </cell>
          <cell r="N188">
            <v>3696.3327000697873</v>
          </cell>
          <cell r="O188">
            <v>3199.4506363717301</v>
          </cell>
          <cell r="P188">
            <v>3005.3430821566144</v>
          </cell>
        </row>
        <row r="189">
          <cell r="A189">
            <v>1188</v>
          </cell>
          <cell r="B189" t="str">
            <v>PESSINETTO</v>
          </cell>
          <cell r="C189">
            <v>10654.122354287305</v>
          </cell>
          <cell r="D189">
            <v>10375.158232500247</v>
          </cell>
          <cell r="E189">
            <v>9666.5589979230626</v>
          </cell>
          <cell r="F189">
            <v>9394.7018234900934</v>
          </cell>
          <cell r="G189">
            <v>9525.0029333506427</v>
          </cell>
          <cell r="H189">
            <v>8795.1983598230672</v>
          </cell>
          <cell r="I189">
            <v>7953.3261940215452</v>
          </cell>
          <cell r="J189">
            <v>7351.8543625090815</v>
          </cell>
          <cell r="K189">
            <v>6471.8288077694724</v>
          </cell>
          <cell r="L189">
            <v>6014.4551400064374</v>
          </cell>
          <cell r="M189">
            <v>5572.3347424749281</v>
          </cell>
          <cell r="N189">
            <v>4920.8216136571009</v>
          </cell>
          <cell r="O189">
            <v>4246.1382405904506</v>
          </cell>
          <cell r="P189">
            <v>3935.4551648201564</v>
          </cell>
        </row>
        <row r="190">
          <cell r="A190">
            <v>1189</v>
          </cell>
          <cell r="B190" t="str">
            <v>PIANEZZA</v>
          </cell>
          <cell r="C190">
            <v>29049.82556588369</v>
          </cell>
          <cell r="D190">
            <v>28289.194252710073</v>
          </cell>
          <cell r="E190">
            <v>26357.107922548632</v>
          </cell>
          <cell r="F190">
            <v>25062.568894669679</v>
          </cell>
          <cell r="G190">
            <v>26157.140652434548</v>
          </cell>
          <cell r="H190">
            <v>24676.081345868621</v>
          </cell>
          <cell r="I190">
            <v>22995.065195063678</v>
          </cell>
          <cell r="J190">
            <v>21812.676180898325</v>
          </cell>
          <cell r="K190">
            <v>20511.145049372881</v>
          </cell>
          <cell r="L190">
            <v>19890.965593036046</v>
          </cell>
          <cell r="M190">
            <v>18708.979414110072</v>
          </cell>
          <cell r="N190">
            <v>17399.496320624683</v>
          </cell>
          <cell r="O190">
            <v>15545.032508439437</v>
          </cell>
          <cell r="P190">
            <v>14584.629918279024</v>
          </cell>
        </row>
        <row r="191">
          <cell r="A191">
            <v>1190</v>
          </cell>
          <cell r="B191" t="str">
            <v>PINASCA</v>
          </cell>
          <cell r="C191">
            <v>31909.686979945087</v>
          </cell>
          <cell r="D191">
            <v>31074.173972974764</v>
          </cell>
          <cell r="E191">
            <v>28951.879989699108</v>
          </cell>
          <cell r="F191">
            <v>27326.704474804079</v>
          </cell>
          <cell r="G191">
            <v>27967.188755397896</v>
          </cell>
          <cell r="H191">
            <v>25534.461723334</v>
          </cell>
          <cell r="I191">
            <v>23492.826022332614</v>
          </cell>
          <cell r="J191">
            <v>22206.423451568582</v>
          </cell>
          <cell r="K191">
            <v>19989.075471646574</v>
          </cell>
          <cell r="L191">
            <v>18795.763281823962</v>
          </cell>
          <cell r="M191">
            <v>17820.343125913208</v>
          </cell>
          <cell r="N191">
            <v>16364.270318041388</v>
          </cell>
          <cell r="O191">
            <v>14332.451830862628</v>
          </cell>
          <cell r="P191">
            <v>13240.798804337752</v>
          </cell>
        </row>
        <row r="192">
          <cell r="A192">
            <v>1191</v>
          </cell>
          <cell r="B192" t="str">
            <v>PINEROLO</v>
          </cell>
          <cell r="C192">
            <v>97740.933196647442</v>
          </cell>
          <cell r="D192">
            <v>95181.715957990687</v>
          </cell>
          <cell r="E192">
            <v>88681.025601066678</v>
          </cell>
          <cell r="F192">
            <v>84711.500445001555</v>
          </cell>
          <cell r="G192">
            <v>81831.857367901655</v>
          </cell>
          <cell r="H192">
            <v>74547.896661992476</v>
          </cell>
          <cell r="I192">
            <v>67760.366328102231</v>
          </cell>
          <cell r="J192">
            <v>62822.687593360453</v>
          </cell>
          <cell r="K192">
            <v>56224.27246421764</v>
          </cell>
          <cell r="L192">
            <v>52664.785688519463</v>
          </cell>
          <cell r="M192">
            <v>49600.728178773599</v>
          </cell>
          <cell r="N192">
            <v>45483.304356512468</v>
          </cell>
          <cell r="O192">
            <v>39132.947481946649</v>
          </cell>
          <cell r="P192">
            <v>36236.626460036154</v>
          </cell>
        </row>
        <row r="193">
          <cell r="A193">
            <v>1192</v>
          </cell>
          <cell r="B193" t="str">
            <v>PINO TORINESE</v>
          </cell>
          <cell r="C193">
            <v>34786.508424502201</v>
          </cell>
          <cell r="D193">
            <v>33875.66964773761</v>
          </cell>
          <cell r="E193">
            <v>31562.040009976237</v>
          </cell>
          <cell r="F193">
            <v>29604.136640828696</v>
          </cell>
          <cell r="G193">
            <v>29536.14283478769</v>
          </cell>
          <cell r="H193">
            <v>26894.489984081825</v>
          </cell>
          <cell r="I193">
            <v>23863.613820019174</v>
          </cell>
          <cell r="J193">
            <v>21839.990025839095</v>
          </cell>
          <cell r="K193">
            <v>19230.376406063824</v>
          </cell>
          <cell r="L193">
            <v>18097.715765585821</v>
          </cell>
          <cell r="M193">
            <v>16553.491736719014</v>
          </cell>
          <cell r="N193">
            <v>15130.210547168896</v>
          </cell>
          <cell r="O193">
            <v>12916.64546620994</v>
          </cell>
          <cell r="P193">
            <v>11993.889871157167</v>
          </cell>
        </row>
        <row r="194">
          <cell r="A194">
            <v>1193</v>
          </cell>
          <cell r="B194" t="str">
            <v>PIOBESI TORINESE</v>
          </cell>
          <cell r="C194">
            <v>20302.061156437645</v>
          </cell>
          <cell r="D194">
            <v>19770.478500200014</v>
          </cell>
          <cell r="E194">
            <v>18420.200690596874</v>
          </cell>
          <cell r="F194">
            <v>17633.53160340415</v>
          </cell>
          <cell r="G194">
            <v>18608.864140491412</v>
          </cell>
          <cell r="H194">
            <v>16963.82213831594</v>
          </cell>
          <cell r="I194">
            <v>15742.426540884562</v>
          </cell>
          <cell r="J194">
            <v>14176.502231469427</v>
          </cell>
          <cell r="K194">
            <v>13020.771250521993</v>
          </cell>
          <cell r="L194">
            <v>11994.803174965991</v>
          </cell>
          <cell r="M194">
            <v>11216.699247811406</v>
          </cell>
          <cell r="N194">
            <v>10463.289118368035</v>
          </cell>
          <cell r="O194">
            <v>9059.2250272800047</v>
          </cell>
          <cell r="P194">
            <v>8405.3215520475533</v>
          </cell>
        </row>
        <row r="195">
          <cell r="A195">
            <v>1194</v>
          </cell>
          <cell r="B195" t="str">
            <v>PIOSSASCO</v>
          </cell>
          <cell r="C195">
            <v>42721.901170645826</v>
          </cell>
          <cell r="D195">
            <v>41603.284615961071</v>
          </cell>
          <cell r="E195">
            <v>38761.876805676278</v>
          </cell>
          <cell r="F195">
            <v>36996.728996449696</v>
          </cell>
          <cell r="G195">
            <v>37268.513222290858</v>
          </cell>
          <cell r="H195">
            <v>34341.327634335379</v>
          </cell>
          <cell r="I195">
            <v>31451.201788430291</v>
          </cell>
          <cell r="J195">
            <v>28861.750833816386</v>
          </cell>
          <cell r="K195">
            <v>26836.113499541352</v>
          </cell>
          <cell r="L195">
            <v>25136.156016585675</v>
          </cell>
          <cell r="M195">
            <v>23699.052157008417</v>
          </cell>
          <cell r="N195">
            <v>21955.434895583625</v>
          </cell>
          <cell r="O195">
            <v>19124.633503930007</v>
          </cell>
          <cell r="P195">
            <v>18042.725921640944</v>
          </cell>
        </row>
        <row r="196">
          <cell r="A196">
            <v>1195</v>
          </cell>
          <cell r="B196" t="str">
            <v>PISCINA</v>
          </cell>
          <cell r="C196">
            <v>14883.334846628735</v>
          </cell>
          <cell r="D196">
            <v>14493.634381711347</v>
          </cell>
          <cell r="E196">
            <v>13503.752781934792</v>
          </cell>
          <cell r="F196">
            <v>12842.073532629607</v>
          </cell>
          <cell r="G196">
            <v>13015.37142426364</v>
          </cell>
          <cell r="H196">
            <v>11906.591200779629</v>
          </cell>
          <cell r="I196">
            <v>10983.114242645161</v>
          </cell>
          <cell r="J196">
            <v>10306.419796774238</v>
          </cell>
          <cell r="K196">
            <v>9489.2957565269935</v>
          </cell>
          <cell r="L196">
            <v>8881.3584156281704</v>
          </cell>
          <cell r="M196">
            <v>8327.6730921912149</v>
          </cell>
          <cell r="N196">
            <v>7699.9521343874767</v>
          </cell>
          <cell r="O196">
            <v>6727.7504565462459</v>
          </cell>
          <cell r="P196">
            <v>6199.1585101916462</v>
          </cell>
        </row>
        <row r="197">
          <cell r="A197">
            <v>1196</v>
          </cell>
          <cell r="B197" t="str">
            <v>PIVERONE</v>
          </cell>
          <cell r="C197">
            <v>16221.327033151716</v>
          </cell>
          <cell r="D197">
            <v>15796.593010062252</v>
          </cell>
          <cell r="E197">
            <v>14717.72235912665</v>
          </cell>
          <cell r="F197">
            <v>14153.624435380809</v>
          </cell>
          <cell r="G197">
            <v>14641.385080118414</v>
          </cell>
          <cell r="H197">
            <v>13487.970261659364</v>
          </cell>
          <cell r="I197">
            <v>12593.900228432907</v>
          </cell>
          <cell r="J197">
            <v>11728.667182950141</v>
          </cell>
          <cell r="K197">
            <v>10844.23704410656</v>
          </cell>
          <cell r="L197">
            <v>9986.8167253076499</v>
          </cell>
          <cell r="M197">
            <v>9367.7760744599091</v>
          </cell>
          <cell r="N197">
            <v>8569.9198203108026</v>
          </cell>
          <cell r="O197">
            <v>7484.6297768464055</v>
          </cell>
          <cell r="P197">
            <v>6973.1399181970173</v>
          </cell>
        </row>
        <row r="198">
          <cell r="A198">
            <v>1197</v>
          </cell>
          <cell r="B198" t="str">
            <v>POIRINO</v>
          </cell>
          <cell r="C198">
            <v>72366.835722248536</v>
          </cell>
          <cell r="D198">
            <v>70472.00571162437</v>
          </cell>
          <cell r="E198">
            <v>65658.931232437157</v>
          </cell>
          <cell r="F198">
            <v>62546.753180146094</v>
          </cell>
          <cell r="G198">
            <v>63040.496382901991</v>
          </cell>
          <cell r="H198">
            <v>58236.361474693971</v>
          </cell>
          <cell r="I198">
            <v>54380.115976554633</v>
          </cell>
          <cell r="J198">
            <v>50861.890978276526</v>
          </cell>
          <cell r="K198">
            <v>47296.583015968747</v>
          </cell>
          <cell r="L198">
            <v>44564.404902599825</v>
          </cell>
          <cell r="M198">
            <v>42149.803273219419</v>
          </cell>
          <cell r="N198">
            <v>39105.027684419059</v>
          </cell>
          <cell r="O198">
            <v>33656.675945505558</v>
          </cell>
          <cell r="P198">
            <v>31410.873080769456</v>
          </cell>
        </row>
        <row r="199">
          <cell r="A199">
            <v>1198</v>
          </cell>
          <cell r="B199" t="str">
            <v>POMARETTO</v>
          </cell>
          <cell r="C199">
            <v>7255.9973418282307</v>
          </cell>
          <cell r="D199">
            <v>7066.0086352185499</v>
          </cell>
          <cell r="E199">
            <v>6583.4166401637385</v>
          </cell>
          <cell r="F199">
            <v>6156.7994378872227</v>
          </cell>
          <cell r="G199">
            <v>5988.5275840948625</v>
          </cell>
          <cell r="H199">
            <v>5328.4101054499952</v>
          </cell>
          <cell r="I199">
            <v>4945.3259149296018</v>
          </cell>
          <cell r="J199">
            <v>4573.2707979214365</v>
          </cell>
          <cell r="K199">
            <v>4117.7521826373231</v>
          </cell>
          <cell r="L199">
            <v>3830.6805760646675</v>
          </cell>
          <cell r="M199">
            <v>3519.2360544966964</v>
          </cell>
          <cell r="N199">
            <v>3171.7958831133469</v>
          </cell>
          <cell r="O199">
            <v>2687.2599131181064</v>
          </cell>
          <cell r="P199">
            <v>2500.3109446265266</v>
          </cell>
        </row>
        <row r="200">
          <cell r="A200">
            <v>1199</v>
          </cell>
          <cell r="B200" t="str">
            <v>PONT CANAVESE</v>
          </cell>
          <cell r="C200">
            <v>21471.264974148216</v>
          </cell>
          <cell r="D200">
            <v>20909.068260238681</v>
          </cell>
          <cell r="E200">
            <v>19481.027411809442</v>
          </cell>
          <cell r="F200">
            <v>18369.453789528514</v>
          </cell>
          <cell r="G200">
            <v>18547.032742284311</v>
          </cell>
          <cell r="H200">
            <v>16840.907041095572</v>
          </cell>
          <cell r="I200">
            <v>15153.273321780693</v>
          </cell>
          <cell r="J200">
            <v>14082.564371471124</v>
          </cell>
          <cell r="K200">
            <v>12940.25478139406</v>
          </cell>
          <cell r="L200">
            <v>11883.278262997668</v>
          </cell>
          <cell r="M200">
            <v>11015.420183220564</v>
          </cell>
          <cell r="N200">
            <v>10161.536193862908</v>
          </cell>
          <cell r="O200">
            <v>8728.2777891312107</v>
          </cell>
          <cell r="P200">
            <v>8186.5739251612276</v>
          </cell>
        </row>
        <row r="201">
          <cell r="A201">
            <v>1200</v>
          </cell>
          <cell r="B201" t="str">
            <v>PORTE</v>
          </cell>
          <cell r="C201">
            <v>7347.6685085974041</v>
          </cell>
          <cell r="D201">
            <v>7155.279513565968</v>
          </cell>
          <cell r="E201">
            <v>6666.5905246485609</v>
          </cell>
          <cell r="F201">
            <v>6283.2466526643548</v>
          </cell>
          <cell r="G201">
            <v>6008.5701923633878</v>
          </cell>
          <cell r="H201">
            <v>5479.711335033001</v>
          </cell>
          <cell r="I201">
            <v>4973.67767770105</v>
          </cell>
          <cell r="J201">
            <v>4754.301660269578</v>
          </cell>
          <cell r="K201">
            <v>4251.3644052702512</v>
          </cell>
          <cell r="L201">
            <v>4082.8322733751093</v>
          </cell>
          <cell r="M201">
            <v>3791.0701052804325</v>
          </cell>
          <cell r="N201">
            <v>3565.8654245330563</v>
          </cell>
          <cell r="O201">
            <v>3182.1453132435586</v>
          </cell>
          <cell r="P201">
            <v>3001.6483832340173</v>
          </cell>
        </row>
        <row r="202">
          <cell r="A202">
            <v>1201</v>
          </cell>
          <cell r="B202" t="str">
            <v>PRAGELATO</v>
          </cell>
          <cell r="C202">
            <v>46050.140648407418</v>
          </cell>
          <cell r="D202">
            <v>44844.378538965902</v>
          </cell>
          <cell r="E202">
            <v>41781.611533807358</v>
          </cell>
          <cell r="F202">
            <v>42113.443399704687</v>
          </cell>
          <cell r="G202">
            <v>43455.484513889671</v>
          </cell>
          <cell r="H202">
            <v>42002.17163243227</v>
          </cell>
          <cell r="I202">
            <v>40490.226684947258</v>
          </cell>
          <cell r="J202">
            <v>39057.162880880031</v>
          </cell>
          <cell r="K202">
            <v>35842.371449328995</v>
          </cell>
          <cell r="L202">
            <v>33329.313909511489</v>
          </cell>
          <cell r="M202">
            <v>31665.454619053744</v>
          </cell>
          <cell r="N202">
            <v>29326.757689653467</v>
          </cell>
          <cell r="O202">
            <v>25490.664298270349</v>
          </cell>
          <cell r="P202">
            <v>23669.0273492089</v>
          </cell>
        </row>
        <row r="203">
          <cell r="A203">
            <v>1202</v>
          </cell>
          <cell r="B203" t="str">
            <v>PRALI</v>
          </cell>
          <cell r="C203">
            <v>37959.933862434904</v>
          </cell>
          <cell r="D203">
            <v>36966.003132066704</v>
          </cell>
          <cell r="E203">
            <v>34441.310887594984</v>
          </cell>
          <cell r="F203">
            <v>32633.627129055541</v>
          </cell>
          <cell r="G203">
            <v>33908.153236907085</v>
          </cell>
          <cell r="H203">
            <v>30872.819649503534</v>
          </cell>
          <cell r="I203">
            <v>29917.367616097275</v>
          </cell>
          <cell r="J203">
            <v>27242.420625825413</v>
          </cell>
          <cell r="K203">
            <v>25413.171956480895</v>
          </cell>
          <cell r="L203">
            <v>23145.98385274682</v>
          </cell>
          <cell r="M203">
            <v>21733.257546069704</v>
          </cell>
          <cell r="N203">
            <v>20521.021689095283</v>
          </cell>
          <cell r="O203">
            <v>17827.155862466807</v>
          </cell>
          <cell r="P203">
            <v>15925.016779820133</v>
          </cell>
        </row>
        <row r="204">
          <cell r="A204">
            <v>1203</v>
          </cell>
          <cell r="B204" t="str">
            <v>PRALORMO</v>
          </cell>
          <cell r="C204">
            <v>26548.144856960917</v>
          </cell>
          <cell r="D204">
            <v>25853.01674890822</v>
          </cell>
          <cell r="E204">
            <v>24087.315689776246</v>
          </cell>
          <cell r="F204">
            <v>23377.219618547286</v>
          </cell>
          <cell r="G204">
            <v>23903.187800203639</v>
          </cell>
          <cell r="H204">
            <v>21645.151728217639</v>
          </cell>
          <cell r="I204">
            <v>19906.041827879759</v>
          </cell>
          <cell r="J204">
            <v>18677.516085732281</v>
          </cell>
          <cell r="K204">
            <v>17190.707556622827</v>
          </cell>
          <cell r="L204">
            <v>16055.260600459083</v>
          </cell>
          <cell r="M204">
            <v>15429.639415987707</v>
          </cell>
          <cell r="N204">
            <v>14084.363591677751</v>
          </cell>
          <cell r="O204">
            <v>12165.235871012352</v>
          </cell>
          <cell r="P204">
            <v>11416.278949120227</v>
          </cell>
        </row>
        <row r="205">
          <cell r="A205">
            <v>1204</v>
          </cell>
          <cell r="B205" t="str">
            <v>PRAMOLLO</v>
          </cell>
          <cell r="C205">
            <v>23549.657123404202</v>
          </cell>
          <cell r="D205">
            <v>22933.040456225306</v>
          </cell>
          <cell r="E205">
            <v>21366.767002881283</v>
          </cell>
          <cell r="F205">
            <v>19763.930197925343</v>
          </cell>
          <cell r="G205">
            <v>19347.8308563848</v>
          </cell>
          <cell r="H205">
            <v>17720.499548369527</v>
          </cell>
          <cell r="I205">
            <v>15487.712036972755</v>
          </cell>
          <cell r="J205">
            <v>15167.618464177598</v>
          </cell>
          <cell r="K205">
            <v>14333.168182301381</v>
          </cell>
          <cell r="L205">
            <v>13135.586209503264</v>
          </cell>
          <cell r="M205">
            <v>12379.929093105327</v>
          </cell>
          <cell r="N205">
            <v>11736.077345246289</v>
          </cell>
          <cell r="O205">
            <v>9868.4710908385168</v>
          </cell>
          <cell r="P205">
            <v>9441.4122285223875</v>
          </cell>
        </row>
        <row r="206">
          <cell r="A206">
            <v>1205</v>
          </cell>
          <cell r="B206" t="str">
            <v>PRAROSTINO</v>
          </cell>
          <cell r="C206">
            <v>19169.092631692118</v>
          </cell>
          <cell r="D206">
            <v>18667.175259840002</v>
          </cell>
          <cell r="E206">
            <v>17392.250501641574</v>
          </cell>
          <cell r="F206">
            <v>16526.820455745878</v>
          </cell>
          <cell r="G206">
            <v>16578.713510906182</v>
          </cell>
          <cell r="H206">
            <v>15231.507012503103</v>
          </cell>
          <cell r="I206">
            <v>13900.349895658483</v>
          </cell>
          <cell r="J206">
            <v>12772.014530879251</v>
          </cell>
          <cell r="K206">
            <v>11622.832761065918</v>
          </cell>
          <cell r="L206">
            <v>11020.070998336358</v>
          </cell>
          <cell r="M206">
            <v>10447.988555751584</v>
          </cell>
          <cell r="N206">
            <v>9650.9742150619222</v>
          </cell>
          <cell r="O206">
            <v>8496.2254386774675</v>
          </cell>
          <cell r="P206">
            <v>7957.7424233437841</v>
          </cell>
        </row>
        <row r="207">
          <cell r="A207">
            <v>1206</v>
          </cell>
          <cell r="B207" t="str">
            <v>PRASCORSANO</v>
          </cell>
          <cell r="C207">
            <v>11005.482046603564</v>
          </cell>
          <cell r="D207">
            <v>10717.318035352224</v>
          </cell>
          <cell r="E207">
            <v>9985.3500801280134</v>
          </cell>
          <cell r="F207">
            <v>9710.8824710682129</v>
          </cell>
          <cell r="G207">
            <v>9933.4957367075658</v>
          </cell>
          <cell r="H207">
            <v>9332.1401357195336</v>
          </cell>
          <cell r="I207">
            <v>8514.4166655295976</v>
          </cell>
          <cell r="J207">
            <v>8045.7885167808563</v>
          </cell>
          <cell r="K207">
            <v>7382.6080471924624</v>
          </cell>
          <cell r="L207">
            <v>6882.1270920892903</v>
          </cell>
          <cell r="M207">
            <v>6413.9503670445692</v>
          </cell>
          <cell r="N207">
            <v>5875.7784959127794</v>
          </cell>
          <cell r="O207">
            <v>5108.1864832658393</v>
          </cell>
          <cell r="P207">
            <v>4766.770325290543</v>
          </cell>
        </row>
        <row r="208">
          <cell r="A208">
            <v>1207</v>
          </cell>
          <cell r="B208" t="str">
            <v>PRATIGLIONE</v>
          </cell>
          <cell r="C208">
            <v>13431.90439787224</v>
          </cell>
          <cell r="D208">
            <v>13080.207722193241</v>
          </cell>
          <cell r="E208">
            <v>12186.859883793757</v>
          </cell>
          <cell r="F208">
            <v>11653.056454849975</v>
          </cell>
          <cell r="G208">
            <v>11780.70008794402</v>
          </cell>
          <cell r="H208">
            <v>10737.390043169547</v>
          </cell>
          <cell r="I208">
            <v>9671.1899911517157</v>
          </cell>
          <cell r="J208">
            <v>9087.5024079989817</v>
          </cell>
          <cell r="K208">
            <v>8345.952846955839</v>
          </cell>
          <cell r="L208">
            <v>7544.6351614635723</v>
          </cell>
          <cell r="M208">
            <v>7083.5428563247624</v>
          </cell>
          <cell r="N208">
            <v>6554.4651586122827</v>
          </cell>
          <cell r="O208">
            <v>5639.0991211306346</v>
          </cell>
          <cell r="P208">
            <v>5066.9104128793497</v>
          </cell>
        </row>
        <row r="209">
          <cell r="A209">
            <v>1208</v>
          </cell>
          <cell r="B209" t="str">
            <v>QUAGLIUZZO</v>
          </cell>
          <cell r="C209">
            <v>3403.0564188788635</v>
          </cell>
          <cell r="D209">
            <v>3313.9518813378304</v>
          </cell>
          <cell r="E209">
            <v>3087.6166569568031</v>
          </cell>
          <cell r="F209">
            <v>2985.8745172383046</v>
          </cell>
          <cell r="G209">
            <v>3052.8171543612229</v>
          </cell>
          <cell r="H209">
            <v>2770.9034040687397</v>
          </cell>
          <cell r="I209">
            <v>2604.9283129570881</v>
          </cell>
          <cell r="J209">
            <v>2442.3662997061847</v>
          </cell>
          <cell r="K209">
            <v>2053.0582063734719</v>
          </cell>
          <cell r="L209">
            <v>1972.917358723256</v>
          </cell>
          <cell r="M209">
            <v>1828.6871629643156</v>
          </cell>
          <cell r="N209">
            <v>1663.2788508117153</v>
          </cell>
          <cell r="O209">
            <v>1414.5727738757332</v>
          </cell>
          <cell r="P209">
            <v>1359.734967111099</v>
          </cell>
        </row>
        <row r="210">
          <cell r="A210">
            <v>1209</v>
          </cell>
          <cell r="B210" t="str">
            <v>QUASSOLO</v>
          </cell>
          <cell r="C210">
            <v>7976.9758823274688</v>
          </cell>
          <cell r="D210">
            <v>7768.1093049097099</v>
          </cell>
          <cell r="E210">
            <v>7237.5654631465923</v>
          </cell>
          <cell r="F210">
            <v>6556.7848008736937</v>
          </cell>
          <cell r="G210">
            <v>6408.3613990695794</v>
          </cell>
          <cell r="H210">
            <v>6008.9410404844521</v>
          </cell>
          <cell r="I210">
            <v>4950.7973461917036</v>
          </cell>
          <cell r="J210">
            <v>4535.559037619124</v>
          </cell>
          <cell r="K210">
            <v>4055.3048765916233</v>
          </cell>
          <cell r="L210">
            <v>4007.2222227269131</v>
          </cell>
          <cell r="M210">
            <v>3611.1577708394088</v>
          </cell>
          <cell r="N210">
            <v>3292.5095175916263</v>
          </cell>
          <cell r="O210">
            <v>2907.1890354633688</v>
          </cell>
          <cell r="P210">
            <v>2738.4708948302236</v>
          </cell>
        </row>
        <row r="211">
          <cell r="A211">
            <v>1210</v>
          </cell>
          <cell r="B211" t="str">
            <v>QUINCINETTO</v>
          </cell>
          <cell r="C211">
            <v>23143.333587773071</v>
          </cell>
          <cell r="D211">
            <v>22537.355965698924</v>
          </cell>
          <cell r="E211">
            <v>20998.106844980764</v>
          </cell>
          <cell r="F211">
            <v>19886.110986979565</v>
          </cell>
          <cell r="G211">
            <v>20097.782316767047</v>
          </cell>
          <cell r="H211">
            <v>18710.067575609719</v>
          </cell>
          <cell r="I211">
            <v>17131.465267310832</v>
          </cell>
          <cell r="J211">
            <v>15804.985215250812</v>
          </cell>
          <cell r="K211">
            <v>14299.749594229221</v>
          </cell>
          <cell r="L211">
            <v>13850.078109957118</v>
          </cell>
          <cell r="M211">
            <v>12919.297646964151</v>
          </cell>
          <cell r="N211">
            <v>11817.035885222882</v>
          </cell>
          <cell r="O211">
            <v>9761.855674403776</v>
          </cell>
          <cell r="P211">
            <v>8980.4832580501661</v>
          </cell>
        </row>
        <row r="212">
          <cell r="A212">
            <v>1211</v>
          </cell>
          <cell r="B212" t="str">
            <v>REANO</v>
          </cell>
          <cell r="C212">
            <v>10173.052718882704</v>
          </cell>
          <cell r="D212">
            <v>9906.684770097645</v>
          </cell>
          <cell r="E212">
            <v>9230.0811860386693</v>
          </cell>
          <cell r="F212">
            <v>8961.5298238915275</v>
          </cell>
          <cell r="G212">
            <v>9136.4635787205261</v>
          </cell>
          <cell r="H212">
            <v>8350.9521521924071</v>
          </cell>
          <cell r="I212">
            <v>7744.0945118309792</v>
          </cell>
          <cell r="J212">
            <v>7172.126123006401</v>
          </cell>
          <cell r="K212">
            <v>6474.7903133433774</v>
          </cell>
          <cell r="L212">
            <v>6084.801576784912</v>
          </cell>
          <cell r="M212">
            <v>5675.1548965475213</v>
          </cell>
          <cell r="N212">
            <v>5354.4957502976513</v>
          </cell>
          <cell r="O212">
            <v>4663.4259120786837</v>
          </cell>
          <cell r="P212">
            <v>4508.1135992354157</v>
          </cell>
        </row>
        <row r="213">
          <cell r="A213">
            <v>1212</v>
          </cell>
          <cell r="B213" t="str">
            <v>RIBORDONE</v>
          </cell>
          <cell r="C213">
            <v>26259.400907035339</v>
          </cell>
          <cell r="D213">
            <v>25571.833177935852</v>
          </cell>
          <cell r="E213">
            <v>23825.336304292112</v>
          </cell>
          <cell r="F213">
            <v>24533.572554136259</v>
          </cell>
          <cell r="G213">
            <v>22869.037619697661</v>
          </cell>
          <cell r="H213">
            <v>15998.981704683807</v>
          </cell>
          <cell r="I213">
            <v>13317.88785733188</v>
          </cell>
          <cell r="J213">
            <v>12364.358820129286</v>
          </cell>
          <cell r="K213">
            <v>11088.452167032525</v>
          </cell>
          <cell r="L213">
            <v>9786.8927305560646</v>
          </cell>
          <cell r="M213">
            <v>8889.0127565749845</v>
          </cell>
          <cell r="N213">
            <v>8352.0899273692194</v>
          </cell>
          <cell r="O213">
            <v>6865.1417345820209</v>
          </cell>
          <cell r="P213">
            <v>6043.5022688113759</v>
          </cell>
        </row>
        <row r="214">
          <cell r="A214">
            <v>1215</v>
          </cell>
          <cell r="B214" t="str">
            <v>RIVA PRESSO CHIERI</v>
          </cell>
          <cell r="C214">
            <v>8697.2218794094006</v>
          </cell>
          <cell r="D214">
            <v>8469.4966118653974</v>
          </cell>
          <cell r="E214">
            <v>7891.0496444136425</v>
          </cell>
          <cell r="F214">
            <v>7527.1552222981118</v>
          </cell>
          <cell r="G214">
            <v>28300.805152377689</v>
          </cell>
          <cell r="H214">
            <v>25699.946608598631</v>
          </cell>
          <cell r="I214">
            <v>23146.569954988361</v>
          </cell>
          <cell r="J214">
            <v>21829.144961526297</v>
          </cell>
          <cell r="K214">
            <v>19775.188873722022</v>
          </cell>
          <cell r="L214">
            <v>18917.121505675626</v>
          </cell>
          <cell r="M214">
            <v>17859.031526175375</v>
          </cell>
          <cell r="N214">
            <v>16809.450875073784</v>
          </cell>
          <cell r="O214">
            <v>14956.809752157505</v>
          </cell>
          <cell r="P214">
            <v>13869.912841793428</v>
          </cell>
        </row>
        <row r="215">
          <cell r="A215">
            <v>1213</v>
          </cell>
          <cell r="B215" t="str">
            <v>RIVALBA</v>
          </cell>
          <cell r="C215">
            <v>254995.30714112107</v>
          </cell>
          <cell r="D215">
            <v>248318.59182370978</v>
          </cell>
          <cell r="E215">
            <v>231359.0081571808</v>
          </cell>
          <cell r="F215">
            <v>223467.8855397983</v>
          </cell>
          <cell r="G215">
            <v>12917.006285282785</v>
          </cell>
          <cell r="H215">
            <v>11892.329995715721</v>
          </cell>
          <cell r="I215">
            <v>11193.117412009395</v>
          </cell>
          <cell r="J215">
            <v>10547.511943147458</v>
          </cell>
          <cell r="K215">
            <v>9529.2219999128101</v>
          </cell>
          <cell r="L215">
            <v>9488.1654472517348</v>
          </cell>
          <cell r="M215">
            <v>9014.4764415085356</v>
          </cell>
          <cell r="N215">
            <v>8527.4125497849327</v>
          </cell>
          <cell r="O215">
            <v>7258.0897987942217</v>
          </cell>
          <cell r="P215">
            <v>6676.1644064408838</v>
          </cell>
        </row>
        <row r="216">
          <cell r="A216">
            <v>1214</v>
          </cell>
          <cell r="B216" t="str">
            <v>RIVALTA DI TORINO</v>
          </cell>
          <cell r="C216">
            <v>10477.434269538939</v>
          </cell>
          <cell r="D216">
            <v>10203.096491879816</v>
          </cell>
          <cell r="E216">
            <v>9506.2486749650379</v>
          </cell>
          <cell r="F216">
            <v>9175.8856521729285</v>
          </cell>
          <cell r="G216">
            <v>43721.563857058441</v>
          </cell>
          <cell r="H216">
            <v>39552.352374705122</v>
          </cell>
          <cell r="I216">
            <v>36217.548124544621</v>
          </cell>
          <cell r="J216">
            <v>33444.850859776845</v>
          </cell>
          <cell r="K216">
            <v>30500.316345672192</v>
          </cell>
          <cell r="L216">
            <v>28835.058976332333</v>
          </cell>
          <cell r="M216">
            <v>27200.950842457423</v>
          </cell>
          <cell r="N216">
            <v>25013.128104587435</v>
          </cell>
          <cell r="O216">
            <v>21583.454638330491</v>
          </cell>
          <cell r="P216">
            <v>20310.076019970311</v>
          </cell>
        </row>
        <row r="217">
          <cell r="A217">
            <v>1216</v>
          </cell>
          <cell r="B217" t="str">
            <v>RIVARA</v>
          </cell>
          <cell r="C217">
            <v>21904.610029896088</v>
          </cell>
          <cell r="D217">
            <v>21331.066748067813</v>
          </cell>
          <cell r="E217">
            <v>19874.204382051332</v>
          </cell>
          <cell r="F217">
            <v>18597.132064339072</v>
          </cell>
          <cell r="G217">
            <v>18494.869938213476</v>
          </cell>
          <cell r="H217">
            <v>16979.057372678049</v>
          </cell>
          <cell r="I217">
            <v>15450.132245795699</v>
          </cell>
          <cell r="J217">
            <v>14569.043305034371</v>
          </cell>
          <cell r="K217">
            <v>13133.626882063543</v>
          </cell>
          <cell r="L217">
            <v>12079.419335759521</v>
          </cell>
          <cell r="M217">
            <v>11229.760517832376</v>
          </cell>
          <cell r="N217">
            <v>10381.195635944245</v>
          </cell>
          <cell r="O217">
            <v>9062.8643908908507</v>
          </cell>
          <cell r="P217">
            <v>8371.5315678118332</v>
          </cell>
        </row>
        <row r="218">
          <cell r="A218">
            <v>1217</v>
          </cell>
          <cell r="B218" t="str">
            <v>RIVAROLO CANAVESE</v>
          </cell>
          <cell r="C218">
            <v>51954.322292193647</v>
          </cell>
          <cell r="D218">
            <v>50593.966984705432</v>
          </cell>
          <cell r="E218">
            <v>47138.516429042327</v>
          </cell>
          <cell r="F218">
            <v>44437.532787320743</v>
          </cell>
          <cell r="G218">
            <v>43454.637683014822</v>
          </cell>
          <cell r="H218">
            <v>39178.891589153347</v>
          </cell>
          <cell r="I218">
            <v>35686.927907437916</v>
          </cell>
          <cell r="J218">
            <v>32916.160247900552</v>
          </cell>
          <cell r="K218">
            <v>30067.356465288365</v>
          </cell>
          <cell r="L218">
            <v>28013.803641802424</v>
          </cell>
          <cell r="M218">
            <v>26062.829180929821</v>
          </cell>
          <cell r="N218">
            <v>23923.101716273515</v>
          </cell>
          <cell r="O218">
            <v>20833.594554519423</v>
          </cell>
          <cell r="P218">
            <v>19682.485645586799</v>
          </cell>
        </row>
        <row r="219">
          <cell r="A219">
            <v>1218</v>
          </cell>
          <cell r="B219" t="str">
            <v>RIVAROSSA</v>
          </cell>
          <cell r="C219">
            <v>10913.570889837567</v>
          </cell>
          <cell r="D219">
            <v>10627.813450829068</v>
          </cell>
          <cell r="E219">
            <v>9901.9584510570039</v>
          </cell>
          <cell r="F219">
            <v>9680.6679043745426</v>
          </cell>
          <cell r="G219">
            <v>10058.87138214886</v>
          </cell>
          <cell r="H219">
            <v>9293.927366692451</v>
          </cell>
          <cell r="I219">
            <v>8705.3614022679867</v>
          </cell>
          <cell r="J219">
            <v>8395.1662950685823</v>
          </cell>
          <cell r="K219">
            <v>7761.4468823809411</v>
          </cell>
          <cell r="L219">
            <v>7378.2686249877443</v>
          </cell>
          <cell r="M219">
            <v>6832.7797636454898</v>
          </cell>
          <cell r="N219">
            <v>6182.7261447383526</v>
          </cell>
          <cell r="O219">
            <v>5283.2646744886688</v>
          </cell>
          <cell r="P219">
            <v>4984.0500485734274</v>
          </cell>
        </row>
        <row r="220">
          <cell r="A220">
            <v>1219</v>
          </cell>
          <cell r="B220" t="str">
            <v>RIVOLI</v>
          </cell>
          <cell r="C220">
            <v>81527.047401838703</v>
          </cell>
          <cell r="D220">
            <v>79392.369347273852</v>
          </cell>
          <cell r="E220">
            <v>73970.054729023424</v>
          </cell>
          <cell r="F220">
            <v>69454.335579382052</v>
          </cell>
          <cell r="G220">
            <v>67229.971346734717</v>
          </cell>
          <cell r="H220">
            <v>60565.06543905977</v>
          </cell>
          <cell r="I220">
            <v>54784.350667613333</v>
          </cell>
          <cell r="J220">
            <v>50133.965253268725</v>
          </cell>
          <cell r="K220">
            <v>44656.86559803319</v>
          </cell>
          <cell r="L220">
            <v>41245.508413564494</v>
          </cell>
          <cell r="M220">
            <v>38475.450407154145</v>
          </cell>
          <cell r="N220">
            <v>35359.169858105255</v>
          </cell>
          <cell r="O220">
            <v>30334.829142350423</v>
          </cell>
          <cell r="P220">
            <v>28365.646755097983</v>
          </cell>
        </row>
        <row r="221">
          <cell r="A221">
            <v>1220</v>
          </cell>
          <cell r="B221" t="str">
            <v>ROBASSOMERO</v>
          </cell>
          <cell r="C221">
            <v>18209.811895566796</v>
          </cell>
          <cell r="D221">
            <v>17733.01202276356</v>
          </cell>
          <cell r="E221">
            <v>16521.888446188463</v>
          </cell>
          <cell r="F221">
            <v>15560.831860512339</v>
          </cell>
          <cell r="G221">
            <v>15187.472625769407</v>
          </cell>
          <cell r="H221">
            <v>14148.51240205232</v>
          </cell>
          <cell r="I221">
            <v>12815.843868593573</v>
          </cell>
          <cell r="J221">
            <v>11951.423422764014</v>
          </cell>
          <cell r="K221">
            <v>10632.780498782067</v>
          </cell>
          <cell r="L221">
            <v>9878.5862755410544</v>
          </cell>
          <cell r="M221">
            <v>9464.2285925044653</v>
          </cell>
          <cell r="N221">
            <v>8608.9797283625958</v>
          </cell>
          <cell r="O221">
            <v>7598.8976176723027</v>
          </cell>
          <cell r="P221">
            <v>6908.6119571627178</v>
          </cell>
        </row>
        <row r="222">
          <cell r="A222">
            <v>1221</v>
          </cell>
          <cell r="B222" t="str">
            <v>ROCCA CANAVESE</v>
          </cell>
          <cell r="C222">
            <v>23648.182942595013</v>
          </cell>
          <cell r="D222">
            <v>23028.986506974386</v>
          </cell>
          <cell r="E222">
            <v>21456.160160980635</v>
          </cell>
          <cell r="F222">
            <v>20160.684136835254</v>
          </cell>
          <cell r="G222">
            <v>20579.499011884625</v>
          </cell>
          <cell r="H222">
            <v>19076.967491562431</v>
          </cell>
          <cell r="I222">
            <v>17230.936394683289</v>
          </cell>
          <cell r="J222">
            <v>16393.692361423782</v>
          </cell>
          <cell r="K222">
            <v>15303.560440943947</v>
          </cell>
          <cell r="L222">
            <v>14512.547542047407</v>
          </cell>
          <cell r="M222">
            <v>13936.049479961406</v>
          </cell>
          <cell r="N222">
            <v>12866.276967140053</v>
          </cell>
          <cell r="O222">
            <v>11075.887104676423</v>
          </cell>
          <cell r="P222">
            <v>10696.86910308663</v>
          </cell>
        </row>
        <row r="223">
          <cell r="A223">
            <v>1222</v>
          </cell>
          <cell r="B223" t="str">
            <v>ROLETTO</v>
          </cell>
          <cell r="C223">
            <v>20477.965202886167</v>
          </cell>
          <cell r="D223">
            <v>19941.776731527916</v>
          </cell>
          <cell r="E223">
            <v>18579.799650175537</v>
          </cell>
          <cell r="F223">
            <v>18287.441568159262</v>
          </cell>
          <cell r="G223">
            <v>18720.107535969328</v>
          </cell>
          <cell r="H223">
            <v>17111.055087455945</v>
          </cell>
          <cell r="I223">
            <v>15499.524880764689</v>
          </cell>
          <cell r="J223">
            <v>14291.843902093347</v>
          </cell>
          <cell r="K223">
            <v>12718.10726864734</v>
          </cell>
          <cell r="L223">
            <v>11415.289764195217</v>
          </cell>
          <cell r="M223">
            <v>10514.146374636644</v>
          </cell>
          <cell r="N223">
            <v>9549.189667850811</v>
          </cell>
          <cell r="O223">
            <v>8283.8872522073179</v>
          </cell>
          <cell r="P223">
            <v>7573.4889819847367</v>
          </cell>
        </row>
        <row r="224">
          <cell r="A224">
            <v>1223</v>
          </cell>
          <cell r="B224" t="str">
            <v>ROMANO CANAVESE</v>
          </cell>
          <cell r="C224">
            <v>19065.673971415701</v>
          </cell>
          <cell r="D224">
            <v>18566.464480586634</v>
          </cell>
          <cell r="E224">
            <v>17298.418034939536</v>
          </cell>
          <cell r="F224">
            <v>16718.301337635996</v>
          </cell>
          <cell r="G224">
            <v>16471.689327686327</v>
          </cell>
          <cell r="H224">
            <v>14710.228351214926</v>
          </cell>
          <cell r="I224">
            <v>13835.17849582587</v>
          </cell>
          <cell r="J224">
            <v>12650.919367133429</v>
          </cell>
          <cell r="K224">
            <v>11146.432108845887</v>
          </cell>
          <cell r="L224">
            <v>10462.499655159721</v>
          </cell>
          <cell r="M224">
            <v>9438.0150701670264</v>
          </cell>
          <cell r="N224">
            <v>8665.7497570590949</v>
          </cell>
          <cell r="O224">
            <v>7477.2995350357487</v>
          </cell>
          <cell r="P224">
            <v>7060.6518851313785</v>
          </cell>
        </row>
        <row r="225">
          <cell r="A225">
            <v>1224</v>
          </cell>
          <cell r="B225" t="str">
            <v>RONCO CANAVESE</v>
          </cell>
          <cell r="C225">
            <v>22494.500550408833</v>
          </cell>
          <cell r="D225">
            <v>21905.511764433599</v>
          </cell>
          <cell r="E225">
            <v>20409.416136641081</v>
          </cell>
          <cell r="F225">
            <v>19454.350164637839</v>
          </cell>
          <cell r="G225">
            <v>18083.757755748993</v>
          </cell>
          <cell r="H225">
            <v>16294.613802793452</v>
          </cell>
          <cell r="I225">
            <v>15219.870307727735</v>
          </cell>
          <cell r="J225">
            <v>13429.474896418342</v>
          </cell>
          <cell r="K225">
            <v>12030.949095252512</v>
          </cell>
          <cell r="L225">
            <v>11552.156211252926</v>
          </cell>
          <cell r="M225">
            <v>10532.2057437725</v>
          </cell>
          <cell r="N225">
            <v>9742.4795570061633</v>
          </cell>
          <cell r="O225">
            <v>8560.896319564903</v>
          </cell>
          <cell r="P225">
            <v>7853.4012131771924</v>
          </cell>
        </row>
        <row r="226">
          <cell r="A226">
            <v>1225</v>
          </cell>
          <cell r="B226" t="str">
            <v>RONDISSONE</v>
          </cell>
          <cell r="C226">
            <v>17290.242443378898</v>
          </cell>
          <cell r="D226">
            <v>16837.520282105655</v>
          </cell>
          <cell r="E226">
            <v>15687.556713675076</v>
          </cell>
          <cell r="F226">
            <v>15368.918278975569</v>
          </cell>
          <cell r="G226">
            <v>15008.125825456817</v>
          </cell>
          <cell r="H226">
            <v>14079.036465671905</v>
          </cell>
          <cell r="I226">
            <v>12854.21238645676</v>
          </cell>
          <cell r="J226">
            <v>11947.850471746375</v>
          </cell>
          <cell r="K226">
            <v>10698.396848264158</v>
          </cell>
          <cell r="L226">
            <v>10109.000111605974</v>
          </cell>
          <cell r="M226">
            <v>9568.0044154760672</v>
          </cell>
          <cell r="N226">
            <v>8837.8998056597375</v>
          </cell>
          <cell r="O226">
            <v>7596.2214830914072</v>
          </cell>
          <cell r="P226">
            <v>7170.6635662852323</v>
          </cell>
        </row>
        <row r="227">
          <cell r="A227">
            <v>1226</v>
          </cell>
          <cell r="B227" t="str">
            <v>RORA'</v>
          </cell>
          <cell r="C227">
            <v>23916.508177107222</v>
          </cell>
          <cell r="D227">
            <v>23290.28599962726</v>
          </cell>
          <cell r="E227">
            <v>21699.613504558962</v>
          </cell>
          <cell r="F227">
            <v>20423.309702971274</v>
          </cell>
          <cell r="G227">
            <v>19059.006786181064</v>
          </cell>
          <cell r="H227">
            <v>17691.660375098785</v>
          </cell>
          <cell r="I227">
            <v>15839.670434626471</v>
          </cell>
          <cell r="J227">
            <v>14211.654478750126</v>
          </cell>
          <cell r="K227">
            <v>13360.320335214714</v>
          </cell>
          <cell r="L227">
            <v>12981.62242500793</v>
          </cell>
          <cell r="M227">
            <v>11918.900118743702</v>
          </cell>
          <cell r="N227">
            <v>10580.309070450436</v>
          </cell>
          <cell r="O227">
            <v>9171.0358749607003</v>
          </cell>
          <cell r="P227">
            <v>8480.6398333772559</v>
          </cell>
        </row>
        <row r="228">
          <cell r="A228">
            <v>1228</v>
          </cell>
          <cell r="B228" t="str">
            <v>ROSTA</v>
          </cell>
          <cell r="C228">
            <v>18340.13813851383</v>
          </cell>
          <cell r="D228">
            <v>17859.92584517509</v>
          </cell>
          <cell r="E228">
            <v>16640.134348997923</v>
          </cell>
          <cell r="F228">
            <v>15885.566495972134</v>
          </cell>
          <cell r="G228">
            <v>15926.696915339044</v>
          </cell>
          <cell r="H228">
            <v>14684.020291520186</v>
          </cell>
          <cell r="I228">
            <v>13570.000174930152</v>
          </cell>
          <cell r="J228">
            <v>13684.175805483412</v>
          </cell>
          <cell r="K228">
            <v>12421.693185685974</v>
          </cell>
          <cell r="L228">
            <v>11604.14356772736</v>
          </cell>
          <cell r="M228">
            <v>10770.827445064988</v>
          </cell>
          <cell r="N228">
            <v>9991.5213151010394</v>
          </cell>
          <cell r="O228">
            <v>8679.1275768920477</v>
          </cell>
          <cell r="P228">
            <v>7921.9941016253833</v>
          </cell>
        </row>
        <row r="229">
          <cell r="A229">
            <v>1227</v>
          </cell>
          <cell r="B229" t="str">
            <v>ROURE</v>
          </cell>
          <cell r="C229">
            <v>42951.409044435422</v>
          </cell>
          <cell r="D229">
            <v>41826.783129211537</v>
          </cell>
          <cell r="E229">
            <v>38970.110889038595</v>
          </cell>
          <cell r="F229">
            <v>36792.671443072039</v>
          </cell>
          <cell r="G229">
            <v>36405.513827529874</v>
          </cell>
          <cell r="H229">
            <v>33507.492757426538</v>
          </cell>
          <cell r="I229">
            <v>30411.365637211042</v>
          </cell>
          <cell r="J229">
            <v>27694.648344136927</v>
          </cell>
          <cell r="K229">
            <v>24748.98556518793</v>
          </cell>
          <cell r="L229">
            <v>23231.457331022437</v>
          </cell>
          <cell r="M229">
            <v>21625.198461252498</v>
          </cell>
          <cell r="N229">
            <v>19475.492037326509</v>
          </cell>
          <cell r="O229">
            <v>17009.990127125355</v>
          </cell>
          <cell r="P229">
            <v>15704.733438974032</v>
          </cell>
        </row>
        <row r="230">
          <cell r="A230">
            <v>1229</v>
          </cell>
          <cell r="B230" t="str">
            <v>RUBIANA</v>
          </cell>
          <cell r="C230">
            <v>23784.507756629835</v>
          </cell>
          <cell r="D230">
            <v>23161.741835812743</v>
          </cell>
          <cell r="E230">
            <v>21579.848608881577</v>
          </cell>
          <cell r="F230">
            <v>20902.243284569522</v>
          </cell>
          <cell r="G230">
            <v>21656.377416756357</v>
          </cell>
          <cell r="H230">
            <v>20126.011171471135</v>
          </cell>
          <cell r="I230">
            <v>19021.793371695618</v>
          </cell>
          <cell r="J230">
            <v>17682.165555738982</v>
          </cell>
          <cell r="K230">
            <v>16366.387292010066</v>
          </cell>
          <cell r="L230">
            <v>15483.398368058031</v>
          </cell>
          <cell r="M230">
            <v>14500.879620004569</v>
          </cell>
          <cell r="N230">
            <v>13494.486864033499</v>
          </cell>
          <cell r="O230">
            <v>11706.116320549518</v>
          </cell>
          <cell r="P230">
            <v>10818.043970908564</v>
          </cell>
        </row>
        <row r="231">
          <cell r="A231">
            <v>1230</v>
          </cell>
          <cell r="B231" t="str">
            <v>RUEGLIO</v>
          </cell>
          <cell r="C231">
            <v>19537.939326443204</v>
          </cell>
          <cell r="D231">
            <v>19026.36419106504</v>
          </cell>
          <cell r="E231">
            <v>17726.907662263118</v>
          </cell>
          <cell r="F231">
            <v>16214.956232018865</v>
          </cell>
          <cell r="G231">
            <v>16108.603998352222</v>
          </cell>
          <cell r="H231">
            <v>15207.518478933091</v>
          </cell>
          <cell r="I231">
            <v>13792.891483567297</v>
          </cell>
          <cell r="J231">
            <v>13059.45508609766</v>
          </cell>
          <cell r="K231">
            <v>11841.133380104868</v>
          </cell>
          <cell r="L231">
            <v>11416.63007250237</v>
          </cell>
          <cell r="M231">
            <v>10816.121995037813</v>
          </cell>
          <cell r="N231">
            <v>9797.5734951019458</v>
          </cell>
          <cell r="O231">
            <v>8306.5516568834373</v>
          </cell>
          <cell r="P231">
            <v>7669.7208044634608</v>
          </cell>
        </row>
        <row r="232">
          <cell r="A232">
            <v>1231</v>
          </cell>
          <cell r="B232" t="str">
            <v>SALASSA</v>
          </cell>
          <cell r="C232">
            <v>9129.4878601085293</v>
          </cell>
          <cell r="D232">
            <v>8890.4442788006872</v>
          </cell>
          <cell r="E232">
            <v>8283.2475623905957</v>
          </cell>
          <cell r="F232">
            <v>7798.0152710991597</v>
          </cell>
          <cell r="G232">
            <v>7819.6875316808846</v>
          </cell>
          <cell r="H232">
            <v>7217.8792872515442</v>
          </cell>
          <cell r="I232">
            <v>6711.0901978555466</v>
          </cell>
          <cell r="J232">
            <v>6290.5546758195605</v>
          </cell>
          <cell r="K232">
            <v>5714.6721130695132</v>
          </cell>
          <cell r="L232">
            <v>5414.8271508890293</v>
          </cell>
          <cell r="M232">
            <v>4999.6716518875992</v>
          </cell>
          <cell r="N232">
            <v>4660.9596031653555</v>
          </cell>
          <cell r="O232">
            <v>4034.2082129197629</v>
          </cell>
          <cell r="P232">
            <v>3798.0270493520829</v>
          </cell>
        </row>
        <row r="233">
          <cell r="A233">
            <v>1232</v>
          </cell>
          <cell r="B233" t="str">
            <v>SALBERTRAND</v>
          </cell>
          <cell r="C233">
            <v>36664.207596613247</v>
          </cell>
          <cell r="D233">
            <v>35704.203747108768</v>
          </cell>
          <cell r="E233">
            <v>33265.689472971069</v>
          </cell>
          <cell r="F233">
            <v>32034.645739147971</v>
          </cell>
          <cell r="G233">
            <v>31078.153350590717</v>
          </cell>
          <cell r="H233">
            <v>29128.316431028798</v>
          </cell>
          <cell r="I233">
            <v>27520.781629279576</v>
          </cell>
          <cell r="J233">
            <v>25694.11037307631</v>
          </cell>
          <cell r="K233">
            <v>23325.056700071171</v>
          </cell>
          <cell r="L233">
            <v>21689.040508385631</v>
          </cell>
          <cell r="M233">
            <v>20827.15723968585</v>
          </cell>
          <cell r="N233">
            <v>19043.287107077402</v>
          </cell>
          <cell r="O233">
            <v>16095.711408213605</v>
          </cell>
          <cell r="P233">
            <v>15606.321649022866</v>
          </cell>
        </row>
        <row r="234">
          <cell r="A234">
            <v>1233</v>
          </cell>
          <cell r="B234" t="str">
            <v>SALERANO CANAVESE</v>
          </cell>
          <cell r="C234">
            <v>4116.7906155375813</v>
          </cell>
          <cell r="D234">
            <v>4008.9978907635409</v>
          </cell>
          <cell r="E234">
            <v>3735.1926366019366</v>
          </cell>
          <cell r="F234">
            <v>3419.4851565837712</v>
          </cell>
          <cell r="G234">
            <v>3402.592742126692</v>
          </cell>
          <cell r="H234">
            <v>3172.8231890313405</v>
          </cell>
          <cell r="I234">
            <v>2936.0810598575913</v>
          </cell>
          <cell r="J234">
            <v>2695.4775648358946</v>
          </cell>
          <cell r="K234">
            <v>2385.6366933386166</v>
          </cell>
          <cell r="L234">
            <v>2267.0223857096325</v>
          </cell>
          <cell r="M234">
            <v>2128.8665943328806</v>
          </cell>
          <cell r="N234">
            <v>1896.8609292079084</v>
          </cell>
          <cell r="O234">
            <v>1579.3016875126243</v>
          </cell>
          <cell r="P234">
            <v>1538.9548499271773</v>
          </cell>
        </row>
        <row r="235">
          <cell r="A235">
            <v>1234</v>
          </cell>
          <cell r="B235" t="str">
            <v>SALZA DI PINEROLO</v>
          </cell>
          <cell r="C235">
            <v>7873.8978449707975</v>
          </cell>
          <cell r="D235">
            <v>7667.7302298148306</v>
          </cell>
          <cell r="E235">
            <v>7144.0420459786428</v>
          </cell>
          <cell r="F235">
            <v>7089.5361071626039</v>
          </cell>
          <cell r="G235">
            <v>5641.0611344731997</v>
          </cell>
          <cell r="H235">
            <v>4666.442375558845</v>
          </cell>
          <cell r="I235">
            <v>4416.6178076240867</v>
          </cell>
          <cell r="J235">
            <v>3980.2685985768981</v>
          </cell>
          <cell r="K235">
            <v>4184.6080451638518</v>
          </cell>
          <cell r="L235">
            <v>3945.4507357844973</v>
          </cell>
          <cell r="M235">
            <v>3622.345558806282</v>
          </cell>
          <cell r="N235">
            <v>3682.437107324386</v>
          </cell>
          <cell r="O235">
            <v>3410.6056058164386</v>
          </cell>
          <cell r="P235">
            <v>3151.444256251908</v>
          </cell>
        </row>
        <row r="236">
          <cell r="A236">
            <v>1235</v>
          </cell>
          <cell r="B236" t="str">
            <v>SAMONE</v>
          </cell>
          <cell r="C236">
            <v>5949.9295347260668</v>
          </cell>
          <cell r="D236">
            <v>5794.1384885793323</v>
          </cell>
          <cell r="E236">
            <v>5398.4122735149376</v>
          </cell>
          <cell r="F236">
            <v>5029.0787336963704</v>
          </cell>
          <cell r="G236">
            <v>4931.4120702392665</v>
          </cell>
          <cell r="H236">
            <v>4578.1193669757386</v>
          </cell>
          <cell r="I236">
            <v>4273.777971381287</v>
          </cell>
          <cell r="J236">
            <v>4123.0018317423146</v>
          </cell>
          <cell r="K236">
            <v>3564.0144785443049</v>
          </cell>
          <cell r="L236">
            <v>3352.2562354539691</v>
          </cell>
          <cell r="M236">
            <v>3088.8571182514406</v>
          </cell>
          <cell r="N236">
            <v>2875.326318127818</v>
          </cell>
          <cell r="O236">
            <v>2493.5469480990237</v>
          </cell>
          <cell r="P236">
            <v>2311.9858974086815</v>
          </cell>
        </row>
        <row r="237">
          <cell r="A237">
            <v>1236</v>
          </cell>
          <cell r="B237" t="str">
            <v>SAN BENIGNO CANAVESE</v>
          </cell>
          <cell r="C237">
            <v>26665.787478242612</v>
          </cell>
          <cell r="D237">
            <v>25967.579053535075</v>
          </cell>
          <cell r="E237">
            <v>24194.053654807423</v>
          </cell>
          <cell r="F237">
            <v>23162.770131996182</v>
          </cell>
          <cell r="G237">
            <v>23217.264033024385</v>
          </cell>
          <cell r="H237">
            <v>21226.56748537286</v>
          </cell>
          <cell r="I237">
            <v>19450.798868266527</v>
          </cell>
          <cell r="J237">
            <v>18396.094390547227</v>
          </cell>
          <cell r="K237">
            <v>16516.310817639132</v>
          </cell>
          <cell r="L237">
            <v>15353.170921186616</v>
          </cell>
          <cell r="M237">
            <v>14573.669318785962</v>
          </cell>
          <cell r="N237">
            <v>13419.077903237054</v>
          </cell>
          <cell r="O237">
            <v>11814.728011996165</v>
          </cell>
          <cell r="P237">
            <v>11159.033832388741</v>
          </cell>
        </row>
        <row r="238">
          <cell r="A238">
            <v>1237</v>
          </cell>
          <cell r="B238" t="str">
            <v>SAN CARLO CANAVESE</v>
          </cell>
          <cell r="C238">
            <v>28848.79355815778</v>
          </cell>
          <cell r="D238">
            <v>28093.426002581593</v>
          </cell>
          <cell r="E238">
            <v>26174.71018967752</v>
          </cell>
          <cell r="F238">
            <v>24510.91546081963</v>
          </cell>
          <cell r="G238">
            <v>24530.17657561212</v>
          </cell>
          <cell r="H238">
            <v>22457.042405478707</v>
          </cell>
          <cell r="I238">
            <v>20276.80803095545</v>
          </cell>
          <cell r="J238">
            <v>19193.834934302882</v>
          </cell>
          <cell r="K238">
            <v>17602.051229685057</v>
          </cell>
          <cell r="L238">
            <v>16496.812957593531</v>
          </cell>
          <cell r="M238">
            <v>15413.519806576696</v>
          </cell>
          <cell r="N238">
            <v>14224.909605842071</v>
          </cell>
          <cell r="O238">
            <v>12464.953509519255</v>
          </cell>
          <cell r="P238">
            <v>11461.410581947628</v>
          </cell>
        </row>
        <row r="239">
          <cell r="A239">
            <v>1238</v>
          </cell>
          <cell r="B239" t="str">
            <v>SAN COLOMBANO BELMONTE</v>
          </cell>
          <cell r="C239">
            <v>7791.1919423136369</v>
          </cell>
          <cell r="D239">
            <v>7587.1898719800529</v>
          </cell>
          <cell r="E239">
            <v>7069.0024077122207</v>
          </cell>
          <cell r="F239">
            <v>6926.1344699525225</v>
          </cell>
          <cell r="G239">
            <v>6036.9187815071191</v>
          </cell>
          <cell r="H239">
            <v>5638.8310768423153</v>
          </cell>
          <cell r="I239">
            <v>5092.0979989751295</v>
          </cell>
          <cell r="J239">
            <v>4587.5941403261968</v>
          </cell>
          <cell r="K239">
            <v>4176.7237459401977</v>
          </cell>
          <cell r="L239">
            <v>3836.9167026115106</v>
          </cell>
          <cell r="M239">
            <v>3559.6520534814517</v>
          </cell>
          <cell r="N239">
            <v>3224.396901623471</v>
          </cell>
          <cell r="O239">
            <v>2771.6176749660053</v>
          </cell>
          <cell r="P239">
            <v>2511.9730360099452</v>
          </cell>
        </row>
        <row r="240">
          <cell r="A240">
            <v>1239</v>
          </cell>
          <cell r="B240" t="str">
            <v>SAN DIDERO</v>
          </cell>
          <cell r="C240">
            <v>4459.2016658443235</v>
          </cell>
          <cell r="D240">
            <v>4342.4433599775748</v>
          </cell>
          <cell r="E240">
            <v>4045.8645539372001</v>
          </cell>
          <cell r="F240">
            <v>4169.6421886409444</v>
          </cell>
          <cell r="G240">
            <v>4630.8234160846878</v>
          </cell>
          <cell r="H240">
            <v>4312.7721649066852</v>
          </cell>
          <cell r="I240">
            <v>4317.9846286498951</v>
          </cell>
          <cell r="J240">
            <v>4367.2581818575727</v>
          </cell>
          <cell r="K240">
            <v>3901.9316502443521</v>
          </cell>
          <cell r="L240">
            <v>3653.5352604952686</v>
          </cell>
          <cell r="M240">
            <v>3451.1004752343974</v>
          </cell>
          <cell r="N240">
            <v>3153.3762174695216</v>
          </cell>
          <cell r="O240">
            <v>2812.898216252363</v>
          </cell>
          <cell r="P240">
            <v>2593.8152818811259</v>
          </cell>
        </row>
        <row r="241">
          <cell r="A241">
            <v>1240</v>
          </cell>
          <cell r="B241" t="str">
            <v>SAN FRANCESCO AL CAMPO</v>
          </cell>
          <cell r="C241">
            <v>24874.784364719246</v>
          </cell>
          <cell r="D241">
            <v>24223.470990966413</v>
          </cell>
          <cell r="E241">
            <v>22569.064126188892</v>
          </cell>
          <cell r="F241">
            <v>21737.921119659448</v>
          </cell>
          <cell r="G241">
            <v>21680.161177740883</v>
          </cell>
          <cell r="H241">
            <v>19623.3508720379</v>
          </cell>
          <cell r="I241">
            <v>18072.64788639023</v>
          </cell>
          <cell r="J241">
            <v>16868.49688294169</v>
          </cell>
          <cell r="K241">
            <v>15608.380693726534</v>
          </cell>
          <cell r="L241">
            <v>14654.388115708267</v>
          </cell>
          <cell r="M241">
            <v>13624.142162303458</v>
          </cell>
          <cell r="N241">
            <v>12555.219110779677</v>
          </cell>
          <cell r="O241">
            <v>10824.968987196597</v>
          </cell>
          <cell r="P241">
            <v>10079.120044827476</v>
          </cell>
        </row>
        <row r="242">
          <cell r="A242">
            <v>1242</v>
          </cell>
          <cell r="B242" t="str">
            <v>SAN GERMANO CHISONE</v>
          </cell>
          <cell r="C242">
            <v>41570.330112726529</v>
          </cell>
          <cell r="D242">
            <v>40481.86592518806</v>
          </cell>
          <cell r="E242">
            <v>37717.04840953926</v>
          </cell>
          <cell r="F242">
            <v>35425.1640829268</v>
          </cell>
          <cell r="G242">
            <v>16939.87518145244</v>
          </cell>
          <cell r="H242">
            <v>15705.34426708902</v>
          </cell>
          <cell r="I242">
            <v>14412.820942035691</v>
          </cell>
          <cell r="J242">
            <v>13276.100838415197</v>
          </cell>
          <cell r="K242">
            <v>12256.750217391816</v>
          </cell>
          <cell r="L242">
            <v>11759.952469481314</v>
          </cell>
          <cell r="M242">
            <v>10903.181991058507</v>
          </cell>
          <cell r="N242">
            <v>9845.5688711073508</v>
          </cell>
          <cell r="O242">
            <v>8520.9015986165432</v>
          </cell>
          <cell r="P242">
            <v>8163.668063434865</v>
          </cell>
        </row>
        <row r="243">
          <cell r="A243">
            <v>1243</v>
          </cell>
          <cell r="B243" t="str">
            <v>SAN GILLIO</v>
          </cell>
          <cell r="C243">
            <v>9835.8552460455649</v>
          </cell>
          <cell r="D243">
            <v>9578.3163677133125</v>
          </cell>
          <cell r="E243">
            <v>8924.139583648579</v>
          </cell>
          <cell r="F243">
            <v>8534.9055966406559</v>
          </cell>
          <cell r="G243">
            <v>12893.498972561709</v>
          </cell>
          <cell r="H243">
            <v>11913.658096180543</v>
          </cell>
          <cell r="I243">
            <v>10906.04302914027</v>
          </cell>
          <cell r="J243">
            <v>10275.251709300779</v>
          </cell>
          <cell r="K243">
            <v>9511.3121307864039</v>
          </cell>
          <cell r="L243">
            <v>9159.1375894837602</v>
          </cell>
          <cell r="M243">
            <v>8589.2036174609802</v>
          </cell>
          <cell r="N243">
            <v>7910.755912323164</v>
          </cell>
          <cell r="O243">
            <v>6944.3146064448802</v>
          </cell>
          <cell r="P243">
            <v>6691.3607660761372</v>
          </cell>
        </row>
        <row r="244">
          <cell r="A244">
            <v>1244</v>
          </cell>
          <cell r="B244" t="str">
            <v>SAN GIORGIO CANAVESE</v>
          </cell>
          <cell r="C244">
            <v>30129.196597830658</v>
          </cell>
          <cell r="D244">
            <v>29340.303379828409</v>
          </cell>
          <cell r="E244">
            <v>27336.428735094571</v>
          </cell>
          <cell r="F244">
            <v>26085.896170318905</v>
          </cell>
          <cell r="G244">
            <v>22877.825614821246</v>
          </cell>
          <cell r="H244">
            <v>21266.052283268229</v>
          </cell>
          <cell r="I244">
            <v>19625.352776759893</v>
          </cell>
          <cell r="J244">
            <v>17854.012696465925</v>
          </cell>
          <cell r="K244">
            <v>16604.490548067766</v>
          </cell>
          <cell r="L244">
            <v>15851.574176765351</v>
          </cell>
          <cell r="M244">
            <v>15004.413525794009</v>
          </cell>
          <cell r="N244">
            <v>13733.901552713876</v>
          </cell>
          <cell r="O244">
            <v>12156.191377407169</v>
          </cell>
          <cell r="P244">
            <v>11370.534074011735</v>
          </cell>
        </row>
        <row r="245">
          <cell r="A245">
            <v>1245</v>
          </cell>
          <cell r="B245" t="str">
            <v>SAN GIORIO DI SUSA</v>
          </cell>
          <cell r="C245">
            <v>34270.895931034276</v>
          </cell>
          <cell r="D245">
            <v>33373.557786385558</v>
          </cell>
          <cell r="E245">
            <v>31094.221223741988</v>
          </cell>
          <cell r="F245">
            <v>30124.442076045521</v>
          </cell>
          <cell r="G245">
            <v>11302.292633889523</v>
          </cell>
          <cell r="H245">
            <v>10184.569255528968</v>
          </cell>
          <cell r="I245">
            <v>9469.3176866472477</v>
          </cell>
          <cell r="J245">
            <v>8971.8970934906793</v>
          </cell>
          <cell r="K245">
            <v>8208.2534881720294</v>
          </cell>
          <cell r="L245">
            <v>7779.565895195472</v>
          </cell>
          <cell r="M245">
            <v>7226.1821763953785</v>
          </cell>
          <cell r="N245">
            <v>6589.9846650233339</v>
          </cell>
          <cell r="O245">
            <v>5905.8467355239545</v>
          </cell>
          <cell r="P245">
            <v>5560.0853663295802</v>
          </cell>
        </row>
        <row r="246">
          <cell r="A246">
            <v>1246</v>
          </cell>
          <cell r="B246" t="str">
            <v>SAN GIUSTO CANAVESE</v>
          </cell>
          <cell r="C246">
            <v>4797.0880823146299</v>
          </cell>
          <cell r="D246">
            <v>4671.482666916002</v>
          </cell>
          <cell r="E246">
            <v>4352.4312396569931</v>
          </cell>
          <cell r="F246">
            <v>4258.9698458642933</v>
          </cell>
          <cell r="G246">
            <v>17934.127760044921</v>
          </cell>
          <cell r="H246">
            <v>16739.210501961439</v>
          </cell>
          <cell r="I246">
            <v>15392.394129180761</v>
          </cell>
          <cell r="J246">
            <v>14471.536940057023</v>
          </cell>
          <cell r="K246">
            <v>13306.675704660754</v>
          </cell>
          <cell r="L246">
            <v>12170.301678147443</v>
          </cell>
          <cell r="M246">
            <v>11332.750674513149</v>
          </cell>
          <cell r="N246">
            <v>10388.928684798271</v>
          </cell>
          <cell r="O246">
            <v>8911.0092029732805</v>
          </cell>
          <cell r="P246">
            <v>8379.2221143835905</v>
          </cell>
        </row>
        <row r="247">
          <cell r="A247">
            <v>1247</v>
          </cell>
          <cell r="B247" t="str">
            <v>SAN MARTINO CANAVESE</v>
          </cell>
          <cell r="C247">
            <v>56852.886975588022</v>
          </cell>
          <cell r="D247">
            <v>55364.269221933107</v>
          </cell>
          <cell r="E247">
            <v>51583.018091642349</v>
          </cell>
          <cell r="F247">
            <v>49721.215804836575</v>
          </cell>
          <cell r="G247">
            <v>10779.903143018111</v>
          </cell>
          <cell r="H247">
            <v>10096.551773873764</v>
          </cell>
          <cell r="I247">
            <v>9356.045711402101</v>
          </cell>
          <cell r="J247">
            <v>8614.690435303939</v>
          </cell>
          <cell r="K247">
            <v>7841.7450382994948</v>
          </cell>
          <cell r="L247">
            <v>7366.2959283673981</v>
          </cell>
          <cell r="M247">
            <v>6759.936072806725</v>
          </cell>
          <cell r="N247">
            <v>6206.0907582491809</v>
          </cell>
          <cell r="O247">
            <v>5519.5647808862095</v>
          </cell>
          <cell r="P247">
            <v>5193.6940886431994</v>
          </cell>
        </row>
        <row r="248">
          <cell r="A248">
            <v>1248</v>
          </cell>
          <cell r="B248" t="str">
            <v>SAN MAURIZIO CANAVESE</v>
          </cell>
          <cell r="C248">
            <v>2502.3944197407245</v>
          </cell>
          <cell r="D248">
            <v>2436.8725270447112</v>
          </cell>
          <cell r="E248">
            <v>2270.4397875403683</v>
          </cell>
          <cell r="F248">
            <v>2214.0410161395321</v>
          </cell>
          <cell r="G248">
            <v>22640.7311837983</v>
          </cell>
          <cell r="H248">
            <v>21144.943347002034</v>
          </cell>
          <cell r="I248">
            <v>20476.380157651627</v>
          </cell>
          <cell r="J248">
            <v>19758.144104525189</v>
          </cell>
          <cell r="K248">
            <v>18174.90029125446</v>
          </cell>
          <cell r="L248">
            <v>17477.468424965933</v>
          </cell>
          <cell r="M248">
            <v>16918.537565036138</v>
          </cell>
          <cell r="N248">
            <v>15776.964925563085</v>
          </cell>
          <cell r="O248">
            <v>13701.734608585588</v>
          </cell>
          <cell r="P248">
            <v>12266.408613448571</v>
          </cell>
        </row>
        <row r="249">
          <cell r="A249">
            <v>1249</v>
          </cell>
          <cell r="B249" t="str">
            <v>SAN MAURO TORINESE</v>
          </cell>
          <cell r="C249">
            <v>13533.438733901501</v>
          </cell>
          <cell r="D249">
            <v>13179.083515741033</v>
          </cell>
          <cell r="E249">
            <v>12278.982690056333</v>
          </cell>
          <cell r="F249">
            <v>11808.081300349648</v>
          </cell>
          <cell r="G249">
            <v>27949.144963092484</v>
          </cell>
          <cell r="H249">
            <v>25326.939423324297</v>
          </cell>
          <cell r="I249">
            <v>22827.692223592392</v>
          </cell>
          <cell r="J249">
            <v>21127.27634886116</v>
          </cell>
          <cell r="K249">
            <v>19198.282039892729</v>
          </cell>
          <cell r="L249">
            <v>17873.554466202873</v>
          </cell>
          <cell r="M249">
            <v>16493.678657901932</v>
          </cell>
          <cell r="N249">
            <v>15118.73517336775</v>
          </cell>
          <cell r="O249">
            <v>13029.747838664614</v>
          </cell>
          <cell r="P249">
            <v>12111.471206242824</v>
          </cell>
        </row>
        <row r="250">
          <cell r="A250">
            <v>1250</v>
          </cell>
          <cell r="B250" t="str">
            <v>SAN PIETRO VAL LEMINA</v>
          </cell>
          <cell r="C250">
            <v>234520.17959369119</v>
          </cell>
          <cell r="D250">
            <v>228379.57844737804</v>
          </cell>
          <cell r="E250">
            <v>212781.78313145312</v>
          </cell>
          <cell r="F250">
            <v>199869.22763622596</v>
          </cell>
          <cell r="G250">
            <v>17018.825647747173</v>
          </cell>
          <cell r="H250">
            <v>15499.433390081504</v>
          </cell>
          <cell r="I250">
            <v>13814.192083672473</v>
          </cell>
          <cell r="J250">
            <v>12765.272167459863</v>
          </cell>
          <cell r="K250">
            <v>11519.772991466552</v>
          </cell>
          <cell r="L250">
            <v>10434.245879875003</v>
          </cell>
          <cell r="M250">
            <v>10053.383153505527</v>
          </cell>
          <cell r="N250">
            <v>9175.4217211284704</v>
          </cell>
          <cell r="O250">
            <v>7913.2616902329646</v>
          </cell>
          <cell r="P250">
            <v>7331.0988299851224</v>
          </cell>
        </row>
        <row r="251">
          <cell r="A251">
            <v>1251</v>
          </cell>
          <cell r="B251" t="str">
            <v>SAN PONSO</v>
          </cell>
          <cell r="C251">
            <v>14783.091224499116</v>
          </cell>
          <cell r="D251">
            <v>14396.015506424519</v>
          </cell>
          <cell r="E251">
            <v>13412.801049332291</v>
          </cell>
          <cell r="F251">
            <v>12571.768835340328</v>
          </cell>
          <cell r="G251">
            <v>2503.2875200765393</v>
          </cell>
          <cell r="H251">
            <v>2272.4223795614789</v>
          </cell>
          <cell r="I251">
            <v>2158.0608148320616</v>
          </cell>
          <cell r="J251">
            <v>2054.8901131130065</v>
          </cell>
          <cell r="K251">
            <v>1839.5299615709348</v>
          </cell>
          <cell r="L251">
            <v>1721.3436545722091</v>
          </cell>
          <cell r="M251">
            <v>1637.6777855011221</v>
          </cell>
          <cell r="N251">
            <v>1484.6322657953963</v>
          </cell>
          <cell r="O251">
            <v>1315.3307740706991</v>
          </cell>
          <cell r="P251">
            <v>1248.6069048318332</v>
          </cell>
        </row>
        <row r="252">
          <cell r="A252">
            <v>1252</v>
          </cell>
          <cell r="B252" t="str">
            <v>SAN RAFFAELE CIMENA</v>
          </cell>
          <cell r="C252">
            <v>1753.7549059320065</v>
          </cell>
          <cell r="D252">
            <v>1707.835150095319</v>
          </cell>
          <cell r="E252">
            <v>1591.1939719057964</v>
          </cell>
          <cell r="F252">
            <v>1579.9739784536637</v>
          </cell>
          <cell r="G252">
            <v>17610.925975060607</v>
          </cell>
          <cell r="H252">
            <v>16324.668987199408</v>
          </cell>
          <cell r="I252">
            <v>14676.093949773929</v>
          </cell>
          <cell r="J252">
            <v>13478.088616135727</v>
          </cell>
          <cell r="K252">
            <v>12096.981683104783</v>
          </cell>
          <cell r="L252">
            <v>11163.676623868392</v>
          </cell>
          <cell r="M252">
            <v>10688.8466892468</v>
          </cell>
          <cell r="N252">
            <v>9993.5594098222136</v>
          </cell>
          <cell r="O252">
            <v>8547.2766295898473</v>
          </cell>
          <cell r="P252">
            <v>7938.9732696655337</v>
          </cell>
        </row>
        <row r="253">
          <cell r="A253">
            <v>1253</v>
          </cell>
          <cell r="B253" t="str">
            <v>SAN SEBASTIANO DA PO</v>
          </cell>
          <cell r="C253">
            <v>37109.369666988656</v>
          </cell>
          <cell r="D253">
            <v>36137.70983664543</v>
          </cell>
          <cell r="E253">
            <v>33669.588102424088</v>
          </cell>
          <cell r="F253">
            <v>33612.89819395059</v>
          </cell>
          <cell r="G253">
            <v>20712.512203321618</v>
          </cell>
          <cell r="H253">
            <v>18358.963768864087</v>
          </cell>
          <cell r="I253">
            <v>16767.452230460207</v>
          </cell>
          <cell r="J253">
            <v>15396.63932267754</v>
          </cell>
          <cell r="K253">
            <v>14126.818499684918</v>
          </cell>
          <cell r="L253">
            <v>13524.050265848133</v>
          </cell>
          <cell r="M253">
            <v>12779.407015319242</v>
          </cell>
          <cell r="N253">
            <v>11514.018735926791</v>
          </cell>
          <cell r="O253">
            <v>10071.361173615982</v>
          </cell>
          <cell r="P253">
            <v>9616.5420251972537</v>
          </cell>
        </row>
        <row r="254">
          <cell r="A254">
            <v>1254</v>
          </cell>
          <cell r="B254" t="str">
            <v>SAN SECONDO DI PINEROLO</v>
          </cell>
          <cell r="C254">
            <v>13352.631065914764</v>
          </cell>
          <cell r="D254">
            <v>13003.010057728146</v>
          </cell>
          <cell r="E254">
            <v>12114.93464069567</v>
          </cell>
          <cell r="F254">
            <v>11518.849145326509</v>
          </cell>
          <cell r="G254">
            <v>24713.160782710769</v>
          </cell>
          <cell r="H254">
            <v>22579.888490583835</v>
          </cell>
          <cell r="I254">
            <v>20231.369553544424</v>
          </cell>
          <cell r="J254">
            <v>18591.914681714501</v>
          </cell>
          <cell r="K254">
            <v>16700.826518260361</v>
          </cell>
          <cell r="L254">
            <v>15793.084593757838</v>
          </cell>
          <cell r="M254">
            <v>14826.474274837918</v>
          </cell>
          <cell r="N254">
            <v>13846.89215613351</v>
          </cell>
          <cell r="O254">
            <v>11777.822654976113</v>
          </cell>
          <cell r="P254">
            <v>10897.955667020775</v>
          </cell>
        </row>
        <row r="255">
          <cell r="A255">
            <v>1241</v>
          </cell>
          <cell r="B255" t="str">
            <v>SANGANO</v>
          </cell>
          <cell r="C255">
            <v>12991.706143659796</v>
          </cell>
          <cell r="D255">
            <v>12651.535477849566</v>
          </cell>
          <cell r="E255">
            <v>11787.464959122652</v>
          </cell>
          <cell r="F255">
            <v>11106.764747730673</v>
          </cell>
          <cell r="G255">
            <v>9947.1208930062385</v>
          </cell>
          <cell r="H255">
            <v>8961.7392487669094</v>
          </cell>
          <cell r="I255">
            <v>8090.2400698021374</v>
          </cell>
          <cell r="J255">
            <v>7539.1580918142236</v>
          </cell>
          <cell r="K255">
            <v>6784.4038159167267</v>
          </cell>
          <cell r="L255">
            <v>6240.5712596213416</v>
          </cell>
          <cell r="M255">
            <v>5870.9325137724973</v>
          </cell>
          <cell r="N255">
            <v>5355.7427842043953</v>
          </cell>
          <cell r="O255">
            <v>4594.164166407616</v>
          </cell>
          <cell r="P255">
            <v>4250.2560865912192</v>
          </cell>
        </row>
        <row r="256">
          <cell r="A256">
            <v>1255</v>
          </cell>
          <cell r="B256" t="str">
            <v>SANT'AMBROGIO DI TORINO</v>
          </cell>
          <cell r="C256">
            <v>16234.663011496004</v>
          </cell>
          <cell r="D256">
            <v>15809.579803427874</v>
          </cell>
          <cell r="E256">
            <v>14729.822184637684</v>
          </cell>
          <cell r="F256">
            <v>14178.523691192797</v>
          </cell>
          <cell r="G256">
            <v>13554.807180705304</v>
          </cell>
          <cell r="H256">
            <v>12723.973909833512</v>
          </cell>
          <cell r="I256">
            <v>11766.938638749007</v>
          </cell>
          <cell r="J256">
            <v>10734.067971606797</v>
          </cell>
          <cell r="K256">
            <v>9940.0469890191271</v>
          </cell>
          <cell r="L256">
            <v>9667.501802814988</v>
          </cell>
          <cell r="M256">
            <v>9008.4113020819132</v>
          </cell>
          <cell r="N256">
            <v>8287.902674566476</v>
          </cell>
          <cell r="O256">
            <v>7163.3555741171795</v>
          </cell>
          <cell r="P256">
            <v>6693.2478158276544</v>
          </cell>
        </row>
        <row r="257">
          <cell r="A257">
            <v>1256</v>
          </cell>
          <cell r="B257" t="str">
            <v>SANT'ANTONINO DI SUSA</v>
          </cell>
          <cell r="C257">
            <v>11059.841436744557</v>
          </cell>
          <cell r="D257">
            <v>10770.254096660743</v>
          </cell>
          <cell r="E257">
            <v>10034.670731272739</v>
          </cell>
          <cell r="F257">
            <v>9543.9521949010796</v>
          </cell>
          <cell r="G257">
            <v>9377.1328464475228</v>
          </cell>
          <cell r="H257">
            <v>8586.0276226377719</v>
          </cell>
          <cell r="I257">
            <v>7882.0154641462177</v>
          </cell>
          <cell r="J257">
            <v>7398.3763185345742</v>
          </cell>
          <cell r="K257">
            <v>6763.0687990237029</v>
          </cell>
          <cell r="L257">
            <v>6301.4132095738751</v>
          </cell>
          <cell r="M257">
            <v>5979.0696008455734</v>
          </cell>
          <cell r="N257">
            <v>5474.332205567297</v>
          </cell>
          <cell r="O257">
            <v>4711.3974369890948</v>
          </cell>
          <cell r="P257">
            <v>4349.9361515580968</v>
          </cell>
        </row>
        <row r="258">
          <cell r="A258">
            <v>1257</v>
          </cell>
          <cell r="B258" t="str">
            <v>SANTENA</v>
          </cell>
          <cell r="C258">
            <v>30862.217751517612</v>
          </cell>
          <cell r="D258">
            <v>30054.131342786954</v>
          </cell>
          <cell r="E258">
            <v>28001.503904424608</v>
          </cell>
          <cell r="F258">
            <v>26572.57097215829</v>
          </cell>
          <cell r="G258">
            <v>26652.407637228665</v>
          </cell>
          <cell r="H258">
            <v>24235.775503129669</v>
          </cell>
          <cell r="I258">
            <v>21887.505181985096</v>
          </cell>
          <cell r="J258">
            <v>20360.794690658302</v>
          </cell>
          <cell r="K258">
            <v>18271.163841246271</v>
          </cell>
          <cell r="L258">
            <v>17187.682269348144</v>
          </cell>
          <cell r="M258">
            <v>16012.141180035205</v>
          </cell>
          <cell r="N258">
            <v>14890.242670827169</v>
          </cell>
          <cell r="O258">
            <v>12972.210277321392</v>
          </cell>
          <cell r="P258">
            <v>12173.068863557655</v>
          </cell>
        </row>
        <row r="259">
          <cell r="A259">
            <v>1258</v>
          </cell>
          <cell r="B259" t="str">
            <v>SAUZE DI CESANA</v>
          </cell>
          <cell r="C259">
            <v>33366.218630172887</v>
          </cell>
          <cell r="D259">
            <v>32492.56826574136</v>
          </cell>
          <cell r="E259">
            <v>30273.40124326379</v>
          </cell>
          <cell r="F259">
            <v>30238.873199283433</v>
          </cell>
          <cell r="G259">
            <v>31308.483204493255</v>
          </cell>
          <cell r="H259">
            <v>29080.402276694607</v>
          </cell>
          <cell r="I259">
            <v>27517.072807148448</v>
          </cell>
          <cell r="J259">
            <v>27492.38933401931</v>
          </cell>
          <cell r="K259">
            <v>24989.864580490728</v>
          </cell>
          <cell r="L259">
            <v>23437.169619885291</v>
          </cell>
          <cell r="M259">
            <v>22758.535801036316</v>
          </cell>
          <cell r="N259">
            <v>19500.883328923155</v>
          </cell>
          <cell r="O259">
            <v>16857.811371137424</v>
          </cell>
          <cell r="P259">
            <v>15236.260763885582</v>
          </cell>
        </row>
        <row r="260">
          <cell r="A260">
            <v>1259</v>
          </cell>
          <cell r="B260" t="str">
            <v>SAUZE D'OULX</v>
          </cell>
          <cell r="C260">
            <v>21865.721232497137</v>
          </cell>
          <cell r="D260">
            <v>21293.196202464082</v>
          </cell>
          <cell r="E260">
            <v>19838.920306844146</v>
          </cell>
          <cell r="F260">
            <v>19301.265779433728</v>
          </cell>
          <cell r="G260">
            <v>19787.159606619487</v>
          </cell>
          <cell r="H260">
            <v>18261.898694064286</v>
          </cell>
          <cell r="I260">
            <v>16876.873937343786</v>
          </cell>
          <cell r="J260">
            <v>16108.129139111677</v>
          </cell>
          <cell r="K260">
            <v>14667.580599391005</v>
          </cell>
          <cell r="L260">
            <v>13532.811481162513</v>
          </cell>
          <cell r="M260">
            <v>12430.639331762917</v>
          </cell>
          <cell r="N260">
            <v>11228.25781479147</v>
          </cell>
          <cell r="O260">
            <v>9616.8163707540389</v>
          </cell>
          <cell r="P260">
            <v>8950.9924669905013</v>
          </cell>
        </row>
        <row r="261">
          <cell r="A261">
            <v>1260</v>
          </cell>
          <cell r="B261" t="str">
            <v>SCALENGHE</v>
          </cell>
          <cell r="C261">
            <v>34719.266769906892</v>
          </cell>
          <cell r="D261">
            <v>33810.1886270545</v>
          </cell>
          <cell r="E261">
            <v>31501.031191075075</v>
          </cell>
          <cell r="F261">
            <v>30174.395905161648</v>
          </cell>
          <cell r="G261">
            <v>29865.008522272397</v>
          </cell>
          <cell r="H261">
            <v>27221.970587082087</v>
          </cell>
          <cell r="I261">
            <v>25096.829299212044</v>
          </cell>
          <cell r="J261">
            <v>23552.412617139569</v>
          </cell>
          <cell r="K261">
            <v>21155.02765151528</v>
          </cell>
          <cell r="L261">
            <v>19950.683491849733</v>
          </cell>
          <cell r="M261">
            <v>18688.946455534206</v>
          </cell>
          <cell r="N261">
            <v>17544.252659284466</v>
          </cell>
          <cell r="O261">
            <v>14922.800619398477</v>
          </cell>
          <cell r="P261">
            <v>14275.831738397939</v>
          </cell>
        </row>
        <row r="262">
          <cell r="A262">
            <v>1261</v>
          </cell>
          <cell r="B262" t="str">
            <v>SCARMAGNO</v>
          </cell>
          <cell r="C262">
            <v>17224.365108097707</v>
          </cell>
          <cell r="D262">
            <v>16773.367857837431</v>
          </cell>
          <cell r="E262">
            <v>15627.785751136307</v>
          </cell>
          <cell r="F262">
            <v>15518.402462466942</v>
          </cell>
          <cell r="G262">
            <v>15839.137911863252</v>
          </cell>
          <cell r="H262">
            <v>15296.336144913044</v>
          </cell>
          <cell r="I262">
            <v>13870.519634169861</v>
          </cell>
          <cell r="J262">
            <v>12068.37644069865</v>
          </cell>
          <cell r="K262">
            <v>11287.555441954963</v>
          </cell>
          <cell r="L262">
            <v>10917.899232378943</v>
          </cell>
          <cell r="M262">
            <v>10298.927570311682</v>
          </cell>
          <cell r="N262">
            <v>8762.8286810639238</v>
          </cell>
          <cell r="O262">
            <v>7463.8602938080458</v>
          </cell>
          <cell r="P262">
            <v>7198.3334838864284</v>
          </cell>
        </row>
        <row r="263">
          <cell r="A263">
            <v>1262</v>
          </cell>
          <cell r="B263" t="str">
            <v>SCIOLZE</v>
          </cell>
          <cell r="C263">
            <v>17832.919286974207</v>
          </cell>
          <cell r="D263">
            <v>17365.987849323847</v>
          </cell>
          <cell r="E263">
            <v>16179.93117221598</v>
          </cell>
          <cell r="F263">
            <v>15915.911493100477</v>
          </cell>
          <cell r="G263">
            <v>15804.71765493959</v>
          </cell>
          <cell r="H263">
            <v>14424.324379950023</v>
          </cell>
          <cell r="I263">
            <v>13721.138292740379</v>
          </cell>
          <cell r="J263">
            <v>12649.477380331711</v>
          </cell>
          <cell r="K263">
            <v>11606.165715700536</v>
          </cell>
          <cell r="L263">
            <v>10926.177717988217</v>
          </cell>
          <cell r="M263">
            <v>10097.2221087896</v>
          </cell>
          <cell r="N263">
            <v>9312.355374048926</v>
          </cell>
          <cell r="O263">
            <v>7826.0530986256945</v>
          </cell>
          <cell r="P263">
            <v>7166.9387104337129</v>
          </cell>
        </row>
        <row r="264">
          <cell r="A264">
            <v>1263</v>
          </cell>
          <cell r="B264" t="str">
            <v>SESTRIERE</v>
          </cell>
          <cell r="C264">
            <v>32884.240199281434</v>
          </cell>
          <cell r="D264">
            <v>32023.209803461388</v>
          </cell>
          <cell r="E264">
            <v>29836.098874940253</v>
          </cell>
          <cell r="F264">
            <v>28325.852453226373</v>
          </cell>
          <cell r="G264">
            <v>29312.729880714323</v>
          </cell>
          <cell r="H264">
            <v>26882.559331261004</v>
          </cell>
          <cell r="I264">
            <v>24714.341283809481</v>
          </cell>
          <cell r="J264">
            <v>22468.124640885228</v>
          </cell>
          <cell r="K264">
            <v>20290.045603507155</v>
          </cell>
          <cell r="L264">
            <v>18679.619871513773</v>
          </cell>
          <cell r="M264">
            <v>16879.933818309783</v>
          </cell>
          <cell r="N264">
            <v>15590.544340554357</v>
          </cell>
          <cell r="O264">
            <v>13788.910873706547</v>
          </cell>
          <cell r="P264">
            <v>13290.271576143597</v>
          </cell>
        </row>
        <row r="265">
          <cell r="A265">
            <v>1264</v>
          </cell>
          <cell r="B265" t="str">
            <v>SETTIMO ROTTARO</v>
          </cell>
          <cell r="C265">
            <v>8102.9255347424478</v>
          </cell>
          <cell r="D265">
            <v>7890.7611320316282</v>
          </cell>
          <cell r="E265">
            <v>7351.8404550559308</v>
          </cell>
          <cell r="F265">
            <v>6807.2953943457433</v>
          </cell>
          <cell r="G265">
            <v>7166.5219853832486</v>
          </cell>
          <cell r="H265">
            <v>6331.5215676250555</v>
          </cell>
          <cell r="I265">
            <v>5895.4765320432425</v>
          </cell>
          <cell r="J265">
            <v>5422.5662210693945</v>
          </cell>
          <cell r="K265">
            <v>4928.8308188194787</v>
          </cell>
          <cell r="L265">
            <v>4681.3573502637655</v>
          </cell>
          <cell r="M265">
            <v>4337.2770764360039</v>
          </cell>
          <cell r="N265">
            <v>4096.0218372023619</v>
          </cell>
          <cell r="O265">
            <v>3429.8953009841071</v>
          </cell>
          <cell r="P265">
            <v>3169.477732420492</v>
          </cell>
        </row>
        <row r="266">
          <cell r="A266">
            <v>1265</v>
          </cell>
          <cell r="B266" t="str">
            <v>SETTIMO TORINESE</v>
          </cell>
          <cell r="C266">
            <v>78388.505353043758</v>
          </cell>
          <cell r="D266">
            <v>76336.005876612238</v>
          </cell>
          <cell r="E266">
            <v>71122.433791956748</v>
          </cell>
          <cell r="F266">
            <v>67565.772151603858</v>
          </cell>
          <cell r="G266">
            <v>66797.348970808293</v>
          </cell>
          <cell r="H266">
            <v>60943.99042468542</v>
          </cell>
          <cell r="I266">
            <v>55204.022948177357</v>
          </cell>
          <cell r="J266">
            <v>50696.260219760858</v>
          </cell>
          <cell r="K266">
            <v>45514.808786236594</v>
          </cell>
          <cell r="L266">
            <v>42054.082662176625</v>
          </cell>
          <cell r="M266">
            <v>39127.003038406205</v>
          </cell>
          <cell r="N266">
            <v>35748.889181704464</v>
          </cell>
          <cell r="O266">
            <v>30711.462342068215</v>
          </cell>
          <cell r="P266">
            <v>28317.768530271056</v>
          </cell>
        </row>
        <row r="267">
          <cell r="A267">
            <v>1266</v>
          </cell>
          <cell r="B267" t="str">
            <v>SETTIMO VITTONE</v>
          </cell>
          <cell r="C267">
            <v>29239.299388736054</v>
          </cell>
          <cell r="D267">
            <v>28473.706953769764</v>
          </cell>
          <cell r="E267">
            <v>26529.018834236947</v>
          </cell>
          <cell r="F267">
            <v>25508.631215398331</v>
          </cell>
          <cell r="G267">
            <v>25573.807598432555</v>
          </cell>
          <cell r="H267">
            <v>23765.89055499298</v>
          </cell>
          <cell r="I267">
            <v>21605.721139805068</v>
          </cell>
          <cell r="J267">
            <v>20246.918805030877</v>
          </cell>
          <cell r="K267">
            <v>18817.534786353826</v>
          </cell>
          <cell r="L267">
            <v>17514.08469542849</v>
          </cell>
          <cell r="M267">
            <v>16674.785707304472</v>
          </cell>
          <cell r="N267">
            <v>15535.532482999817</v>
          </cell>
          <cell r="O267">
            <v>13665.456050299836</v>
          </cell>
          <cell r="P267">
            <v>12997.288508976157</v>
          </cell>
        </row>
        <row r="268">
          <cell r="A268">
            <v>1267</v>
          </cell>
          <cell r="B268" t="str">
            <v>SPARONE</v>
          </cell>
          <cell r="C268">
            <v>22232.429394011513</v>
          </cell>
          <cell r="D268">
            <v>21650.302595120618</v>
          </cell>
          <cell r="E268">
            <v>20171.637161449456</v>
          </cell>
          <cell r="F268">
            <v>18755.716690951092</v>
          </cell>
          <cell r="G268">
            <v>18380.841105080319</v>
          </cell>
          <cell r="H268">
            <v>17065.307276131134</v>
          </cell>
          <cell r="I268">
            <v>15177.308427482021</v>
          </cell>
          <cell r="J268">
            <v>13782.590715261693</v>
          </cell>
          <cell r="K268">
            <v>12468.101615051015</v>
          </cell>
          <cell r="L268">
            <v>11444.24859099889</v>
          </cell>
          <cell r="M268">
            <v>10713.532626174219</v>
          </cell>
          <cell r="N268">
            <v>9665.4802646138414</v>
          </cell>
          <cell r="O268">
            <v>8589.5556787872629</v>
          </cell>
          <cell r="P268">
            <v>7786.1379023884074</v>
          </cell>
        </row>
        <row r="269">
          <cell r="A269">
            <v>1268</v>
          </cell>
          <cell r="B269" t="str">
            <v>STRAMBINELLO</v>
          </cell>
          <cell r="C269">
            <v>2774.9329550490197</v>
          </cell>
          <cell r="D269">
            <v>2702.2750007772906</v>
          </cell>
          <cell r="E269">
            <v>2517.7158881104947</v>
          </cell>
          <cell r="F269">
            <v>2497.3686341869475</v>
          </cell>
          <cell r="G269">
            <v>2392.0084892535142</v>
          </cell>
          <cell r="H269">
            <v>2255.0600371212386</v>
          </cell>
          <cell r="I269">
            <v>1999.2901440527769</v>
          </cell>
          <cell r="J269">
            <v>2008.6383520605659</v>
          </cell>
          <cell r="K269">
            <v>1855.5348010885677</v>
          </cell>
          <cell r="L269">
            <v>1707.1453633859114</v>
          </cell>
          <cell r="M269">
            <v>1614.039717157897</v>
          </cell>
          <cell r="N269">
            <v>1460.5845985916444</v>
          </cell>
          <cell r="O269">
            <v>1314.6834080872532</v>
          </cell>
          <cell r="P269">
            <v>1266.590648829929</v>
          </cell>
        </row>
        <row r="270">
          <cell r="A270">
            <v>1269</v>
          </cell>
          <cell r="B270" t="str">
            <v>STRAMBINO</v>
          </cell>
          <cell r="C270">
            <v>29232.722339968503</v>
          </cell>
          <cell r="D270">
            <v>28467.302116337163</v>
          </cell>
          <cell r="E270">
            <v>26523.051432340329</v>
          </cell>
          <cell r="F270">
            <v>25034.952415330612</v>
          </cell>
          <cell r="G270">
            <v>25162.687620592013</v>
          </cell>
          <cell r="H270">
            <v>23100.976398537845</v>
          </cell>
          <cell r="I270">
            <v>21283.358929604245</v>
          </cell>
          <cell r="J270">
            <v>20344.261067168125</v>
          </cell>
          <cell r="K270">
            <v>18256.578228949544</v>
          </cell>
          <cell r="L270">
            <v>17360.41992419232</v>
          </cell>
          <cell r="M270">
            <v>16238.092294016757</v>
          </cell>
          <cell r="N270">
            <v>15048.493799718148</v>
          </cell>
          <cell r="O270">
            <v>13156.514266152899</v>
          </cell>
          <cell r="P270">
            <v>12348.468331881742</v>
          </cell>
        </row>
        <row r="271">
          <cell r="A271">
            <v>1270</v>
          </cell>
          <cell r="B271" t="str">
            <v>SUSA</v>
          </cell>
          <cell r="C271">
            <v>23916.968453193447</v>
          </cell>
          <cell r="D271">
            <v>23290.734223992109</v>
          </cell>
          <cell r="E271">
            <v>21700.031116239668</v>
          </cell>
          <cell r="F271">
            <v>20968.707578035141</v>
          </cell>
          <cell r="G271">
            <v>21171.146389840029</v>
          </cell>
          <cell r="H271">
            <v>19742.251049746908</v>
          </cell>
          <cell r="I271">
            <v>18166.912569345062</v>
          </cell>
          <cell r="J271">
            <v>17152.385901560036</v>
          </cell>
          <cell r="K271">
            <v>15831.229208885919</v>
          </cell>
          <cell r="L271">
            <v>14413.791036394907</v>
          </cell>
          <cell r="M271">
            <v>13234.985214899934</v>
          </cell>
          <cell r="N271">
            <v>11905.21814909043</v>
          </cell>
          <cell r="O271">
            <v>10361.428886540696</v>
          </cell>
          <cell r="P271">
            <v>9637.4134249195267</v>
          </cell>
        </row>
        <row r="272">
          <cell r="A272">
            <v>1271</v>
          </cell>
          <cell r="B272" t="str">
            <v>TAVAGNASCO</v>
          </cell>
          <cell r="C272">
            <v>12743.675311908306</v>
          </cell>
          <cell r="D272">
            <v>12409.99900582615</v>
          </cell>
          <cell r="E272">
            <v>11562.42486771945</v>
          </cell>
          <cell r="F272">
            <v>11087.40616097032</v>
          </cell>
          <cell r="G272">
            <v>10891.145280202805</v>
          </cell>
          <cell r="H272">
            <v>9829.9479746794259</v>
          </cell>
          <cell r="I272">
            <v>8634.4744214857765</v>
          </cell>
          <cell r="J272">
            <v>8138.5219216300047</v>
          </cell>
          <cell r="K272">
            <v>7198.3058906933202</v>
          </cell>
          <cell r="L272">
            <v>6779.0932928956909</v>
          </cell>
          <cell r="M272">
            <v>6345.7968997355883</v>
          </cell>
          <cell r="N272">
            <v>5959.5342083829264</v>
          </cell>
          <cell r="O272">
            <v>5028.7715082863715</v>
          </cell>
          <cell r="P272">
            <v>4585.8437074822486</v>
          </cell>
        </row>
        <row r="273">
          <cell r="A273">
            <v>1272</v>
          </cell>
          <cell r="B273" t="str">
            <v>TORINO</v>
          </cell>
          <cell r="C273">
            <v>428411.11181676859</v>
          </cell>
          <cell r="D273">
            <v>417193.73270306905</v>
          </cell>
          <cell r="E273">
            <v>388700.36874282098</v>
          </cell>
          <cell r="F273">
            <v>358715.05587365845</v>
          </cell>
          <cell r="G273">
            <v>336496.4897277921</v>
          </cell>
          <cell r="H273">
            <v>302274.90175668139</v>
          </cell>
          <cell r="I273">
            <v>275615.28082797443</v>
          </cell>
          <cell r="J273">
            <v>252836.42210142198</v>
          </cell>
          <cell r="K273">
            <v>227392.16876803926</v>
          </cell>
          <cell r="L273">
            <v>208540.36082016947</v>
          </cell>
          <cell r="M273">
            <v>187944.39660715818</v>
          </cell>
          <cell r="N273">
            <v>170847.36393184861</v>
          </cell>
          <cell r="O273">
            <v>146241.75091707212</v>
          </cell>
          <cell r="P273">
            <v>139714.08476793958</v>
          </cell>
        </row>
        <row r="274">
          <cell r="A274">
            <v>1273</v>
          </cell>
          <cell r="B274" t="str">
            <v>TORRAZZA PIEMONTE</v>
          </cell>
          <cell r="C274">
            <v>10146.092102052302</v>
          </cell>
          <cell r="D274">
            <v>9880.4300814091239</v>
          </cell>
          <cell r="E274">
            <v>9205.6196316707865</v>
          </cell>
          <cell r="F274">
            <v>8838.4795276797595</v>
          </cell>
          <cell r="G274">
            <v>9099.5928548026222</v>
          </cell>
          <cell r="H274">
            <v>8450.0290649255876</v>
          </cell>
          <cell r="I274">
            <v>7707.7439453408651</v>
          </cell>
          <cell r="J274">
            <v>7120.4128956817367</v>
          </cell>
          <cell r="K274">
            <v>6707.8007621017805</v>
          </cell>
          <cell r="L274">
            <v>6391.7088509789082</v>
          </cell>
          <cell r="M274">
            <v>6150.7861716307252</v>
          </cell>
          <cell r="N274">
            <v>5898.0739337691184</v>
          </cell>
          <cell r="O274">
            <v>5108.3073382983357</v>
          </cell>
          <cell r="P274">
            <v>4841.5158908538106</v>
          </cell>
        </row>
        <row r="275">
          <cell r="A275">
            <v>1274</v>
          </cell>
          <cell r="B275" t="str">
            <v>TORRE CANAVESE</v>
          </cell>
          <cell r="C275">
            <v>10003.104764525453</v>
          </cell>
          <cell r="D275">
            <v>9741.1866784564627</v>
          </cell>
          <cell r="E275">
            <v>9075.8862300637538</v>
          </cell>
          <cell r="F275">
            <v>8587.3632933572753</v>
          </cell>
          <cell r="G275">
            <v>8536.8608364103275</v>
          </cell>
          <cell r="H275">
            <v>7943.6725633065062</v>
          </cell>
          <cell r="I275">
            <v>7024.3136193845339</v>
          </cell>
          <cell r="J275">
            <v>6366.1916191633372</v>
          </cell>
          <cell r="K275">
            <v>5843.1992999372615</v>
          </cell>
          <cell r="L275">
            <v>5580.0879221359837</v>
          </cell>
          <cell r="M275">
            <v>5241.7195743642387</v>
          </cell>
          <cell r="N275">
            <v>4786.9610355416407</v>
          </cell>
          <cell r="O275">
            <v>4089.578061700171</v>
          </cell>
          <cell r="P275">
            <v>3789.127512526728</v>
          </cell>
        </row>
        <row r="276">
          <cell r="A276">
            <v>1275</v>
          </cell>
          <cell r="B276" t="str">
            <v>TORRE PELLICE</v>
          </cell>
          <cell r="C276">
            <v>28200.271302450863</v>
          </cell>
          <cell r="D276">
            <v>27461.884445566375</v>
          </cell>
          <cell r="E276">
            <v>25586.301455687866</v>
          </cell>
          <cell r="F276">
            <v>24130.367603913757</v>
          </cell>
          <cell r="G276">
            <v>23156.666977260797</v>
          </cell>
          <cell r="H276">
            <v>20906.488876923449</v>
          </cell>
          <cell r="I276">
            <v>18641.111491945445</v>
          </cell>
          <cell r="J276">
            <v>17008.501021709664</v>
          </cell>
          <cell r="K276">
            <v>15645.861071438676</v>
          </cell>
          <cell r="L276">
            <v>14601.228218670123</v>
          </cell>
          <cell r="M276">
            <v>13798.238923876192</v>
          </cell>
          <cell r="N276">
            <v>12689.61435300365</v>
          </cell>
          <cell r="O276">
            <v>10835.316239753083</v>
          </cell>
          <cell r="P276">
            <v>10161.4806901107</v>
          </cell>
        </row>
        <row r="277">
          <cell r="A277">
            <v>1276</v>
          </cell>
          <cell r="B277" t="str">
            <v>TRANA</v>
          </cell>
          <cell r="C277">
            <v>18157.573481360345</v>
          </cell>
          <cell r="D277">
            <v>17682.141402436137</v>
          </cell>
          <cell r="E277">
            <v>16474.492171198111</v>
          </cell>
          <cell r="F277">
            <v>15898.70194945716</v>
          </cell>
          <cell r="G277">
            <v>15898.635949435627</v>
          </cell>
          <cell r="H277">
            <v>14867.256709897099</v>
          </cell>
          <cell r="I277">
            <v>13538.375037989726</v>
          </cell>
          <cell r="J277">
            <v>12956.295103000904</v>
          </cell>
          <cell r="K277">
            <v>11659.159342549654</v>
          </cell>
          <cell r="L277">
            <v>10769.467465570469</v>
          </cell>
          <cell r="M277">
            <v>10006.97942037949</v>
          </cell>
          <cell r="N277">
            <v>9256.7897628932715</v>
          </cell>
          <cell r="O277">
            <v>7918.164752135709</v>
          </cell>
          <cell r="P277">
            <v>7455.6647780229005</v>
          </cell>
        </row>
        <row r="278">
          <cell r="A278">
            <v>1277</v>
          </cell>
          <cell r="B278" t="str">
            <v>TRAUSELLA</v>
          </cell>
          <cell r="C278">
            <v>10168.762401841672</v>
          </cell>
          <cell r="D278">
            <v>9902.5067893416435</v>
          </cell>
          <cell r="E278">
            <v>9226.1885516744478</v>
          </cell>
          <cell r="F278">
            <v>8977.7595605360111</v>
          </cell>
          <cell r="G278">
            <v>8700.6231784768406</v>
          </cell>
          <cell r="H278">
            <v>7921.1009256408361</v>
          </cell>
          <cell r="I278">
            <v>6793.1859163987228</v>
          </cell>
          <cell r="J278">
            <v>5859.5454644194333</v>
          </cell>
          <cell r="K278">
            <v>5063.1656290860165</v>
          </cell>
          <cell r="L278">
            <v>4820.8478649425724</v>
          </cell>
          <cell r="M278">
            <v>4030.9216403909631</v>
          </cell>
          <cell r="N278">
            <v>3923.4090940758979</v>
          </cell>
          <cell r="O278">
            <v>3278.7703850607263</v>
          </cell>
          <cell r="P278">
            <v>3127.2086789032387</v>
          </cell>
        </row>
        <row r="279">
          <cell r="A279">
            <v>1278</v>
          </cell>
          <cell r="B279" t="str">
            <v>TRAVERSELLA</v>
          </cell>
          <cell r="C279">
            <v>21826.840076631692</v>
          </cell>
          <cell r="D279">
            <v>21255.333098310392</v>
          </cell>
          <cell r="E279">
            <v>19803.643164853227</v>
          </cell>
          <cell r="F279">
            <v>18887.352471736282</v>
          </cell>
          <cell r="G279">
            <v>19018.232168665538</v>
          </cell>
          <cell r="H279">
            <v>17783.208551750929</v>
          </cell>
          <cell r="I279">
            <v>15841.110222644022</v>
          </cell>
          <cell r="J279">
            <v>14499.780745727427</v>
          </cell>
          <cell r="K279">
            <v>13374.893373775292</v>
          </cell>
          <cell r="L279">
            <v>12245.652154453835</v>
          </cell>
          <cell r="M279">
            <v>11704.18261831099</v>
          </cell>
          <cell r="N279">
            <v>11054.335514616452</v>
          </cell>
          <cell r="O279">
            <v>9298.1234667150584</v>
          </cell>
          <cell r="P279">
            <v>8893.1040146379837</v>
          </cell>
        </row>
        <row r="280">
          <cell r="A280">
            <v>1279</v>
          </cell>
          <cell r="B280" t="str">
            <v>TRAVES</v>
          </cell>
          <cell r="C280">
            <v>9045.3096091316147</v>
          </cell>
          <cell r="D280">
            <v>8808.4701241422172</v>
          </cell>
          <cell r="E280">
            <v>8206.8720522968069</v>
          </cell>
          <cell r="F280">
            <v>7817.4749434867645</v>
          </cell>
          <cell r="G280">
            <v>7382.9297521700692</v>
          </cell>
          <cell r="H280">
            <v>6965.9269194324306</v>
          </cell>
          <cell r="I280">
            <v>6347.3948923023318</v>
          </cell>
          <cell r="J280">
            <v>6231.7446577356368</v>
          </cell>
          <cell r="K280">
            <v>5546.7889400463</v>
          </cell>
          <cell r="L280">
            <v>5230.8266976844025</v>
          </cell>
          <cell r="M280">
            <v>4994.5110292941181</v>
          </cell>
          <cell r="N280">
            <v>4516.5943464970087</v>
          </cell>
          <cell r="O280">
            <v>3870.593975359513</v>
          </cell>
          <cell r="P280">
            <v>3551.2479522949989</v>
          </cell>
        </row>
        <row r="281">
          <cell r="A281">
            <v>1280</v>
          </cell>
          <cell r="B281" t="str">
            <v>TROFARELLO</v>
          </cell>
          <cell r="C281">
            <v>24357.290590347093</v>
          </cell>
          <cell r="D281">
            <v>23719.527107565795</v>
          </cell>
          <cell r="E281">
            <v>22099.538440761287</v>
          </cell>
          <cell r="F281">
            <v>21053.714475404937</v>
          </cell>
          <cell r="G281">
            <v>21601.428676559699</v>
          </cell>
          <cell r="H281">
            <v>19490.131196887385</v>
          </cell>
          <cell r="I281">
            <v>17893.734569616176</v>
          </cell>
          <cell r="J281">
            <v>16834.873531477358</v>
          </cell>
          <cell r="K281">
            <v>15096.700543156692</v>
          </cell>
          <cell r="L281">
            <v>14091.631442413265</v>
          </cell>
          <cell r="M281">
            <v>13115.152861410872</v>
          </cell>
          <cell r="N281">
            <v>11969.386191789856</v>
          </cell>
          <cell r="O281">
            <v>9722.9390610572227</v>
          </cell>
          <cell r="P281">
            <v>8852.539614847954</v>
          </cell>
        </row>
        <row r="282">
          <cell r="A282">
            <v>1281</v>
          </cell>
          <cell r="B282" t="str">
            <v>USSEAUX</v>
          </cell>
          <cell r="C282">
            <v>31405.019390071564</v>
          </cell>
          <cell r="D282">
            <v>30582.720437372624</v>
          </cell>
          <cell r="E282">
            <v>28493.991590295762</v>
          </cell>
          <cell r="F282">
            <v>27039.810329743734</v>
          </cell>
          <cell r="G282">
            <v>24733.40104378475</v>
          </cell>
          <cell r="H282">
            <v>22589.938832823875</v>
          </cell>
          <cell r="I282">
            <v>19719.473747724558</v>
          </cell>
          <cell r="J282">
            <v>17661.490581111575</v>
          </cell>
          <cell r="K282">
            <v>16504.587554855374</v>
          </cell>
          <cell r="L282">
            <v>15558.905744918202</v>
          </cell>
          <cell r="M282">
            <v>14864.779116083317</v>
          </cell>
          <cell r="N282">
            <v>13053.696756890515</v>
          </cell>
          <cell r="O282">
            <v>11418.863837193932</v>
          </cell>
          <cell r="P282">
            <v>10598.130410768634</v>
          </cell>
        </row>
        <row r="283">
          <cell r="A283">
            <v>1282</v>
          </cell>
          <cell r="B283" t="str">
            <v>USSEGLIO</v>
          </cell>
          <cell r="C283">
            <v>31045.497162103406</v>
          </cell>
          <cell r="D283">
            <v>30232.61182408364</v>
          </cell>
          <cell r="E283">
            <v>28167.794582963623</v>
          </cell>
          <cell r="F283">
            <v>27653.103200394973</v>
          </cell>
          <cell r="G283">
            <v>27315.843673104024</v>
          </cell>
          <cell r="H283">
            <v>25768.832872923733</v>
          </cell>
          <cell r="I283">
            <v>23715.356504923944</v>
          </cell>
          <cell r="J283">
            <v>21860.942902998344</v>
          </cell>
          <cell r="K283">
            <v>19323.607015327711</v>
          </cell>
          <cell r="L283">
            <v>17518.01204031489</v>
          </cell>
          <cell r="M283">
            <v>16822.861657583991</v>
          </cell>
          <cell r="N283">
            <v>15880.706046053014</v>
          </cell>
          <cell r="O283">
            <v>13200.372345979797</v>
          </cell>
          <cell r="P283">
            <v>11819.165664468506</v>
          </cell>
        </row>
        <row r="284">
          <cell r="A284">
            <v>1283</v>
          </cell>
          <cell r="B284" t="str">
            <v>VAIE</v>
          </cell>
          <cell r="C284">
            <v>6602.7687208601992</v>
          </cell>
          <cell r="D284">
            <v>6429.8839429003692</v>
          </cell>
          <cell r="E284">
            <v>5990.7377883784102</v>
          </cell>
          <cell r="F284">
            <v>5736.8319877427439</v>
          </cell>
          <cell r="G284">
            <v>5903.6807062509215</v>
          </cell>
          <cell r="H284">
            <v>5329.8660360679778</v>
          </cell>
          <cell r="I284">
            <v>4980.4376726687015</v>
          </cell>
          <cell r="J284">
            <v>4744.2720417810415</v>
          </cell>
          <cell r="K284">
            <v>4271.6777686308333</v>
          </cell>
          <cell r="L284">
            <v>3902.0653598717449</v>
          </cell>
          <cell r="M284">
            <v>3548.1796415490344</v>
          </cell>
          <cell r="N284">
            <v>3243.1584819640925</v>
          </cell>
          <cell r="O284">
            <v>2816.8207583926524</v>
          </cell>
          <cell r="P284">
            <v>2607.3663241291474</v>
          </cell>
        </row>
        <row r="285">
          <cell r="A285">
            <v>1284</v>
          </cell>
          <cell r="B285" t="str">
            <v>VAL DELLA TORRE</v>
          </cell>
          <cell r="C285">
            <v>37836.035345059754</v>
          </cell>
          <cell r="D285">
            <v>36845.348733722756</v>
          </cell>
          <cell r="E285">
            <v>34328.896904712565</v>
          </cell>
          <cell r="F285">
            <v>33080.727253324367</v>
          </cell>
          <cell r="G285">
            <v>33497.201854798695</v>
          </cell>
          <cell r="H285">
            <v>30462.776932684366</v>
          </cell>
          <cell r="I285">
            <v>28372.186980909384</v>
          </cell>
          <cell r="J285">
            <v>26932.193777496224</v>
          </cell>
          <cell r="K285">
            <v>24097.715407927361</v>
          </cell>
          <cell r="L285">
            <v>22487.45016329578</v>
          </cell>
          <cell r="M285">
            <v>20871.113437898115</v>
          </cell>
          <cell r="N285">
            <v>19022.744268657258</v>
          </cell>
          <cell r="O285">
            <v>16896.218011007855</v>
          </cell>
          <cell r="P285">
            <v>15739.093008649548</v>
          </cell>
        </row>
        <row r="286">
          <cell r="A286">
            <v>1285</v>
          </cell>
          <cell r="B286" t="str">
            <v>VALGIOIE</v>
          </cell>
          <cell r="C286">
            <v>9254.2675768974605</v>
          </cell>
          <cell r="D286">
            <v>9011.9568035156644</v>
          </cell>
          <cell r="E286">
            <v>8396.4610636039506</v>
          </cell>
          <cell r="F286">
            <v>8061.402763305643</v>
          </cell>
          <cell r="G286">
            <v>8136.7086627052031</v>
          </cell>
          <cell r="H286">
            <v>7748.0871987506389</v>
          </cell>
          <cell r="I286">
            <v>7288.3360798969816</v>
          </cell>
          <cell r="J286">
            <v>6697.7089641489692</v>
          </cell>
          <cell r="K286">
            <v>6096.5211211273527</v>
          </cell>
          <cell r="L286">
            <v>5907.6494387710336</v>
          </cell>
          <cell r="M286">
            <v>5533.2697737739136</v>
          </cell>
          <cell r="N286">
            <v>5285.9544270008237</v>
          </cell>
          <cell r="O286">
            <v>4654.3627598931907</v>
          </cell>
          <cell r="P286">
            <v>4314.2134557400568</v>
          </cell>
        </row>
        <row r="287">
          <cell r="A287">
            <v>1286</v>
          </cell>
          <cell r="B287" t="str">
            <v>VALLO TORINESE</v>
          </cell>
          <cell r="C287">
            <v>4744.173944796481</v>
          </cell>
          <cell r="D287">
            <v>4619.9540161993009</v>
          </cell>
          <cell r="E287">
            <v>4304.4218762261735</v>
          </cell>
          <cell r="F287">
            <v>4010.4606657015338</v>
          </cell>
          <cell r="G287">
            <v>3982.4553792006755</v>
          </cell>
          <cell r="H287">
            <v>3701.2743988601155</v>
          </cell>
          <cell r="I287">
            <v>3369.4644794540886</v>
          </cell>
          <cell r="J287">
            <v>3078.0973585960214</v>
          </cell>
          <cell r="K287">
            <v>2794.7698885587338</v>
          </cell>
          <cell r="L287">
            <v>2653.9785438007684</v>
          </cell>
          <cell r="M287">
            <v>2536.6873225603458</v>
          </cell>
          <cell r="N287">
            <v>2286.7851301278229</v>
          </cell>
          <cell r="O287">
            <v>1997.0016514314539</v>
          </cell>
          <cell r="P287">
            <v>1872.3953398476172</v>
          </cell>
        </row>
        <row r="288">
          <cell r="A288">
            <v>1287</v>
          </cell>
          <cell r="B288" t="str">
            <v>VALPERGA</v>
          </cell>
          <cell r="C288">
            <v>20626.028947247181</v>
          </cell>
          <cell r="D288">
            <v>20085.963622306754</v>
          </cell>
          <cell r="E288">
            <v>18714.138910860223</v>
          </cell>
          <cell r="F288">
            <v>17486.154166094067</v>
          </cell>
          <cell r="G288">
            <v>17405.240125097491</v>
          </cell>
          <cell r="H288">
            <v>15866.015860376143</v>
          </cell>
          <cell r="I288">
            <v>14607.07857688691</v>
          </cell>
          <cell r="J288">
            <v>13549.225070793185</v>
          </cell>
          <cell r="K288">
            <v>12096.466040807354</v>
          </cell>
          <cell r="L288">
            <v>11400.151583806277</v>
          </cell>
          <cell r="M288">
            <v>10645.958321255684</v>
          </cell>
          <cell r="N288">
            <v>9761.8099710642509</v>
          </cell>
          <cell r="O288">
            <v>8481.5315283291893</v>
          </cell>
          <cell r="P288">
            <v>7949.5740981087547</v>
          </cell>
        </row>
        <row r="289">
          <cell r="A289">
            <v>1288</v>
          </cell>
          <cell r="B289" t="str">
            <v>VALPRATO SOANA</v>
          </cell>
          <cell r="C289">
            <v>24136.31004887959</v>
          </cell>
          <cell r="D289">
            <v>23504.332649703545</v>
          </cell>
          <cell r="E289">
            <v>21899.041265071446</v>
          </cell>
          <cell r="F289">
            <v>21011.547683632252</v>
          </cell>
          <cell r="G289">
            <v>19941.51072167954</v>
          </cell>
          <cell r="H289">
            <v>18101.470873019323</v>
          </cell>
          <cell r="I289">
            <v>17429.770241072532</v>
          </cell>
          <cell r="J289">
            <v>15465.653922107771</v>
          </cell>
          <cell r="K289">
            <v>13612.010204236109</v>
          </cell>
          <cell r="L289">
            <v>12832.432624535833</v>
          </cell>
          <cell r="M289">
            <v>12077.30019983666</v>
          </cell>
          <cell r="N289">
            <v>10733.254431530777</v>
          </cell>
          <cell r="O289">
            <v>9216.9803240440069</v>
          </cell>
          <cell r="P289">
            <v>8743.3093973839095</v>
          </cell>
        </row>
        <row r="290">
          <cell r="A290">
            <v>1289</v>
          </cell>
          <cell r="B290" t="str">
            <v>VARISELLA</v>
          </cell>
          <cell r="C290">
            <v>10088.794853429185</v>
          </cell>
          <cell r="D290">
            <v>9824.6330855624838</v>
          </cell>
          <cell r="E290">
            <v>9153.633441178883</v>
          </cell>
          <cell r="F290">
            <v>8794.6201195969679</v>
          </cell>
          <cell r="G290">
            <v>9149.5294998938534</v>
          </cell>
          <cell r="H290">
            <v>8256.1061951895172</v>
          </cell>
          <cell r="I290">
            <v>7682.5644095683183</v>
          </cell>
          <cell r="J290">
            <v>7617.2749970570521</v>
          </cell>
          <cell r="K290">
            <v>6835.3803584356119</v>
          </cell>
          <cell r="L290">
            <v>6444.8754707805892</v>
          </cell>
          <cell r="M290">
            <v>5872.0451236015715</v>
          </cell>
          <cell r="N290">
            <v>5653.4199519232106</v>
          </cell>
          <cell r="O290">
            <v>4930.1346651710674</v>
          </cell>
          <cell r="P290">
            <v>4547.9238016507334</v>
          </cell>
        </row>
        <row r="291">
          <cell r="A291">
            <v>1290</v>
          </cell>
          <cell r="B291" t="str">
            <v>VAUDA CANAVESE</v>
          </cell>
          <cell r="C291">
            <v>10414.932683935313</v>
          </cell>
          <cell r="D291">
            <v>10142.231427742568</v>
          </cell>
          <cell r="E291">
            <v>9449.5405534877136</v>
          </cell>
          <cell r="F291">
            <v>8945.2366556194302</v>
          </cell>
          <cell r="G291">
            <v>9257.9019268937645</v>
          </cell>
          <cell r="H291">
            <v>8485.8541725493887</v>
          </cell>
          <cell r="I291">
            <v>7933.1759344685988</v>
          </cell>
          <cell r="J291">
            <v>7311.0721058361405</v>
          </cell>
          <cell r="K291">
            <v>6697.3668527149939</v>
          </cell>
          <cell r="L291">
            <v>6200.3521901424219</v>
          </cell>
          <cell r="M291">
            <v>5686.280891090144</v>
          </cell>
          <cell r="N291">
            <v>5334.619325134573</v>
          </cell>
          <cell r="O291">
            <v>4567.9930898966977</v>
          </cell>
          <cell r="P291">
            <v>4210.0429485779623</v>
          </cell>
        </row>
        <row r="292">
          <cell r="A292">
            <v>1292</v>
          </cell>
          <cell r="B292" t="str">
            <v>VENARIA REALE</v>
          </cell>
          <cell r="C292">
            <v>40200.570780477006</v>
          </cell>
          <cell r="D292">
            <v>39147.971931863125</v>
          </cell>
          <cell r="E292">
            <v>36474.256281024092</v>
          </cell>
          <cell r="F292">
            <v>34479.04612368079</v>
          </cell>
          <cell r="G292">
            <v>33731.100854742959</v>
          </cell>
          <cell r="H292">
            <v>30236.274182659661</v>
          </cell>
          <cell r="I292">
            <v>27164.80112419177</v>
          </cell>
          <cell r="J292">
            <v>24924.917564065556</v>
          </cell>
          <cell r="K292">
            <v>21955.562253033178</v>
          </cell>
          <cell r="L292">
            <v>20430.882531502109</v>
          </cell>
          <cell r="M292">
            <v>18773.446365496769</v>
          </cell>
          <cell r="N292">
            <v>17153.011241290911</v>
          </cell>
          <cell r="O292">
            <v>14713.914311723909</v>
          </cell>
          <cell r="P292">
            <v>13584.618246732163</v>
          </cell>
        </row>
        <row r="293">
          <cell r="A293">
            <v>1291</v>
          </cell>
          <cell r="B293" t="str">
            <v>VENAUS</v>
          </cell>
          <cell r="C293">
            <v>17660.191513526559</v>
          </cell>
          <cell r="D293">
            <v>17197.782724483535</v>
          </cell>
          <cell r="E293">
            <v>16023.214067128509</v>
          </cell>
          <cell r="F293">
            <v>15308.86959600037</v>
          </cell>
          <cell r="G293">
            <v>15562.729229063492</v>
          </cell>
          <cell r="H293">
            <v>14175.342704733021</v>
          </cell>
          <cell r="I293">
            <v>12983.282092549052</v>
          </cell>
          <cell r="J293">
            <v>11941.093103428113</v>
          </cell>
          <cell r="K293">
            <v>11016.690426356619</v>
          </cell>
          <cell r="L293">
            <v>10334.869405926298</v>
          </cell>
          <cell r="M293">
            <v>9440.3168193329166</v>
          </cell>
          <cell r="N293">
            <v>8874.6821674520033</v>
          </cell>
          <cell r="O293">
            <v>7813.5394877046074</v>
          </cell>
          <cell r="P293">
            <v>7251.0680696427353</v>
          </cell>
        </row>
        <row r="294">
          <cell r="A294">
            <v>1293</v>
          </cell>
          <cell r="B294" t="str">
            <v>VEROLENGO</v>
          </cell>
          <cell r="C294">
            <v>35392.33690934359</v>
          </cell>
          <cell r="D294">
            <v>34465.635313887098</v>
          </cell>
          <cell r="E294">
            <v>32111.712389980868</v>
          </cell>
          <cell r="F294">
            <v>30651.321112952035</v>
          </cell>
          <cell r="G294">
            <v>31432.038082249808</v>
          </cell>
          <cell r="H294">
            <v>29432.846844189098</v>
          </cell>
          <cell r="I294">
            <v>26916.802561024986</v>
          </cell>
          <cell r="J294">
            <v>25584.448487137885</v>
          </cell>
          <cell r="K294">
            <v>23091.097189524404</v>
          </cell>
          <cell r="L294">
            <v>21985.813546851925</v>
          </cell>
          <cell r="M294">
            <v>20391.714664650826</v>
          </cell>
          <cell r="N294">
            <v>18627.016579573603</v>
          </cell>
          <cell r="O294">
            <v>15918.008849764086</v>
          </cell>
          <cell r="P294">
            <v>15068.868284482534</v>
          </cell>
        </row>
        <row r="295">
          <cell r="A295">
            <v>1294</v>
          </cell>
          <cell r="B295" t="str">
            <v>VERRUA SAVOIA</v>
          </cell>
          <cell r="C295">
            <v>30181.826727576125</v>
          </cell>
          <cell r="D295">
            <v>29391.555459140833</v>
          </cell>
          <cell r="E295">
            <v>27384.180416306317</v>
          </cell>
          <cell r="F295">
            <v>26058.736841626433</v>
          </cell>
          <cell r="G295">
            <v>26149.539905285699</v>
          </cell>
          <cell r="H295">
            <v>23483.562863330731</v>
          </cell>
          <cell r="I295">
            <v>21596.595860918649</v>
          </cell>
          <cell r="J295">
            <v>19857.734070566639</v>
          </cell>
          <cell r="K295">
            <v>18606.66659106814</v>
          </cell>
          <cell r="L295">
            <v>17571.612484295518</v>
          </cell>
          <cell r="M295">
            <v>16458.778988509188</v>
          </cell>
          <cell r="N295">
            <v>15306.325239130991</v>
          </cell>
          <cell r="O295">
            <v>13483.587589885637</v>
          </cell>
          <cell r="P295">
            <v>12867.554353479831</v>
          </cell>
        </row>
        <row r="296">
          <cell r="A296">
            <v>1295</v>
          </cell>
          <cell r="B296" t="str">
            <v>VESTIGNE'</v>
          </cell>
          <cell r="C296">
            <v>14392.408966987159</v>
          </cell>
          <cell r="D296">
            <v>14015.562747808899</v>
          </cell>
          <cell r="E296">
            <v>13058.332331394076</v>
          </cell>
          <cell r="F296">
            <v>12578.362174337979</v>
          </cell>
          <cell r="G296">
            <v>11995.052130905902</v>
          </cell>
          <cell r="H296">
            <v>11252.891124541391</v>
          </cell>
          <cell r="I296">
            <v>10254.639078628616</v>
          </cell>
          <cell r="J296">
            <v>9653.0474802787321</v>
          </cell>
          <cell r="K296">
            <v>8635.8711035134329</v>
          </cell>
          <cell r="L296">
            <v>7997.7193620845819</v>
          </cell>
          <cell r="M296">
            <v>7461.8042110938732</v>
          </cell>
          <cell r="N296">
            <v>7083.670693605518</v>
          </cell>
          <cell r="O296">
            <v>6229.9443338808151</v>
          </cell>
          <cell r="P296">
            <v>5827.3339761642219</v>
          </cell>
        </row>
        <row r="297">
          <cell r="A297">
            <v>1296</v>
          </cell>
          <cell r="B297" t="str">
            <v>VIALFRE'</v>
          </cell>
          <cell r="C297">
            <v>5628.9588162025848</v>
          </cell>
          <cell r="D297">
            <v>5481.5719643793955</v>
          </cell>
          <cell r="E297">
            <v>5107.1933176931607</v>
          </cell>
          <cell r="F297">
            <v>5182.3202765778651</v>
          </cell>
          <cell r="G297">
            <v>4992.8636655804912</v>
          </cell>
          <cell r="H297">
            <v>4504.1095169312403</v>
          </cell>
          <cell r="I297">
            <v>4184.1993750270085</v>
          </cell>
          <cell r="J297">
            <v>4530.3706696274912</v>
          </cell>
          <cell r="K297">
            <v>4201.5565990274581</v>
          </cell>
          <cell r="L297">
            <v>4026.403996664073</v>
          </cell>
          <cell r="M297">
            <v>3814.0070630212113</v>
          </cell>
          <cell r="N297">
            <v>3514.0537304908948</v>
          </cell>
          <cell r="O297">
            <v>2999.9873575674887</v>
          </cell>
          <cell r="P297">
            <v>2672.8847969849785</v>
          </cell>
        </row>
        <row r="298">
          <cell r="A298">
            <v>1297</v>
          </cell>
          <cell r="B298" t="str">
            <v>VICO CANAVESE</v>
          </cell>
          <cell r="C298">
            <v>25141.768441589</v>
          </cell>
          <cell r="D298">
            <v>24483.464442418284</v>
          </cell>
          <cell r="E298">
            <v>22811.300628149933</v>
          </cell>
          <cell r="F298">
            <v>21562.234953833824</v>
          </cell>
          <cell r="G298">
            <v>21047.030664771122</v>
          </cell>
          <cell r="H298">
            <v>18895.703353630899</v>
          </cell>
          <cell r="I298">
            <v>17618.210318206598</v>
          </cell>
          <cell r="J298">
            <v>16488.745425983623</v>
          </cell>
          <cell r="K298">
            <v>15226.838372214015</v>
          </cell>
          <cell r="L298">
            <v>14307.716880803338</v>
          </cell>
          <cell r="M298">
            <v>13179.075776543583</v>
          </cell>
          <cell r="N298">
            <v>12104.583984663203</v>
          </cell>
          <cell r="O298">
            <v>10617.075835367114</v>
          </cell>
          <cell r="P298">
            <v>9837.78694770734</v>
          </cell>
        </row>
        <row r="299">
          <cell r="A299">
            <v>1298</v>
          </cell>
          <cell r="B299" t="str">
            <v>VIDRACCO</v>
          </cell>
          <cell r="C299">
            <v>4597.3418407384379</v>
          </cell>
          <cell r="D299">
            <v>4476.9665168488627</v>
          </cell>
          <cell r="E299">
            <v>4171.2000913181846</v>
          </cell>
          <cell r="F299">
            <v>3841.1661149331399</v>
          </cell>
          <cell r="G299">
            <v>3918.4360100440676</v>
          </cell>
          <cell r="H299">
            <v>3500.1842060988965</v>
          </cell>
          <cell r="I299">
            <v>3206.128497951071</v>
          </cell>
          <cell r="J299">
            <v>3019.1117342594589</v>
          </cell>
          <cell r="K299">
            <v>2621.4630139360656</v>
          </cell>
          <cell r="L299">
            <v>2479.9671665297178</v>
          </cell>
          <cell r="M299">
            <v>2228.3994388169049</v>
          </cell>
          <cell r="N299">
            <v>2198.9667102312565</v>
          </cell>
          <cell r="O299">
            <v>1940.3272688100378</v>
          </cell>
          <cell r="P299">
            <v>1889.5547393986653</v>
          </cell>
        </row>
        <row r="300">
          <cell r="A300">
            <v>1299</v>
          </cell>
          <cell r="B300" t="str">
            <v>VIGONE</v>
          </cell>
          <cell r="C300">
            <v>40797.194058022826</v>
          </cell>
          <cell r="D300">
            <v>39728.973416911758</v>
          </cell>
          <cell r="E300">
            <v>37015.576712698137</v>
          </cell>
          <cell r="F300">
            <v>35381.355926628486</v>
          </cell>
          <cell r="G300">
            <v>36159.464775460365</v>
          </cell>
          <cell r="H300">
            <v>33330.095789594372</v>
          </cell>
          <cell r="I300">
            <v>30750.876580266689</v>
          </cell>
          <cell r="J300">
            <v>28558.725824535471</v>
          </cell>
          <cell r="K300">
            <v>26414.421886067164</v>
          </cell>
          <cell r="L300">
            <v>24507.585500277019</v>
          </cell>
          <cell r="M300">
            <v>23232.252176176811</v>
          </cell>
          <cell r="N300">
            <v>21224.817571940555</v>
          </cell>
          <cell r="O300">
            <v>18459.131813812462</v>
          </cell>
          <cell r="P300">
            <v>17347.261032514431</v>
          </cell>
        </row>
        <row r="301">
          <cell r="A301">
            <v>1300</v>
          </cell>
          <cell r="B301" t="str">
            <v>VILLAFRANCA PIEMONTE</v>
          </cell>
          <cell r="C301">
            <v>55384.251929359671</v>
          </cell>
          <cell r="D301">
            <v>53934.088444603956</v>
          </cell>
          <cell r="E301">
            <v>50250.515343063445</v>
          </cell>
          <cell r="F301">
            <v>47717.529519459051</v>
          </cell>
          <cell r="G301">
            <v>48069.041876314201</v>
          </cell>
          <cell r="H301">
            <v>44922.884677210233</v>
          </cell>
          <cell r="I301">
            <v>40301.293068734776</v>
          </cell>
          <cell r="J301">
            <v>37239.177866623424</v>
          </cell>
          <cell r="K301">
            <v>33829.46529252766</v>
          </cell>
          <cell r="L301">
            <v>31911.280056465825</v>
          </cell>
          <cell r="M301">
            <v>30272.549202619302</v>
          </cell>
          <cell r="N301">
            <v>27794.781399223662</v>
          </cell>
          <cell r="O301">
            <v>24371.986370048129</v>
          </cell>
          <cell r="P301">
            <v>22905.330299763147</v>
          </cell>
        </row>
        <row r="302">
          <cell r="A302">
            <v>1301</v>
          </cell>
          <cell r="B302" t="str">
            <v>VILLANOVA CANAVESE</v>
          </cell>
          <cell r="C302">
            <v>6314.5851376197243</v>
          </cell>
          <cell r="D302">
            <v>6149.2460661515952</v>
          </cell>
          <cell r="E302">
            <v>5729.2668274685311</v>
          </cell>
          <cell r="F302">
            <v>5604.5772554532623</v>
          </cell>
          <cell r="G302">
            <v>5443.316507721187</v>
          </cell>
          <cell r="H302">
            <v>5013.9082940156422</v>
          </cell>
          <cell r="I302">
            <v>4741.7997094946604</v>
          </cell>
          <cell r="J302">
            <v>4402.252594986363</v>
          </cell>
          <cell r="K302">
            <v>4036.0511709691659</v>
          </cell>
          <cell r="L302">
            <v>3794.7851668970538</v>
          </cell>
          <cell r="M302">
            <v>3691.3165887034002</v>
          </cell>
          <cell r="N302">
            <v>3373.3876229703601</v>
          </cell>
          <cell r="O302">
            <v>2866.7182908827253</v>
          </cell>
          <cell r="P302">
            <v>2740.4959980843137</v>
          </cell>
        </row>
        <row r="303">
          <cell r="A303">
            <v>1303</v>
          </cell>
          <cell r="B303" t="str">
            <v>VILLAR DORA</v>
          </cell>
          <cell r="C303">
            <v>12274.355409027059</v>
          </cell>
          <cell r="D303">
            <v>11952.967624719928</v>
          </cell>
          <cell r="E303">
            <v>11136.6076695271</v>
          </cell>
          <cell r="F303">
            <v>10610.343711141499</v>
          </cell>
          <cell r="G303">
            <v>9970.2282450042894</v>
          </cell>
          <cell r="H303">
            <v>8835.8558451681238</v>
          </cell>
          <cell r="I303">
            <v>8038.037861110266</v>
          </cell>
          <cell r="J303">
            <v>7490.1111492073305</v>
          </cell>
          <cell r="K303">
            <v>6747.4376713922675</v>
          </cell>
          <cell r="L303">
            <v>6206.1513530697684</v>
          </cell>
          <cell r="M303">
            <v>5798.2146393160283</v>
          </cell>
          <cell r="N303">
            <v>5385.4698725411372</v>
          </cell>
          <cell r="O303">
            <v>4605.5290386406741</v>
          </cell>
          <cell r="P303">
            <v>4312.9831661202752</v>
          </cell>
        </row>
        <row r="304">
          <cell r="A304">
            <v>1305</v>
          </cell>
          <cell r="B304" t="str">
            <v>VILLAR FOCCHIARDO</v>
          </cell>
          <cell r="C304">
            <v>28664.50567836719</v>
          </cell>
          <cell r="D304">
            <v>27913.963457514241</v>
          </cell>
          <cell r="E304">
            <v>26007.504520044764</v>
          </cell>
          <cell r="F304">
            <v>25513.212441116561</v>
          </cell>
          <cell r="G304">
            <v>19254.747329210713</v>
          </cell>
          <cell r="H304">
            <v>17523.070061454859</v>
          </cell>
          <cell r="I304">
            <v>16115.486376251389</v>
          </cell>
          <cell r="J304">
            <v>14952.516740095611</v>
          </cell>
          <cell r="K304">
            <v>13455.725715526725</v>
          </cell>
          <cell r="L304">
            <v>12414.450468165305</v>
          </cell>
          <cell r="M304">
            <v>11779.147333915795</v>
          </cell>
          <cell r="N304">
            <v>10871.037569464041</v>
          </cell>
          <cell r="O304">
            <v>9354.3934404676365</v>
          </cell>
          <cell r="P304">
            <v>8808.7851987143949</v>
          </cell>
        </row>
        <row r="305">
          <cell r="A305">
            <v>1306</v>
          </cell>
          <cell r="B305" t="str">
            <v>VILLAR PELLICE</v>
          </cell>
          <cell r="C305">
            <v>33745.580721038539</v>
          </cell>
          <cell r="D305">
            <v>32861.99726132254</v>
          </cell>
          <cell r="E305">
            <v>30617.599095605201</v>
          </cell>
          <cell r="F305">
            <v>29819.857398470245</v>
          </cell>
          <cell r="G305">
            <v>38105.352413275876</v>
          </cell>
          <cell r="H305">
            <v>35015.780035095522</v>
          </cell>
          <cell r="I305">
            <v>31739.749743564855</v>
          </cell>
          <cell r="J305">
            <v>29442.502332604137</v>
          </cell>
          <cell r="K305">
            <v>26749.303064696109</v>
          </cell>
          <cell r="L305">
            <v>24545.787540300553</v>
          </cell>
          <cell r="M305">
            <v>22557.097889852383</v>
          </cell>
          <cell r="N305">
            <v>20491.588834822534</v>
          </cell>
          <cell r="O305">
            <v>17683.977870276714</v>
          </cell>
          <cell r="P305">
            <v>16440.310898716183</v>
          </cell>
        </row>
        <row r="306">
          <cell r="A306">
            <v>1307</v>
          </cell>
          <cell r="B306" t="str">
            <v>VILLAR PEROSA</v>
          </cell>
          <cell r="C306">
            <v>9967.0729979768512</v>
          </cell>
          <cell r="D306">
            <v>9706.0983561238554</v>
          </cell>
          <cell r="E306">
            <v>9043.1943587336591</v>
          </cell>
          <cell r="F306">
            <v>8722.6853457344641</v>
          </cell>
          <cell r="G306">
            <v>15330.778328611272</v>
          </cell>
          <cell r="H306">
            <v>13907.660461061994</v>
          </cell>
          <cell r="I306">
            <v>12612.460284615174</v>
          </cell>
          <cell r="J306">
            <v>11922.93042535498</v>
          </cell>
          <cell r="K306">
            <v>10450.238417483366</v>
          </cell>
          <cell r="L306">
            <v>9744.5222092044751</v>
          </cell>
          <cell r="M306">
            <v>8958.0634996963654</v>
          </cell>
          <cell r="N306">
            <v>8269.9049505398507</v>
          </cell>
          <cell r="O306">
            <v>7229.5455517020873</v>
          </cell>
          <cell r="P306">
            <v>6767.5743842605416</v>
          </cell>
        </row>
        <row r="307">
          <cell r="A307">
            <v>1302</v>
          </cell>
          <cell r="B307" t="str">
            <v>VILLARBASSE</v>
          </cell>
          <cell r="C307">
            <v>6957.4217864666207</v>
          </cell>
          <cell r="D307">
            <v>6775.2508864128231</v>
          </cell>
          <cell r="E307">
            <v>6312.5169709780148</v>
          </cell>
          <cell r="F307">
            <v>6022.131184077567</v>
          </cell>
          <cell r="G307">
            <v>15418.283306484935</v>
          </cell>
          <cell r="H307">
            <v>14199.256545882792</v>
          </cell>
          <cell r="I307">
            <v>13076.463903727814</v>
          </cell>
          <cell r="J307">
            <v>12103.073940527947</v>
          </cell>
          <cell r="K307">
            <v>11011.803183024096</v>
          </cell>
          <cell r="L307">
            <v>10414.311640006563</v>
          </cell>
          <cell r="M307">
            <v>9945.1721862163595</v>
          </cell>
          <cell r="N307">
            <v>9230.0854159261908</v>
          </cell>
          <cell r="O307">
            <v>8201.7394423456954</v>
          </cell>
          <cell r="P307">
            <v>7598.3242016727936</v>
          </cell>
        </row>
        <row r="308">
          <cell r="A308">
            <v>1304</v>
          </cell>
          <cell r="B308" t="str">
            <v>VILLAREGGIA</v>
          </cell>
          <cell r="C308">
            <v>63305.958493895945</v>
          </cell>
          <cell r="D308">
            <v>61648.37558580863</v>
          </cell>
          <cell r="E308">
            <v>57437.934571406513</v>
          </cell>
          <cell r="F308">
            <v>54368.557462102974</v>
          </cell>
          <cell r="G308">
            <v>13941.941263679217</v>
          </cell>
          <cell r="H308">
            <v>12451.392405744016</v>
          </cell>
          <cell r="I308">
            <v>11179.781242095232</v>
          </cell>
          <cell r="J308">
            <v>10418.481229815685</v>
          </cell>
          <cell r="K308">
            <v>10060.939433973303</v>
          </cell>
          <cell r="L308">
            <v>9474.7419993708354</v>
          </cell>
          <cell r="M308">
            <v>9205.9819020552713</v>
          </cell>
          <cell r="N308">
            <v>8411.9670899264747</v>
          </cell>
          <cell r="O308">
            <v>7246.7852938481556</v>
          </cell>
          <cell r="P308">
            <v>6754.8068394563761</v>
          </cell>
        </row>
        <row r="309">
          <cell r="A309">
            <v>1308</v>
          </cell>
          <cell r="B309" t="str">
            <v>VILLASTELLONE</v>
          </cell>
          <cell r="C309">
            <v>22511.500224875035</v>
          </cell>
          <cell r="D309">
            <v>21922.066324877225</v>
          </cell>
          <cell r="E309">
            <v>20424.840059016715</v>
          </cell>
          <cell r="F309">
            <v>19521.121472736912</v>
          </cell>
          <cell r="G309">
            <v>20164.865539455772</v>
          </cell>
          <cell r="H309">
            <v>18621.572846763229</v>
          </cell>
          <cell r="I309">
            <v>16754.352068794306</v>
          </cell>
          <cell r="J309">
            <v>15929.852323717825</v>
          </cell>
          <cell r="K309">
            <v>14268.868643124024</v>
          </cell>
          <cell r="L309">
            <v>13379.817110287591</v>
          </cell>
          <cell r="M309">
            <v>12513.610070182083</v>
          </cell>
          <cell r="N309">
            <v>11568.421683595368</v>
          </cell>
          <cell r="O309">
            <v>10060.878159192313</v>
          </cell>
          <cell r="P309">
            <v>9352.3603782390819</v>
          </cell>
        </row>
        <row r="310">
          <cell r="A310">
            <v>1309</v>
          </cell>
          <cell r="B310" t="str">
            <v>VINOVO</v>
          </cell>
          <cell r="C310">
            <v>29948.580084616318</v>
          </cell>
          <cell r="D310">
            <v>29164.416071452681</v>
          </cell>
          <cell r="E310">
            <v>27172.554121782756</v>
          </cell>
          <cell r="F310">
            <v>25584.982943144198</v>
          </cell>
          <cell r="G310">
            <v>25340.950309863758</v>
          </cell>
          <cell r="H310">
            <v>22794.661274824957</v>
          </cell>
          <cell r="I310">
            <v>20592.677386005824</v>
          </cell>
          <cell r="J310">
            <v>18973.442362782134</v>
          </cell>
          <cell r="K310">
            <v>17096.597196238705</v>
          </cell>
          <cell r="L310">
            <v>16007.84993409177</v>
          </cell>
          <cell r="M310">
            <v>15293.381687978565</v>
          </cell>
          <cell r="N310">
            <v>14284.966617332766</v>
          </cell>
          <cell r="O310">
            <v>12482.332689679128</v>
          </cell>
          <cell r="P310">
            <v>11652.962265952197</v>
          </cell>
        </row>
        <row r="311">
          <cell r="A311">
            <v>1310</v>
          </cell>
          <cell r="B311" t="str">
            <v>VIRLE PIEMONTE</v>
          </cell>
          <cell r="C311">
            <v>13106.666106742508</v>
          </cell>
          <cell r="D311">
            <v>12763.485366139103</v>
          </cell>
          <cell r="E311">
            <v>11891.768929790955</v>
          </cell>
          <cell r="F311">
            <v>11349.275399676988</v>
          </cell>
          <cell r="G311">
            <v>11957.591341310597</v>
          </cell>
          <cell r="H311">
            <v>11317.401782646561</v>
          </cell>
          <cell r="I311">
            <v>10181.263386173796</v>
          </cell>
          <cell r="J311">
            <v>9178.3117674880559</v>
          </cell>
          <cell r="K311">
            <v>8323.0850835122219</v>
          </cell>
          <cell r="L311">
            <v>7624.7548181148786</v>
          </cell>
          <cell r="M311">
            <v>7111.0157729973762</v>
          </cell>
          <cell r="N311">
            <v>6489.4905732924681</v>
          </cell>
          <cell r="O311">
            <v>5532.2331788012007</v>
          </cell>
          <cell r="P311">
            <v>5208.4319439471465</v>
          </cell>
        </row>
        <row r="312">
          <cell r="A312">
            <v>1311</v>
          </cell>
          <cell r="B312" t="str">
            <v>VISCHE</v>
          </cell>
          <cell r="C312">
            <v>20388.988118363482</v>
          </cell>
          <cell r="D312">
            <v>19855.12939444173</v>
          </cell>
          <cell r="E312">
            <v>18499.070125171012</v>
          </cell>
          <cell r="F312">
            <v>17591.025367378312</v>
          </cell>
          <cell r="G312">
            <v>17500.466905392903</v>
          </cell>
          <cell r="H312">
            <v>15927.917812041651</v>
          </cell>
          <cell r="I312">
            <v>14769.308765998881</v>
          </cell>
          <cell r="J312">
            <v>13824.784907362005</v>
          </cell>
          <cell r="K312">
            <v>12292.887523882271</v>
          </cell>
          <cell r="L312">
            <v>11689.911103695735</v>
          </cell>
          <cell r="M312">
            <v>10845.120877209596</v>
          </cell>
          <cell r="N312">
            <v>9849.7830130401435</v>
          </cell>
          <cell r="O312">
            <v>8264.514052541901</v>
          </cell>
          <cell r="P312">
            <v>7841.540401589622</v>
          </cell>
        </row>
        <row r="313">
          <cell r="A313">
            <v>1312</v>
          </cell>
          <cell r="B313" t="str">
            <v>VISTRORIO</v>
          </cell>
          <cell r="C313">
            <v>5793.8733688214297</v>
          </cell>
          <cell r="D313">
            <v>5642.1684472585293</v>
          </cell>
          <cell r="E313">
            <v>5256.821433411641</v>
          </cell>
          <cell r="F313">
            <v>4687.5637717460477</v>
          </cell>
          <cell r="G313">
            <v>4663.0201369359302</v>
          </cell>
          <cell r="H313">
            <v>4340.9133477647283</v>
          </cell>
          <cell r="I313">
            <v>3795.5394232324625</v>
          </cell>
          <cell r="J313">
            <v>3580.4206486712196</v>
          </cell>
          <cell r="K313">
            <v>3223.2490984895444</v>
          </cell>
          <cell r="L313">
            <v>3004.402384049115</v>
          </cell>
          <cell r="M313">
            <v>2765.0087168149112</v>
          </cell>
          <cell r="N313">
            <v>2634.5807716567151</v>
          </cell>
          <cell r="O313">
            <v>2245.1733540184641</v>
          </cell>
          <cell r="P313">
            <v>2079.8211546127063</v>
          </cell>
        </row>
        <row r="314">
          <cell r="A314">
            <v>1313</v>
          </cell>
          <cell r="B314" t="str">
            <v>VIU'</v>
          </cell>
          <cell r="C314">
            <v>65902.481343701205</v>
          </cell>
          <cell r="D314">
            <v>64176.911914302305</v>
          </cell>
          <cell r="E314">
            <v>59793.777735437536</v>
          </cell>
          <cell r="F314">
            <v>57751.675822131321</v>
          </cell>
          <cell r="G314">
            <v>56314.954353916481</v>
          </cell>
          <cell r="H314">
            <v>52521.404907634373</v>
          </cell>
          <cell r="I314">
            <v>47712.537573574431</v>
          </cell>
          <cell r="J314">
            <v>42992.486418894223</v>
          </cell>
          <cell r="K314">
            <v>40119.888330289294</v>
          </cell>
          <cell r="L314">
            <v>37850.542136603457</v>
          </cell>
          <cell r="M314">
            <v>35920.697111136469</v>
          </cell>
          <cell r="N314">
            <v>32649.168674605276</v>
          </cell>
          <cell r="O314">
            <v>27632.804399573375</v>
          </cell>
          <cell r="P314">
            <v>26385.878987083503</v>
          </cell>
        </row>
        <row r="315">
          <cell r="A315">
            <v>1314</v>
          </cell>
          <cell r="B315" t="str">
            <v>VOLPIANO</v>
          </cell>
          <cell r="C315">
            <v>52734.625318390659</v>
          </cell>
          <cell r="D315">
            <v>51353.838806792686</v>
          </cell>
          <cell r="E315">
            <v>47846.490768754695</v>
          </cell>
          <cell r="F315">
            <v>46732.868314292537</v>
          </cell>
          <cell r="G315">
            <v>48544.456058208394</v>
          </cell>
          <cell r="H315">
            <v>45088.773034723177</v>
          </cell>
          <cell r="I315">
            <v>42104.231271038509</v>
          </cell>
          <cell r="J315">
            <v>39903.046908196462</v>
          </cell>
          <cell r="K315">
            <v>36540.334490303016</v>
          </cell>
          <cell r="L315">
            <v>34350.884517679217</v>
          </cell>
          <cell r="M315">
            <v>32455.402997949161</v>
          </cell>
          <cell r="N315">
            <v>30039.215934683998</v>
          </cell>
          <cell r="O315">
            <v>26013.581300439124</v>
          </cell>
          <cell r="P315">
            <v>24087.782362336155</v>
          </cell>
        </row>
        <row r="316">
          <cell r="A316">
            <v>1315</v>
          </cell>
          <cell r="B316" t="str">
            <v>VOLVERA</v>
          </cell>
          <cell r="C316">
            <v>31272.521513125161</v>
          </cell>
          <cell r="D316">
            <v>30453.691842329681</v>
          </cell>
          <cell r="E316">
            <v>28373.775348918869</v>
          </cell>
          <cell r="F316">
            <v>26610.71913146603</v>
          </cell>
          <cell r="G316">
            <v>26321.869782452319</v>
          </cell>
          <cell r="H316">
            <v>24288.825826405024</v>
          </cell>
          <cell r="I316">
            <v>22773.550981045966</v>
          </cell>
          <cell r="J316">
            <v>21152.281850125109</v>
          </cell>
          <cell r="K316">
            <v>19631.598573541956</v>
          </cell>
          <cell r="L316">
            <v>18319.777891347821</v>
          </cell>
          <cell r="M316">
            <v>17125.528801660104</v>
          </cell>
          <cell r="N316">
            <v>15741.124464201328</v>
          </cell>
          <cell r="O316">
            <v>13668.538528668601</v>
          </cell>
          <cell r="P316">
            <v>12738.161135642837</v>
          </cell>
        </row>
      </sheetData>
      <sheetData sheetId="4">
        <row r="2">
          <cell r="A2">
            <v>1001</v>
          </cell>
          <cell r="B2" t="str">
            <v>AGLIE'</v>
          </cell>
          <cell r="C2">
            <v>16004.027278928157</v>
          </cell>
          <cell r="D2">
            <v>17773.418968469316</v>
          </cell>
          <cell r="E2">
            <v>16212.004431382453</v>
          </cell>
          <cell r="F2">
            <v>15615.183446096018</v>
          </cell>
          <cell r="G2">
            <v>18515.986681712224</v>
          </cell>
          <cell r="H2">
            <v>19626.159597259772</v>
          </cell>
          <cell r="I2">
            <v>20311.37426707425</v>
          </cell>
          <cell r="J2">
            <v>21192.773581719324</v>
          </cell>
          <cell r="K2">
            <v>17826.551342141378</v>
          </cell>
          <cell r="L2">
            <v>17060.083824381647</v>
          </cell>
          <cell r="M2">
            <v>18023.248086749947</v>
          </cell>
          <cell r="N2">
            <v>17482.473847208639</v>
          </cell>
          <cell r="O2">
            <v>15504.058879164251</v>
          </cell>
          <cell r="P2">
            <v>15514.549983641109</v>
          </cell>
        </row>
        <row r="3">
          <cell r="A3">
            <v>1002</v>
          </cell>
          <cell r="B3" t="str">
            <v>AIRASCA</v>
          </cell>
          <cell r="C3">
            <v>14742.352329381474</v>
          </cell>
          <cell r="D3">
            <v>16372.254306007095</v>
          </cell>
          <cell r="E3">
            <v>14933.933636042933</v>
          </cell>
          <cell r="F3">
            <v>14015.098682124195</v>
          </cell>
          <cell r="G3">
            <v>16101.433656535364</v>
          </cell>
          <cell r="H3">
            <v>17055.307247022109</v>
          </cell>
          <cell r="I3">
            <v>17398.089421956109</v>
          </cell>
          <cell r="J3">
            <v>17982.489072590786</v>
          </cell>
          <cell r="K3">
            <v>15212.171657428289</v>
          </cell>
          <cell r="L3">
            <v>14660.173636853193</v>
          </cell>
          <cell r="M3">
            <v>15262.035482773596</v>
          </cell>
          <cell r="N3">
            <v>14612.07655012288</v>
          </cell>
          <cell r="O3">
            <v>12697.753578863218</v>
          </cell>
          <cell r="P3">
            <v>12507.217086258577</v>
          </cell>
        </row>
        <row r="4">
          <cell r="A4">
            <v>1003</v>
          </cell>
          <cell r="B4" t="str">
            <v>ALA DI STURA</v>
          </cell>
          <cell r="C4">
            <v>11593.902448429268</v>
          </cell>
          <cell r="D4">
            <v>12875.714475119063</v>
          </cell>
          <cell r="E4">
            <v>11744.56870105632</v>
          </cell>
          <cell r="F4">
            <v>11275.757629775893</v>
          </cell>
          <cell r="G4">
            <v>12389.242753857936</v>
          </cell>
          <cell r="H4">
            <v>12392.656246963359</v>
          </cell>
          <cell r="I4">
            <v>12936.810808150633</v>
          </cell>
          <cell r="J4">
            <v>13769.56704630533</v>
          </cell>
          <cell r="K4">
            <v>12022.470210824424</v>
          </cell>
          <cell r="L4">
            <v>11233.1256731143</v>
          </cell>
          <cell r="M4">
            <v>11608.452179774835</v>
          </cell>
          <cell r="N4">
            <v>10973.349608682011</v>
          </cell>
          <cell r="O4">
            <v>9488.5321530512483</v>
          </cell>
          <cell r="P4">
            <v>9310.4257552781983</v>
          </cell>
        </row>
        <row r="5">
          <cell r="A5">
            <v>1004</v>
          </cell>
          <cell r="B5" t="str">
            <v>ALBIANO D'IVREA</v>
          </cell>
          <cell r="C5">
            <v>11098.895766581163</v>
          </cell>
          <cell r="D5">
            <v>12325.980274136909</v>
          </cell>
          <cell r="E5">
            <v>11243.129258357314</v>
          </cell>
          <cell r="F5">
            <v>11029.297974420804</v>
          </cell>
          <cell r="G5">
            <v>12632.08052156405</v>
          </cell>
          <cell r="H5">
            <v>13203.240472937407</v>
          </cell>
          <cell r="I5">
            <v>13489.045361970942</v>
          </cell>
          <cell r="J5">
            <v>14293.155491565112</v>
          </cell>
          <cell r="K5">
            <v>12285.573164054551</v>
          </cell>
          <cell r="L5">
            <v>11828.627947217623</v>
          </cell>
          <cell r="M5">
            <v>12496.772568285738</v>
          </cell>
          <cell r="N5">
            <v>12101.930538107539</v>
          </cell>
          <cell r="O5">
            <v>10760.157377968517</v>
          </cell>
          <cell r="P5">
            <v>10788.560993307452</v>
          </cell>
        </row>
        <row r="6">
          <cell r="A6">
            <v>1005</v>
          </cell>
          <cell r="B6" t="str">
            <v>ALICE SUPERIORE</v>
          </cell>
          <cell r="C6">
            <v>7414.9872651248097</v>
          </cell>
          <cell r="D6">
            <v>8234.7819715634796</v>
          </cell>
          <cell r="E6">
            <v>7511.3472568948819</v>
          </cell>
          <cell r="F6">
            <v>7286.3021444089991</v>
          </cell>
          <cell r="G6">
            <v>8476.3768989157343</v>
          </cell>
          <cell r="H6">
            <v>8854.1497273704517</v>
          </cell>
          <cell r="I6">
            <v>9446.3262209073364</v>
          </cell>
          <cell r="J6">
            <v>10205.751423288808</v>
          </cell>
          <cell r="K6">
            <v>8479.9253797614583</v>
          </cell>
          <cell r="L6">
            <v>8539.9441401392105</v>
          </cell>
          <cell r="M6">
            <v>9002.0611283358739</v>
          </cell>
          <cell r="N6">
            <v>8696.2128204055134</v>
          </cell>
          <cell r="O6">
            <v>7851.3687936526676</v>
          </cell>
          <cell r="P6">
            <v>7779.0909743197526</v>
          </cell>
        </row>
        <row r="7">
          <cell r="A7">
            <v>1006</v>
          </cell>
          <cell r="B7" t="str">
            <v>ALMESE</v>
          </cell>
          <cell r="C7">
            <v>16782.818549992815</v>
          </cell>
          <cell r="D7">
            <v>18638.312742291102</v>
          </cell>
          <cell r="E7">
            <v>17000.916329467385</v>
          </cell>
          <cell r="F7">
            <v>16392.511357622778</v>
          </cell>
          <cell r="G7">
            <v>20082.711039243488</v>
          </cell>
          <cell r="H7">
            <v>21172.639531530342</v>
          </cell>
          <cell r="I7">
            <v>22081.171460839712</v>
          </cell>
          <cell r="J7">
            <v>22896.085305224904</v>
          </cell>
          <cell r="K7">
            <v>19186.146431914138</v>
          </cell>
          <cell r="L7">
            <v>18694.484307567775</v>
          </cell>
          <cell r="M7">
            <v>19934.114286123069</v>
          </cell>
          <cell r="N7">
            <v>19110.957969877276</v>
          </cell>
          <cell r="O7">
            <v>16697.164520958428</v>
          </cell>
          <cell r="P7">
            <v>16808.129914348712</v>
          </cell>
        </row>
        <row r="8">
          <cell r="A8">
            <v>1007</v>
          </cell>
          <cell r="B8" t="str">
            <v>ALPETTE</v>
          </cell>
          <cell r="C8">
            <v>4123.6325338676661</v>
          </cell>
          <cell r="D8">
            <v>4579.5378512594807</v>
          </cell>
          <cell r="E8">
            <v>4177.2203800525376</v>
          </cell>
          <cell r="F8">
            <v>4079.0047581890617</v>
          </cell>
          <cell r="G8">
            <v>4666.92737295393</v>
          </cell>
          <cell r="H8">
            <v>5160.6344583775981</v>
          </cell>
          <cell r="I8">
            <v>4996.0816025818194</v>
          </cell>
          <cell r="J8">
            <v>4995.1835998989327</v>
          </cell>
          <cell r="K8">
            <v>4257.8343617738265</v>
          </cell>
          <cell r="L8">
            <v>4343.9346614560936</v>
          </cell>
          <cell r="M8">
            <v>4368.9679001204477</v>
          </cell>
          <cell r="N8">
            <v>4299.5547468543027</v>
          </cell>
          <cell r="O8">
            <v>4140.8780474768919</v>
          </cell>
          <cell r="P8">
            <v>4018.4077624893607</v>
          </cell>
        </row>
        <row r="9">
          <cell r="A9">
            <v>1008</v>
          </cell>
          <cell r="B9" t="str">
            <v>ALPIGNANO</v>
          </cell>
          <cell r="C9">
            <v>19070.431713554641</v>
          </cell>
          <cell r="D9">
            <v>21178.84247803477</v>
          </cell>
          <cell r="E9">
            <v>19318.257714768806</v>
          </cell>
          <cell r="F9">
            <v>18475.995943518657</v>
          </cell>
          <cell r="G9">
            <v>21433.451131093163</v>
          </cell>
          <cell r="H9">
            <v>22022.450019259923</v>
          </cell>
          <cell r="I9">
            <v>22789.6517988952</v>
          </cell>
          <cell r="J9">
            <v>23401.244862881002</v>
          </cell>
          <cell r="K9">
            <v>19434.271001841571</v>
          </cell>
          <cell r="L9">
            <v>18576.394048970695</v>
          </cell>
          <cell r="M9">
            <v>19210.36816819703</v>
          </cell>
          <cell r="N9">
            <v>18104.621863446053</v>
          </cell>
          <cell r="O9">
            <v>15724.663838205619</v>
          </cell>
          <cell r="P9">
            <v>15332.471487379627</v>
          </cell>
        </row>
        <row r="10">
          <cell r="A10">
            <v>1009</v>
          </cell>
          <cell r="B10" t="str">
            <v>ANDEZENO</v>
          </cell>
          <cell r="C10">
            <v>8683.5566391041684</v>
          </cell>
          <cell r="D10">
            <v>9643.6033001793367</v>
          </cell>
          <cell r="E10">
            <v>8796.4020717881249</v>
          </cell>
          <cell r="F10">
            <v>8637.6485121532987</v>
          </cell>
          <cell r="G10">
            <v>10393.843416489794</v>
          </cell>
          <cell r="H10">
            <v>10761.15176104788</v>
          </cell>
          <cell r="I10">
            <v>11104.977817999303</v>
          </cell>
          <cell r="J10">
            <v>11587.860636710351</v>
          </cell>
          <cell r="K10">
            <v>9548.7738971602867</v>
          </cell>
          <cell r="L10">
            <v>9209.2454352064578</v>
          </cell>
          <cell r="M10">
            <v>9944.1428530829853</v>
          </cell>
          <cell r="N10">
            <v>9459.4496492460112</v>
          </cell>
          <cell r="O10">
            <v>8247.4315922934984</v>
          </cell>
          <cell r="P10">
            <v>8110.9468054134168</v>
          </cell>
        </row>
        <row r="11">
          <cell r="A11">
            <v>1010</v>
          </cell>
          <cell r="B11" t="str">
            <v>ANDRATE</v>
          </cell>
          <cell r="C11">
            <v>8497.0039231741521</v>
          </cell>
          <cell r="D11">
            <v>9436.4254741145414</v>
          </cell>
          <cell r="E11">
            <v>8607.4250471534597</v>
          </cell>
          <cell r="F11">
            <v>8328.8807688040524</v>
          </cell>
          <cell r="G11">
            <v>10018.553646512139</v>
          </cell>
          <cell r="H11">
            <v>10497.894791509483</v>
          </cell>
          <cell r="I11">
            <v>11016.062694543829</v>
          </cell>
          <cell r="J11">
            <v>11614.798871810637</v>
          </cell>
          <cell r="K11">
            <v>9729.5212791183967</v>
          </cell>
          <cell r="L11">
            <v>9565.1143619033683</v>
          </cell>
          <cell r="M11">
            <v>10271.720762478659</v>
          </cell>
          <cell r="N11">
            <v>9628.9234427904303</v>
          </cell>
          <cell r="O11">
            <v>8489.2031981543896</v>
          </cell>
          <cell r="P11">
            <v>8403.4543918232721</v>
          </cell>
        </row>
        <row r="12">
          <cell r="A12">
            <v>1011</v>
          </cell>
          <cell r="B12" t="str">
            <v>ANGROGNA</v>
          </cell>
          <cell r="C12">
            <v>25224.257572659553</v>
          </cell>
          <cell r="D12">
            <v>28013.03010759981</v>
          </cell>
          <cell r="E12">
            <v>25552.054393503684</v>
          </cell>
          <cell r="F12">
            <v>25487.185244187098</v>
          </cell>
          <cell r="G12">
            <v>28776.790028729767</v>
          </cell>
          <cell r="H12">
            <v>30421.752346436453</v>
          </cell>
          <cell r="I12">
            <v>32085.520241817339</v>
          </cell>
          <cell r="J12">
            <v>35290.356717619194</v>
          </cell>
          <cell r="K12">
            <v>28927.56012341598</v>
          </cell>
          <cell r="L12">
            <v>28543.671654367703</v>
          </cell>
          <cell r="M12">
            <v>29074.705213429206</v>
          </cell>
          <cell r="N12">
            <v>27351.783433185406</v>
          </cell>
          <cell r="O12">
            <v>23503.509870515732</v>
          </cell>
          <cell r="P12">
            <v>23464.273788879225</v>
          </cell>
        </row>
        <row r="13">
          <cell r="A13">
            <v>1012</v>
          </cell>
          <cell r="B13" t="str">
            <v>ARIGNANO</v>
          </cell>
          <cell r="C13">
            <v>7521.0128137692682</v>
          </cell>
          <cell r="D13">
            <v>8352.5296149895166</v>
          </cell>
          <cell r="E13">
            <v>7618.7506394626498</v>
          </cell>
          <cell r="F13">
            <v>7528.8334847620981</v>
          </cell>
          <cell r="G13">
            <v>9244.549539460606</v>
          </cell>
          <cell r="H13">
            <v>9813.0957636040039</v>
          </cell>
          <cell r="I13">
            <v>10501.52613315965</v>
          </cell>
          <cell r="J13">
            <v>11486.51824741275</v>
          </cell>
          <cell r="K13">
            <v>9505.4390583443073</v>
          </cell>
          <cell r="L13">
            <v>9470.3772259291291</v>
          </cell>
          <cell r="M13">
            <v>9917.4847139594531</v>
          </cell>
          <cell r="N13">
            <v>9524.0039548906407</v>
          </cell>
          <cell r="O13">
            <v>8436.6277072785197</v>
          </cell>
          <cell r="P13">
            <v>8339.0008280953043</v>
          </cell>
        </row>
        <row r="14">
          <cell r="A14">
            <v>1013</v>
          </cell>
          <cell r="B14" t="str">
            <v>AVIGLIANA</v>
          </cell>
          <cell r="C14">
            <v>32859.063706635687</v>
          </cell>
          <cell r="D14">
            <v>36491.933935817062</v>
          </cell>
          <cell r="E14">
            <v>33286.077131626429</v>
          </cell>
          <cell r="F14">
            <v>32582.423922245085</v>
          </cell>
          <cell r="G14">
            <v>37810.833443895048</v>
          </cell>
          <cell r="H14">
            <v>39776.010147409157</v>
          </cell>
          <cell r="I14">
            <v>42312.341074646996</v>
          </cell>
          <cell r="J14">
            <v>44392.130444092742</v>
          </cell>
          <cell r="K14">
            <v>37125.042014908788</v>
          </cell>
          <cell r="L14">
            <v>35494.425236021336</v>
          </cell>
          <cell r="M14">
            <v>37042.243267093079</v>
          </cell>
          <cell r="N14">
            <v>35457.486412312013</v>
          </cell>
          <cell r="O14">
            <v>30922.191343749822</v>
          </cell>
          <cell r="P14">
            <v>30086.273433287944</v>
          </cell>
        </row>
        <row r="15">
          <cell r="A15">
            <v>1014</v>
          </cell>
          <cell r="B15" t="str">
            <v>AZEGLIO</v>
          </cell>
          <cell r="C15">
            <v>11041.856891309568</v>
          </cell>
          <cell r="D15">
            <v>12262.635229166439</v>
          </cell>
          <cell r="E15">
            <v>11185.349145730181</v>
          </cell>
          <cell r="F15">
            <v>11195.600345644378</v>
          </cell>
          <cell r="G15">
            <v>13073.702011665036</v>
          </cell>
          <cell r="H15">
            <v>13662.70523146827</v>
          </cell>
          <cell r="I15">
            <v>14289.303940964837</v>
          </cell>
          <cell r="J15">
            <v>14869.265462705554</v>
          </cell>
          <cell r="K15">
            <v>12537.870834795043</v>
          </cell>
          <cell r="L15">
            <v>12089.612390685292</v>
          </cell>
          <cell r="M15">
            <v>12850.507012972073</v>
          </cell>
          <cell r="N15">
            <v>12160.873370414827</v>
          </cell>
          <cell r="O15">
            <v>10759.252099640036</v>
          </cell>
          <cell r="P15">
            <v>10637.555215882363</v>
          </cell>
        </row>
        <row r="16">
          <cell r="A16">
            <v>1015</v>
          </cell>
          <cell r="B16" t="str">
            <v>BAIRO</v>
          </cell>
          <cell r="C16">
            <v>8819.7301909691851</v>
          </cell>
          <cell r="D16">
            <v>9794.8320845059043</v>
          </cell>
          <cell r="E16">
            <v>8934.3452399542675</v>
          </cell>
          <cell r="F16">
            <v>8626.3418359091193</v>
          </cell>
          <cell r="G16">
            <v>10411.385744461601</v>
          </cell>
          <cell r="H16">
            <v>10843.100261358675</v>
          </cell>
          <cell r="I16">
            <v>11380.362787304732</v>
          </cell>
          <cell r="J16">
            <v>12530.96745697271</v>
          </cell>
          <cell r="K16">
            <v>10204.404901940117</v>
          </cell>
          <cell r="L16">
            <v>9884.9189551999643</v>
          </cell>
          <cell r="M16">
            <v>10511.981732949838</v>
          </cell>
          <cell r="N16">
            <v>9777.4829309893321</v>
          </cell>
          <cell r="O16">
            <v>8417.2071198339272</v>
          </cell>
          <cell r="P16">
            <v>8406.9487146132778</v>
          </cell>
        </row>
        <row r="17">
          <cell r="A17">
            <v>1016</v>
          </cell>
          <cell r="B17" t="str">
            <v>BALANGERO</v>
          </cell>
          <cell r="C17">
            <v>12927.33555448488</v>
          </cell>
          <cell r="D17">
            <v>14356.570815045336</v>
          </cell>
          <cell r="E17">
            <v>13095.330171751179</v>
          </cell>
          <cell r="F17">
            <v>12464.011162732599</v>
          </cell>
          <cell r="G17">
            <v>14481.035001009674</v>
          </cell>
          <cell r="H17">
            <v>15023.140752363443</v>
          </cell>
          <cell r="I17">
            <v>15206.771151835281</v>
          </cell>
          <cell r="J17">
            <v>15647.786791632541</v>
          </cell>
          <cell r="K17">
            <v>13154.038812760915</v>
          </cell>
          <cell r="L17">
            <v>12855.193117300909</v>
          </cell>
          <cell r="M17">
            <v>13558.398116429822</v>
          </cell>
          <cell r="N17">
            <v>13020.707330253355</v>
          </cell>
          <cell r="O17">
            <v>11415.422225997216</v>
          </cell>
          <cell r="P17">
            <v>11278.955729660409</v>
          </cell>
        </row>
        <row r="18">
          <cell r="A18">
            <v>1017</v>
          </cell>
          <cell r="B18" t="str">
            <v>BALDISSERO CANAVESE</v>
          </cell>
          <cell r="C18">
            <v>5897.4166287502321</v>
          </cell>
          <cell r="D18">
            <v>6549.4300120572971</v>
          </cell>
          <cell r="E18">
            <v>5974.055333240507</v>
          </cell>
          <cell r="F18">
            <v>5712.7270841697964</v>
          </cell>
          <cell r="G18">
            <v>8519.2312548977607</v>
          </cell>
          <cell r="H18">
            <v>8304.5512137596561</v>
          </cell>
          <cell r="I18">
            <v>8694.3224791745106</v>
          </cell>
          <cell r="J18">
            <v>8600.676811557787</v>
          </cell>
          <cell r="K18">
            <v>7348.0011601981278</v>
          </cell>
          <cell r="L18">
            <v>7187.2318068415952</v>
          </cell>
          <cell r="M18">
            <v>7384.65735967813</v>
          </cell>
          <cell r="N18">
            <v>6906.1387405371843</v>
          </cell>
          <cell r="O18">
            <v>5872.7659820535109</v>
          </cell>
          <cell r="P18">
            <v>6225.6322920743632</v>
          </cell>
        </row>
        <row r="19">
          <cell r="A19">
            <v>1018</v>
          </cell>
          <cell r="B19" t="str">
            <v>BALDISSERO TORINESE</v>
          </cell>
          <cell r="C19">
            <v>14267.645487521997</v>
          </cell>
          <cell r="D19">
            <v>15845.064278114785</v>
          </cell>
          <cell r="E19">
            <v>14453.057835864416</v>
          </cell>
          <cell r="F19">
            <v>14112.286806145832</v>
          </cell>
          <cell r="G19">
            <v>16549.474668215462</v>
          </cell>
          <cell r="H19">
            <v>17335.461567971553</v>
          </cell>
          <cell r="I19">
            <v>18058.70507133309</v>
          </cell>
          <cell r="J19">
            <v>18635.331966450845</v>
          </cell>
          <cell r="K19">
            <v>15640.834135925101</v>
          </cell>
          <cell r="L19">
            <v>15078.266313688528</v>
          </cell>
          <cell r="M19">
            <v>15914.299415587408</v>
          </cell>
          <cell r="N19">
            <v>15341.505958067155</v>
          </cell>
          <cell r="O19">
            <v>13562.42622917094</v>
          </cell>
          <cell r="P19">
            <v>13351.730419792297</v>
          </cell>
        </row>
        <row r="20">
          <cell r="A20">
            <v>1019</v>
          </cell>
          <cell r="B20" t="str">
            <v>BALME</v>
          </cell>
          <cell r="C20">
            <v>6871.8004501495334</v>
          </cell>
          <cell r="D20">
            <v>7631.5408827773208</v>
          </cell>
          <cell r="E20">
            <v>6961.1015657342332</v>
          </cell>
          <cell r="F20">
            <v>6558.8505168644988</v>
          </cell>
          <cell r="G20">
            <v>7350.42709429764</v>
          </cell>
          <cell r="H20">
            <v>7470.756647979103</v>
          </cell>
          <cell r="I20">
            <v>8271.6741993025553</v>
          </cell>
          <cell r="J20">
            <v>8565.4533055736811</v>
          </cell>
          <cell r="K20">
            <v>6395.4753844556817</v>
          </cell>
          <cell r="L20">
            <v>6366.9016903149541</v>
          </cell>
          <cell r="M20">
            <v>6932.9378106961576</v>
          </cell>
          <cell r="N20">
            <v>7190.2264557296148</v>
          </cell>
          <cell r="O20">
            <v>6631.1786089544048</v>
          </cell>
          <cell r="P20">
            <v>6775.8978272562899</v>
          </cell>
        </row>
        <row r="21">
          <cell r="A21">
            <v>1020</v>
          </cell>
          <cell r="B21" t="str">
            <v>BANCHETTE</v>
          </cell>
          <cell r="C21">
            <v>4442.8761730948154</v>
          </cell>
          <cell r="D21">
            <v>4934.0767966206759</v>
          </cell>
          <cell r="E21">
            <v>4500.6126864787875</v>
          </cell>
          <cell r="F21">
            <v>4350.9769957010176</v>
          </cell>
          <cell r="G21">
            <v>5039.0574045210815</v>
          </cell>
          <cell r="H21">
            <v>5260.1425361816582</v>
          </cell>
          <cell r="I21">
            <v>5328.4331019244237</v>
          </cell>
          <cell r="J21">
            <v>5375.2143290073927</v>
          </cell>
          <cell r="K21">
            <v>4442.914549482568</v>
          </cell>
          <cell r="L21">
            <v>4256.1279466427159</v>
          </cell>
          <cell r="M21">
            <v>4433.3325371896117</v>
          </cell>
          <cell r="N21">
            <v>4223.2702422102884</v>
          </cell>
          <cell r="O21">
            <v>3739.4960534788465</v>
          </cell>
          <cell r="P21">
            <v>3720.1700583724109</v>
          </cell>
        </row>
        <row r="22">
          <cell r="A22">
            <v>1021</v>
          </cell>
          <cell r="B22" t="str">
            <v>BARBANIA</v>
          </cell>
          <cell r="C22">
            <v>12279.924861927106</v>
          </cell>
          <cell r="D22">
            <v>13637.582945120457</v>
          </cell>
          <cell r="E22">
            <v>12439.50618234256</v>
          </cell>
          <cell r="F22">
            <v>11926.315601335875</v>
          </cell>
          <cell r="G22">
            <v>13960.34555790259</v>
          </cell>
          <cell r="H22">
            <v>14410.431774150986</v>
          </cell>
          <cell r="I22">
            <v>14644.583311471424</v>
          </cell>
          <cell r="J22">
            <v>15508.022217610009</v>
          </cell>
          <cell r="K22">
            <v>13239.328668709011</v>
          </cell>
          <cell r="L22">
            <v>12999.395182998758</v>
          </cell>
          <cell r="M22">
            <v>13759.331010766986</v>
          </cell>
          <cell r="N22">
            <v>12944.067375162742</v>
          </cell>
          <cell r="O22">
            <v>11491.696563992606</v>
          </cell>
          <cell r="P22">
            <v>11421.44763599685</v>
          </cell>
        </row>
        <row r="23">
          <cell r="A23">
            <v>1022</v>
          </cell>
          <cell r="B23" t="str">
            <v>BARDONECCHIA</v>
          </cell>
          <cell r="C23">
            <v>39118.377881456821</v>
          </cell>
          <cell r="D23">
            <v>43443.272579862765</v>
          </cell>
          <cell r="E23">
            <v>39626.73297849721</v>
          </cell>
          <cell r="F23">
            <v>37886.039408542652</v>
          </cell>
          <cell r="G23">
            <v>44352.313222886907</v>
          </cell>
          <cell r="H23">
            <v>46652.721381550749</v>
          </cell>
          <cell r="I23">
            <v>48135.5752447505</v>
          </cell>
          <cell r="J23">
            <v>50165.344134093924</v>
          </cell>
          <cell r="K23">
            <v>41365.48424069702</v>
          </cell>
          <cell r="L23">
            <v>40086.640828213698</v>
          </cell>
          <cell r="M23">
            <v>42358.350700003808</v>
          </cell>
          <cell r="N23">
            <v>40121.183239396225</v>
          </cell>
          <cell r="O23">
            <v>35055.391484369109</v>
          </cell>
          <cell r="P23">
            <v>34545.74292606891</v>
          </cell>
        </row>
        <row r="24">
          <cell r="A24">
            <v>1023</v>
          </cell>
          <cell r="B24" t="str">
            <v>BARONE CANAVESE</v>
          </cell>
          <cell r="C24">
            <v>4272.0014275346975</v>
          </cell>
          <cell r="D24">
            <v>4744.3102840398524</v>
          </cell>
          <cell r="E24">
            <v>4327.5173721587844</v>
          </cell>
          <cell r="F24">
            <v>4243.1906814010281</v>
          </cell>
          <cell r="G24">
            <v>4973.2117475406867</v>
          </cell>
          <cell r="H24">
            <v>5144.8706375170004</v>
          </cell>
          <cell r="I24">
            <v>5320.0309404529244</v>
          </cell>
          <cell r="J24">
            <v>5448.2860511552126</v>
          </cell>
          <cell r="K24">
            <v>4621.9502824026376</v>
          </cell>
          <cell r="L24">
            <v>4323.6337696957298</v>
          </cell>
          <cell r="M24">
            <v>4525.579205136125</v>
          </cell>
          <cell r="N24">
            <v>4283.9139427717455</v>
          </cell>
          <cell r="O24">
            <v>3737.3820276680044</v>
          </cell>
          <cell r="P24">
            <v>3711.4101022137393</v>
          </cell>
        </row>
        <row r="25">
          <cell r="A25">
            <v>1024</v>
          </cell>
          <cell r="B25" t="str">
            <v>BEINASCO</v>
          </cell>
          <cell r="C25">
            <v>20643.064502609544</v>
          </cell>
          <cell r="D25">
            <v>22925.344215146106</v>
          </cell>
          <cell r="E25">
            <v>20911.327340353881</v>
          </cell>
          <cell r="F25">
            <v>20308.867565787754</v>
          </cell>
          <cell r="G25">
            <v>23512.881551277274</v>
          </cell>
          <cell r="H25">
            <v>24106.043199024603</v>
          </cell>
          <cell r="I25">
            <v>24450.994224545968</v>
          </cell>
          <cell r="J25">
            <v>24794.393811499656</v>
          </cell>
          <cell r="K25">
            <v>20468.419123020423</v>
          </cell>
          <cell r="L25">
            <v>19388.93131430263</v>
          </cell>
          <cell r="M25">
            <v>20142.405106887745</v>
          </cell>
          <cell r="N25">
            <v>18874.144193695152</v>
          </cell>
          <cell r="O25">
            <v>16375.895972282058</v>
          </cell>
          <cell r="P25">
            <v>15984.548486747928</v>
          </cell>
        </row>
        <row r="26">
          <cell r="A26">
            <v>1025</v>
          </cell>
          <cell r="B26" t="str">
            <v>BIBIANA</v>
          </cell>
          <cell r="C26">
            <v>22826.345446687981</v>
          </cell>
          <cell r="D26">
            <v>25350.006849661448</v>
          </cell>
          <cell r="E26">
            <v>23122.980677570831</v>
          </cell>
          <cell r="F26">
            <v>22677.988349558476</v>
          </cell>
          <cell r="G26">
            <v>26636.71226807413</v>
          </cell>
          <cell r="H26">
            <v>27756.558403934803</v>
          </cell>
          <cell r="I26">
            <v>29150.62040003065</v>
          </cell>
          <cell r="J26">
            <v>31059.040056414236</v>
          </cell>
          <cell r="K26">
            <v>25735.453191482891</v>
          </cell>
          <cell r="L26">
            <v>25520.474947021106</v>
          </cell>
          <cell r="M26">
            <v>26840.190839675135</v>
          </cell>
          <cell r="N26">
            <v>25078.114510610565</v>
          </cell>
          <cell r="O26">
            <v>22319.473198446271</v>
          </cell>
          <cell r="P26">
            <v>22234.416051854714</v>
          </cell>
        </row>
        <row r="27">
          <cell r="A27">
            <v>1026</v>
          </cell>
          <cell r="B27" t="str">
            <v>BOBBIO PELLICE</v>
          </cell>
          <cell r="C27">
            <v>22770.339750923875</v>
          </cell>
          <cell r="D27">
            <v>25287.809211649001</v>
          </cell>
          <cell r="E27">
            <v>23066.247170929921</v>
          </cell>
          <cell r="F27">
            <v>22235.238462416724</v>
          </cell>
          <cell r="G27">
            <v>25097.089414943479</v>
          </cell>
          <cell r="H27">
            <v>25380.963654404262</v>
          </cell>
          <cell r="I27">
            <v>25291.669518811934</v>
          </cell>
          <cell r="J27">
            <v>26288.906465822281</v>
          </cell>
          <cell r="K27">
            <v>22041.425588909628</v>
          </cell>
          <cell r="L27">
            <v>21409.344011502377</v>
          </cell>
          <cell r="M27">
            <v>22094.137263841298</v>
          </cell>
          <cell r="N27">
            <v>20753.231918273621</v>
          </cell>
          <cell r="O27">
            <v>17828.348463058956</v>
          </cell>
          <cell r="P27">
            <v>18196.147088884525</v>
          </cell>
        </row>
        <row r="28">
          <cell r="A28">
            <v>1027</v>
          </cell>
          <cell r="B28" t="str">
            <v>BOLLENGO</v>
          </cell>
          <cell r="C28">
            <v>18532.536603517066</v>
          </cell>
          <cell r="D28">
            <v>20581.478140598516</v>
          </cell>
          <cell r="E28">
            <v>18773.372495844578</v>
          </cell>
          <cell r="F28">
            <v>18490.710213568826</v>
          </cell>
          <cell r="G28">
            <v>22479.249746187535</v>
          </cell>
          <cell r="H28">
            <v>22721.232687509881</v>
          </cell>
          <cell r="I28">
            <v>23224.750417038194</v>
          </cell>
          <cell r="J28">
            <v>26069.896236263485</v>
          </cell>
          <cell r="K28">
            <v>22167.524131080085</v>
          </cell>
          <cell r="L28">
            <v>21675.894389600209</v>
          </cell>
          <cell r="M28">
            <v>22997.401741061651</v>
          </cell>
          <cell r="N28">
            <v>22426.684717756187</v>
          </cell>
          <cell r="O28">
            <v>19233.967704899969</v>
          </cell>
          <cell r="P28">
            <v>18443.889024483171</v>
          </cell>
        </row>
        <row r="29">
          <cell r="A29">
            <v>1028</v>
          </cell>
          <cell r="B29" t="str">
            <v>BORGARO TORINESE</v>
          </cell>
          <cell r="C29">
            <v>21720.501560343931</v>
          </cell>
          <cell r="D29">
            <v>24121.901800653461</v>
          </cell>
          <cell r="E29">
            <v>22002.766017012738</v>
          </cell>
          <cell r="F29">
            <v>22247.555531150396</v>
          </cell>
          <cell r="G29">
            <v>26001.255577701675</v>
          </cell>
          <cell r="H29">
            <v>29331.2425390188</v>
          </cell>
          <cell r="I29">
            <v>30905.165320319789</v>
          </cell>
          <cell r="J29">
            <v>30912.831151698985</v>
          </cell>
          <cell r="K29">
            <v>24716.141255593662</v>
          </cell>
          <cell r="L29">
            <v>22801.175356779899</v>
          </cell>
          <cell r="M29">
            <v>23589.1073506498</v>
          </cell>
          <cell r="N29">
            <v>21348.271395431006</v>
          </cell>
          <cell r="O29">
            <v>19924.520332022817</v>
          </cell>
          <cell r="P29">
            <v>20135.919498577547</v>
          </cell>
        </row>
        <row r="30">
          <cell r="A30">
            <v>1029</v>
          </cell>
          <cell r="B30" t="str">
            <v>BORGIALLO</v>
          </cell>
          <cell r="C30">
            <v>8133.0980590490381</v>
          </cell>
          <cell r="D30">
            <v>9032.2864861302805</v>
          </cell>
          <cell r="E30">
            <v>8238.7901167712662</v>
          </cell>
          <cell r="F30">
            <v>7870.4859242379089</v>
          </cell>
          <cell r="G30">
            <v>8484.1772397653567</v>
          </cell>
          <cell r="H30">
            <v>8670.7499614729059</v>
          </cell>
          <cell r="I30">
            <v>8763.1478078222299</v>
          </cell>
          <cell r="J30">
            <v>9638.8993322801216</v>
          </cell>
          <cell r="K30">
            <v>8499.0478926412034</v>
          </cell>
          <cell r="L30">
            <v>8194.6579423409548</v>
          </cell>
          <cell r="M30">
            <v>8816.6952195442846</v>
          </cell>
          <cell r="N30">
            <v>8357.853521693969</v>
          </cell>
          <cell r="O30">
            <v>7221.8294780073002</v>
          </cell>
          <cell r="P30">
            <v>7097.6545215023998</v>
          </cell>
        </row>
        <row r="31">
          <cell r="A31">
            <v>1030</v>
          </cell>
          <cell r="B31" t="str">
            <v>BORGOFRANCO D'IVREA</v>
          </cell>
          <cell r="C31">
            <v>18448.311454214123</v>
          </cell>
          <cell r="D31">
            <v>20487.94113018526</v>
          </cell>
          <cell r="E31">
            <v>18688.052815370713</v>
          </cell>
          <cell r="F31">
            <v>17905.530053245868</v>
          </cell>
          <cell r="G31">
            <v>20823.347967748075</v>
          </cell>
          <cell r="H31">
            <v>21544.64664847411</v>
          </cell>
          <cell r="I31">
            <v>22233.301900653754</v>
          </cell>
          <cell r="J31">
            <v>23438.48242928847</v>
          </cell>
          <cell r="K31">
            <v>19833.002537746652</v>
          </cell>
          <cell r="L31">
            <v>19151.787448723913</v>
          </cell>
          <cell r="M31">
            <v>20112.980413543341</v>
          </cell>
          <cell r="N31">
            <v>19076.419261400562</v>
          </cell>
          <cell r="O31">
            <v>16343.373521755038</v>
          </cell>
          <cell r="P31">
            <v>16411.146759899424</v>
          </cell>
        </row>
        <row r="32">
          <cell r="A32">
            <v>1031</v>
          </cell>
          <cell r="B32" t="str">
            <v>BORGOMASINO</v>
          </cell>
          <cell r="C32">
            <v>9546.9273745277387</v>
          </cell>
          <cell r="D32">
            <v>10602.427572242579</v>
          </cell>
          <cell r="E32">
            <v>9670.9925698337047</v>
          </cell>
          <cell r="F32">
            <v>9711.8086053800725</v>
          </cell>
          <cell r="G32">
            <v>10931.350354446033</v>
          </cell>
          <cell r="H32">
            <v>11292.13765244664</v>
          </cell>
          <cell r="I32">
            <v>11825.089893030814</v>
          </cell>
          <cell r="J32">
            <v>12571.074280312681</v>
          </cell>
          <cell r="K32">
            <v>10999.467066500909</v>
          </cell>
          <cell r="L32">
            <v>10756.859424489387</v>
          </cell>
          <cell r="M32">
            <v>11019.954380657398</v>
          </cell>
          <cell r="N32">
            <v>10364.46701887241</v>
          </cell>
          <cell r="O32">
            <v>8728.5898017021173</v>
          </cell>
          <cell r="P32">
            <v>8415.9978366336109</v>
          </cell>
        </row>
        <row r="33">
          <cell r="A33">
            <v>1032</v>
          </cell>
          <cell r="B33" t="str">
            <v>BORGONE SUSA</v>
          </cell>
          <cell r="C33">
            <v>9780.259128569789</v>
          </cell>
          <cell r="D33">
            <v>10861.556287219062</v>
          </cell>
          <cell r="E33">
            <v>9907.3565402633612</v>
          </cell>
          <cell r="F33">
            <v>9416.8929268367538</v>
          </cell>
          <cell r="G33">
            <v>11027.339063396656</v>
          </cell>
          <cell r="H33">
            <v>11637.439463083121</v>
          </cell>
          <cell r="I33">
            <v>12176.369855397956</v>
          </cell>
          <cell r="J33">
            <v>12346.488658884864</v>
          </cell>
          <cell r="K33">
            <v>10275.369714399771</v>
          </cell>
          <cell r="L33">
            <v>10061.431488230435</v>
          </cell>
          <cell r="M33">
            <v>10409.829167123509</v>
          </cell>
          <cell r="N33">
            <v>9938.8954197235762</v>
          </cell>
          <cell r="O33">
            <v>8846.3465547898213</v>
          </cell>
          <cell r="P33">
            <v>8707.7362142431448</v>
          </cell>
        </row>
        <row r="34">
          <cell r="A34">
            <v>1033</v>
          </cell>
          <cell r="B34" t="str">
            <v>BOSCONERO</v>
          </cell>
          <cell r="C34">
            <v>12462.761779304956</v>
          </cell>
          <cell r="D34">
            <v>13840.634157094995</v>
          </cell>
          <cell r="E34">
            <v>12624.719120504244</v>
          </cell>
          <cell r="F34">
            <v>12263.207100582547</v>
          </cell>
          <cell r="G34">
            <v>14185.324097940938</v>
          </cell>
          <cell r="H34">
            <v>14733.877539628262</v>
          </cell>
          <cell r="I34">
            <v>15013.241334519564</v>
          </cell>
          <cell r="J34">
            <v>15695.299991148473</v>
          </cell>
          <cell r="K34">
            <v>13184.697739156643</v>
          </cell>
          <cell r="L34">
            <v>12787.998531529058</v>
          </cell>
          <cell r="M34">
            <v>13541.436311340472</v>
          </cell>
          <cell r="N34">
            <v>12794.871894164506</v>
          </cell>
          <cell r="O34">
            <v>11232.06921286619</v>
          </cell>
          <cell r="P34">
            <v>10986.624875834892</v>
          </cell>
        </row>
        <row r="35">
          <cell r="A35">
            <v>1034</v>
          </cell>
          <cell r="B35" t="str">
            <v>BRANDIZZO</v>
          </cell>
          <cell r="C35">
            <v>12511.343654644908</v>
          </cell>
          <cell r="D35">
            <v>13894.587203390274</v>
          </cell>
          <cell r="E35">
            <v>12673.932331939668</v>
          </cell>
          <cell r="F35">
            <v>12216.644519586041</v>
          </cell>
          <cell r="G35">
            <v>14463.170635759978</v>
          </cell>
          <cell r="H35">
            <v>15159.725871025326</v>
          </cell>
          <cell r="I35">
            <v>15847.101084198819</v>
          </cell>
          <cell r="J35">
            <v>16589.657775702726</v>
          </cell>
          <cell r="K35">
            <v>14062.322186006912</v>
          </cell>
          <cell r="L35">
            <v>13550.826256545201</v>
          </cell>
          <cell r="M35">
            <v>14479.015930053925</v>
          </cell>
          <cell r="N35">
            <v>13849.606491165538</v>
          </cell>
          <cell r="O35">
            <v>12126.43007310951</v>
          </cell>
          <cell r="P35">
            <v>11927.595312406989</v>
          </cell>
        </row>
        <row r="36">
          <cell r="A36">
            <v>1035</v>
          </cell>
          <cell r="B36" t="str">
            <v>BRICHERASIO</v>
          </cell>
          <cell r="C36">
            <v>29387.372939349705</v>
          </cell>
          <cell r="D36">
            <v>32636.41598020952</v>
          </cell>
          <cell r="E36">
            <v>29769.270697677428</v>
          </cell>
          <cell r="F36">
            <v>28954.542101311847</v>
          </cell>
          <cell r="G36">
            <v>34261.805943473599</v>
          </cell>
          <cell r="H36">
            <v>35946.906278171002</v>
          </cell>
          <cell r="I36">
            <v>36883.700949913007</v>
          </cell>
          <cell r="J36">
            <v>38519.996061448233</v>
          </cell>
          <cell r="K36">
            <v>32955.576026521958</v>
          </cell>
          <cell r="L36">
            <v>32156.792762095265</v>
          </cell>
          <cell r="M36">
            <v>33834.479744975302</v>
          </cell>
          <cell r="N36">
            <v>32181.514203990177</v>
          </cell>
          <cell r="O36">
            <v>28320.557731267847</v>
          </cell>
          <cell r="P36">
            <v>27896.432548887999</v>
          </cell>
        </row>
        <row r="37">
          <cell r="A37">
            <v>1036</v>
          </cell>
          <cell r="B37" t="str">
            <v>BROSSO</v>
          </cell>
          <cell r="C37">
            <v>8173.5147657406915</v>
          </cell>
          <cell r="D37">
            <v>9077.1716296530176</v>
          </cell>
          <cell r="E37">
            <v>8279.7320507337063</v>
          </cell>
          <cell r="F37">
            <v>7817.1878641125422</v>
          </cell>
          <cell r="G37">
            <v>8562.5399236650992</v>
          </cell>
          <cell r="H37">
            <v>8887.1937903450453</v>
          </cell>
          <cell r="I37">
            <v>9493.8842910078292</v>
          </cell>
          <cell r="J37">
            <v>10026.27495050176</v>
          </cell>
          <cell r="K37">
            <v>8473.1433667515303</v>
          </cell>
          <cell r="L37">
            <v>8306.3552081844991</v>
          </cell>
          <cell r="M37">
            <v>8680.0301185795852</v>
          </cell>
          <cell r="N37">
            <v>8081.2542562860681</v>
          </cell>
          <cell r="O37">
            <v>7134.1467596838584</v>
          </cell>
          <cell r="P37">
            <v>6971.2492026076288</v>
          </cell>
        </row>
        <row r="38">
          <cell r="A38">
            <v>1037</v>
          </cell>
          <cell r="B38" t="str">
            <v>BROZOLO</v>
          </cell>
          <cell r="C38">
            <v>7852.6904795136461</v>
          </cell>
          <cell r="D38">
            <v>8720.8772822995124</v>
          </cell>
          <cell r="E38">
            <v>7954.7385563239468</v>
          </cell>
          <cell r="F38">
            <v>8020.6458319175208</v>
          </cell>
          <cell r="G38">
            <v>9322.5264250904802</v>
          </cell>
          <cell r="H38">
            <v>9519.1786964573566</v>
          </cell>
          <cell r="I38">
            <v>9961.3992728124394</v>
          </cell>
          <cell r="J38">
            <v>10575.171991448256</v>
          </cell>
          <cell r="K38">
            <v>8608.3853768339577</v>
          </cell>
          <cell r="L38">
            <v>8141.2098215054939</v>
          </cell>
          <cell r="M38">
            <v>8800.231946972337</v>
          </cell>
          <cell r="N38">
            <v>8254.9914754914535</v>
          </cell>
          <cell r="O38">
            <v>7306.7765121317743</v>
          </cell>
          <cell r="P38">
            <v>7297.5031472593791</v>
          </cell>
        </row>
        <row r="39">
          <cell r="A39">
            <v>1038</v>
          </cell>
          <cell r="B39" t="str">
            <v>BRUINO</v>
          </cell>
          <cell r="C39">
            <v>11611.697688729893</v>
          </cell>
          <cell r="D39">
            <v>12895.477142102518</v>
          </cell>
          <cell r="E39">
            <v>11762.595195861853</v>
          </cell>
          <cell r="F39">
            <v>11450.032176287257</v>
          </cell>
          <cell r="G39">
            <v>13754.365688704989</v>
          </cell>
          <cell r="H39">
            <v>14346.947556669256</v>
          </cell>
          <cell r="I39">
            <v>15005.128674462107</v>
          </cell>
          <cell r="J39">
            <v>15543.511915272878</v>
          </cell>
          <cell r="K39">
            <v>12901.838278585914</v>
          </cell>
          <cell r="L39">
            <v>12458.566421843359</v>
          </cell>
          <cell r="M39">
            <v>12827.350710385417</v>
          </cell>
          <cell r="N39">
            <v>12216.183014833616</v>
          </cell>
          <cell r="O39">
            <v>10476.656888783273</v>
          </cell>
          <cell r="P39">
            <v>10347.630405097636</v>
          </cell>
        </row>
        <row r="40">
          <cell r="A40">
            <v>1039</v>
          </cell>
          <cell r="B40" t="str">
            <v>BRUSASCO</v>
          </cell>
          <cell r="C40">
            <v>10229.717818765508</v>
          </cell>
          <cell r="D40">
            <v>11360.706749202212</v>
          </cell>
          <cell r="E40">
            <v>10362.656081446368</v>
          </cell>
          <cell r="F40">
            <v>9905.4584790116314</v>
          </cell>
          <cell r="G40">
            <v>11613.077147197815</v>
          </cell>
          <cell r="H40">
            <v>11920.412001285304</v>
          </cell>
          <cell r="I40">
            <v>12188.265034634436</v>
          </cell>
          <cell r="J40">
            <v>12579.941103834157</v>
          </cell>
          <cell r="K40">
            <v>10560.588081654105</v>
          </cell>
          <cell r="L40">
            <v>10068.468556106653</v>
          </cell>
          <cell r="M40">
            <v>10765.204914925029</v>
          </cell>
          <cell r="N40">
            <v>10239.659224447987</v>
          </cell>
          <cell r="O40">
            <v>8881.4626451203858</v>
          </cell>
          <cell r="P40">
            <v>8713.6795481721092</v>
          </cell>
        </row>
        <row r="41">
          <cell r="A41">
            <v>1040</v>
          </cell>
          <cell r="B41" t="str">
            <v>BRUZOLO</v>
          </cell>
          <cell r="C41">
            <v>10468.129587891488</v>
          </cell>
          <cell r="D41">
            <v>11625.477121424037</v>
          </cell>
          <cell r="E41">
            <v>10604.166083285294</v>
          </cell>
          <cell r="F41">
            <v>10245.672498078713</v>
          </cell>
          <cell r="G41">
            <v>12652.295784432723</v>
          </cell>
          <cell r="H41">
            <v>13215.710907476232</v>
          </cell>
          <cell r="I41">
            <v>13586.661943305538</v>
          </cell>
          <cell r="J41">
            <v>14898.635941636059</v>
          </cell>
          <cell r="K41">
            <v>12320.096534405569</v>
          </cell>
          <cell r="L41">
            <v>11801.290243193756</v>
          </cell>
          <cell r="M41">
            <v>12265.393330027755</v>
          </cell>
          <cell r="N41">
            <v>11601.707655270142</v>
          </cell>
          <cell r="O41">
            <v>10285.811459172721</v>
          </cell>
          <cell r="P41">
            <v>10311.886877881399</v>
          </cell>
        </row>
        <row r="42">
          <cell r="A42">
            <v>1041</v>
          </cell>
          <cell r="B42" t="str">
            <v>BURIASCO</v>
          </cell>
          <cell r="C42">
            <v>13800.469164713415</v>
          </cell>
          <cell r="D42">
            <v>15326.237337076112</v>
          </cell>
          <cell r="E42">
            <v>13979.810416098901</v>
          </cell>
          <cell r="F42">
            <v>13361.143989639322</v>
          </cell>
          <cell r="G42">
            <v>15253.44365298644</v>
          </cell>
          <cell r="H42">
            <v>16068.613625859229</v>
          </cell>
          <cell r="I42">
            <v>16683.31521081183</v>
          </cell>
          <cell r="J42">
            <v>17652.296876882538</v>
          </cell>
          <cell r="K42">
            <v>14745.105246109215</v>
          </cell>
          <cell r="L42">
            <v>14324.47298903818</v>
          </cell>
          <cell r="M42">
            <v>14914.484500368339</v>
          </cell>
          <cell r="N42">
            <v>14447.560639063251</v>
          </cell>
          <cell r="O42">
            <v>12746.832095250109</v>
          </cell>
          <cell r="P42">
            <v>12489.636464427871</v>
          </cell>
        </row>
        <row r="43">
          <cell r="A43">
            <v>1042</v>
          </cell>
          <cell r="B43" t="str">
            <v>BUROLO</v>
          </cell>
          <cell r="C43">
            <v>15733.704537708451</v>
          </cell>
          <cell r="D43">
            <v>17473.209574129622</v>
          </cell>
          <cell r="E43">
            <v>15938.168764760741</v>
          </cell>
          <cell r="F43">
            <v>15275.91898555409</v>
          </cell>
          <cell r="G43">
            <v>17944.30900651613</v>
          </cell>
          <cell r="H43">
            <v>18541.68899119382</v>
          </cell>
          <cell r="I43">
            <v>18964.360007299452</v>
          </cell>
          <cell r="J43">
            <v>18082.01290944159</v>
          </cell>
          <cell r="K43">
            <v>15487.8948893782</v>
          </cell>
          <cell r="L43">
            <v>14815.605990415432</v>
          </cell>
          <cell r="M43">
            <v>14955.040504533807</v>
          </cell>
          <cell r="N43">
            <v>14298.303560544529</v>
          </cell>
          <cell r="O43">
            <v>12603.459679961719</v>
          </cell>
          <cell r="P43">
            <v>12002.467712423635</v>
          </cell>
        </row>
        <row r="44">
          <cell r="A44">
            <v>1043</v>
          </cell>
          <cell r="B44" t="str">
            <v>BUSANO</v>
          </cell>
          <cell r="C44">
            <v>8076.624050094475</v>
          </cell>
          <cell r="D44">
            <v>8969.5687586180229</v>
          </cell>
          <cell r="E44">
            <v>8181.582211069006</v>
          </cell>
          <cell r="F44">
            <v>8114.7859803568244</v>
          </cell>
          <cell r="G44">
            <v>9462.3574052523854</v>
          </cell>
          <cell r="H44">
            <v>10170.987763530144</v>
          </cell>
          <cell r="I44">
            <v>10569.120757621175</v>
          </cell>
          <cell r="J44">
            <v>11037.396513414111</v>
          </cell>
          <cell r="K44">
            <v>9523.2235459512995</v>
          </cell>
          <cell r="L44">
            <v>8990.6912766133064</v>
          </cell>
          <cell r="M44">
            <v>9455.5562766350795</v>
          </cell>
          <cell r="N44">
            <v>9002.6271894096644</v>
          </cell>
          <cell r="O44">
            <v>7790.5403362817724</v>
          </cell>
          <cell r="P44">
            <v>7639.6378080805234</v>
          </cell>
        </row>
        <row r="45">
          <cell r="A45">
            <v>1044</v>
          </cell>
          <cell r="B45" t="str">
            <v>BUSSOLENO</v>
          </cell>
          <cell r="C45">
            <v>26337.52667926727</v>
          </cell>
          <cell r="D45">
            <v>29249.381302929542</v>
          </cell>
          <cell r="E45">
            <v>26679.790767298109</v>
          </cell>
          <cell r="F45">
            <v>25742.626548958684</v>
          </cell>
          <cell r="G45">
            <v>29963.335273247751</v>
          </cell>
          <cell r="H45">
            <v>31693.279979640596</v>
          </cell>
          <cell r="I45">
            <v>33259.812570439404</v>
          </cell>
          <cell r="J45">
            <v>35260.340780663297</v>
          </cell>
          <cell r="K45">
            <v>29144.946871025328</v>
          </cell>
          <cell r="L45">
            <v>28275.220193072084</v>
          </cell>
          <cell r="M45">
            <v>29802.820883035602</v>
          </cell>
          <cell r="N45">
            <v>28258.156874572302</v>
          </cell>
          <cell r="O45">
            <v>24502.714508452143</v>
          </cell>
          <cell r="P45">
            <v>24143.484054409968</v>
          </cell>
        </row>
        <row r="46">
          <cell r="A46">
            <v>1045</v>
          </cell>
          <cell r="B46" t="str">
            <v>BUTTIGLIERA ALTA</v>
          </cell>
          <cell r="C46">
            <v>15603.483038825123</v>
          </cell>
          <cell r="D46">
            <v>17328.59089671692</v>
          </cell>
          <cell r="E46">
            <v>15806.254998296632</v>
          </cell>
          <cell r="F46">
            <v>15271.316837646045</v>
          </cell>
          <cell r="G46">
            <v>17575.40547847061</v>
          </cell>
          <cell r="H46">
            <v>17983.879755814563</v>
          </cell>
          <cell r="I46">
            <v>18256.535256666906</v>
          </cell>
          <cell r="J46">
            <v>18367.554066427507</v>
          </cell>
          <cell r="K46">
            <v>15236.467686406844</v>
          </cell>
          <cell r="L46">
            <v>14636.94247258967</v>
          </cell>
          <cell r="M46">
            <v>15091.81339330284</v>
          </cell>
          <cell r="N46">
            <v>14216.413265982324</v>
          </cell>
          <cell r="O46">
            <v>12480.739019070055</v>
          </cell>
          <cell r="P46">
            <v>12199.146320669563</v>
          </cell>
        </row>
        <row r="47">
          <cell r="A47">
            <v>1046</v>
          </cell>
          <cell r="B47" t="str">
            <v>CAFASSE</v>
          </cell>
          <cell r="C47">
            <v>13698.999450424935</v>
          </cell>
          <cell r="D47">
            <v>15213.549217190528</v>
          </cell>
          <cell r="E47">
            <v>13877.022072326088</v>
          </cell>
          <cell r="F47">
            <v>13373.611324732225</v>
          </cell>
          <cell r="G47">
            <v>15747.791885803614</v>
          </cell>
          <cell r="H47">
            <v>16436.24302367193</v>
          </cell>
          <cell r="I47">
            <v>17123.963424902602</v>
          </cell>
          <cell r="J47">
            <v>17695.276157553024</v>
          </cell>
          <cell r="K47">
            <v>14297.751299790956</v>
          </cell>
          <cell r="L47">
            <v>13899.094207241946</v>
          </cell>
          <cell r="M47">
            <v>14611.174514664899</v>
          </cell>
          <cell r="N47">
            <v>13990.809993254268</v>
          </cell>
          <cell r="O47">
            <v>11992.564132046324</v>
          </cell>
          <cell r="P47">
            <v>11803.619005129629</v>
          </cell>
        </row>
        <row r="48">
          <cell r="A48">
            <v>1047</v>
          </cell>
          <cell r="B48" t="str">
            <v>CALUSO</v>
          </cell>
          <cell r="C48">
            <v>38635.574966632099</v>
          </cell>
          <cell r="D48">
            <v>42907.091384041109</v>
          </cell>
          <cell r="E48">
            <v>39137.655894447962</v>
          </cell>
          <cell r="F48">
            <v>37886.879391351416</v>
          </cell>
          <cell r="G48">
            <v>44447.554930195642</v>
          </cell>
          <cell r="H48">
            <v>46410.368839596784</v>
          </cell>
          <cell r="I48">
            <v>47455.072337191683</v>
          </cell>
          <cell r="J48">
            <v>49155.135802839817</v>
          </cell>
          <cell r="K48">
            <v>41146.222022989554</v>
          </cell>
          <cell r="L48">
            <v>40208.720739121352</v>
          </cell>
          <cell r="M48">
            <v>42443.475465974007</v>
          </cell>
          <cell r="N48">
            <v>40862.713984542606</v>
          </cell>
          <cell r="O48">
            <v>35516.892516736087</v>
          </cell>
          <cell r="P48">
            <v>35156.079183081434</v>
          </cell>
        </row>
        <row r="49">
          <cell r="A49">
            <v>1048</v>
          </cell>
          <cell r="B49" t="str">
            <v>CAMBIANO</v>
          </cell>
          <cell r="C49">
            <v>21332.817808477808</v>
          </cell>
          <cell r="D49">
            <v>23691.356061815772</v>
          </cell>
          <cell r="E49">
            <v>21610.044198080079</v>
          </cell>
          <cell r="F49">
            <v>21069.718122151407</v>
          </cell>
          <cell r="G49">
            <v>25256.256201539964</v>
          </cell>
          <cell r="H49">
            <v>25980.016188672824</v>
          </cell>
          <cell r="I49">
            <v>27604.738441524267</v>
          </cell>
          <cell r="J49">
            <v>28325.343453460544</v>
          </cell>
          <cell r="K49">
            <v>23592.99429841532</v>
          </cell>
          <cell r="L49">
            <v>22770.490283722131</v>
          </cell>
          <cell r="M49">
            <v>23696.804550945686</v>
          </cell>
          <cell r="N49">
            <v>21976.770179341507</v>
          </cell>
          <cell r="O49">
            <v>18499.615852683335</v>
          </cell>
          <cell r="P49">
            <v>18418.491093256587</v>
          </cell>
        </row>
        <row r="50">
          <cell r="A50">
            <v>1049</v>
          </cell>
          <cell r="B50" t="str">
            <v>CAMPIGLIONE FENILE</v>
          </cell>
          <cell r="C50">
            <v>14993.825110634349</v>
          </cell>
          <cell r="D50">
            <v>16651.529704784902</v>
          </cell>
          <cell r="E50">
            <v>15188.674381793318</v>
          </cell>
          <cell r="F50">
            <v>14667.023247851988</v>
          </cell>
          <cell r="G50">
            <v>17222.630797630078</v>
          </cell>
          <cell r="H50">
            <v>17988.754734049609</v>
          </cell>
          <cell r="I50">
            <v>18859.534007385766</v>
          </cell>
          <cell r="J50">
            <v>19366.281422591441</v>
          </cell>
          <cell r="K50">
            <v>15921.25911273752</v>
          </cell>
          <cell r="L50">
            <v>15152.331495451368</v>
          </cell>
          <cell r="M50">
            <v>15873.396820346645</v>
          </cell>
          <cell r="N50">
            <v>15039.295628813334</v>
          </cell>
          <cell r="O50">
            <v>13300.229475596559</v>
          </cell>
          <cell r="P50">
            <v>13225.55912803854</v>
          </cell>
        </row>
        <row r="51">
          <cell r="A51">
            <v>1050</v>
          </cell>
          <cell r="B51" t="str">
            <v>CANDIA CANAVESE</v>
          </cell>
          <cell r="C51">
            <v>10600.315363738378</v>
          </cell>
          <cell r="D51">
            <v>11772.277244596302</v>
          </cell>
          <cell r="E51">
            <v>10738.069653083447</v>
          </cell>
          <cell r="F51">
            <v>10454.700083869451</v>
          </cell>
          <cell r="G51">
            <v>12036.388414140993</v>
          </cell>
          <cell r="H51">
            <v>12282.036807365217</v>
          </cell>
          <cell r="I51">
            <v>12712.430747382454</v>
          </cell>
          <cell r="J51">
            <v>13156.186424991549</v>
          </cell>
          <cell r="K51">
            <v>11111.578217418351</v>
          </cell>
          <cell r="L51">
            <v>10913.28530823356</v>
          </cell>
          <cell r="M51">
            <v>11492.724296313636</v>
          </cell>
          <cell r="N51">
            <v>11040.026472671803</v>
          </cell>
          <cell r="O51">
            <v>9390.6072654291784</v>
          </cell>
          <cell r="P51">
            <v>9327.552013886183</v>
          </cell>
        </row>
        <row r="52">
          <cell r="A52">
            <v>1051</v>
          </cell>
          <cell r="B52" t="str">
            <v>CANDIOLO</v>
          </cell>
          <cell r="C52">
            <v>13853.495822408775</v>
          </cell>
          <cell r="D52">
            <v>15385.126577096225</v>
          </cell>
          <cell r="E52">
            <v>14033.526171174528</v>
          </cell>
          <cell r="F52">
            <v>13431.323175181176</v>
          </cell>
          <cell r="G52">
            <v>16148.796084167514</v>
          </cell>
          <cell r="H52">
            <v>16707.87909426483</v>
          </cell>
          <cell r="I52">
            <v>17498.598299479348</v>
          </cell>
          <cell r="J52">
            <v>18285.709625096501</v>
          </cell>
          <cell r="K52">
            <v>15145.411352119718</v>
          </cell>
          <cell r="L52">
            <v>14595.64380008419</v>
          </cell>
          <cell r="M52">
            <v>15253.796966149677</v>
          </cell>
          <cell r="N52">
            <v>14291.17665538578</v>
          </cell>
          <cell r="O52">
            <v>12577.312161653161</v>
          </cell>
          <cell r="P52">
            <v>12248.480165882229</v>
          </cell>
        </row>
        <row r="53">
          <cell r="A53">
            <v>1052</v>
          </cell>
          <cell r="B53" t="str">
            <v>CANISCHIO</v>
          </cell>
          <cell r="C53">
            <v>9337.0044731200505</v>
          </cell>
          <cell r="D53">
            <v>10369.295772804322</v>
          </cell>
          <cell r="E53">
            <v>9458.3416571255621</v>
          </cell>
          <cell r="F53">
            <v>9166.8112810443927</v>
          </cell>
          <cell r="G53">
            <v>11228.84210345352</v>
          </cell>
          <cell r="H53">
            <v>11595.656958776077</v>
          </cell>
          <cell r="I53">
            <v>11968.788552341404</v>
          </cell>
          <cell r="J53">
            <v>13832.663303188478</v>
          </cell>
          <cell r="K53">
            <v>11318.754438474249</v>
          </cell>
          <cell r="L53">
            <v>10984.20636695593</v>
          </cell>
          <cell r="M53">
            <v>11620.967597288542</v>
          </cell>
          <cell r="N53">
            <v>11074.713693236758</v>
          </cell>
          <cell r="O53">
            <v>9554.5670415711356</v>
          </cell>
          <cell r="P53">
            <v>8916.1366384440826</v>
          </cell>
        </row>
        <row r="54">
          <cell r="A54">
            <v>1053</v>
          </cell>
          <cell r="B54" t="str">
            <v>CANTALUPA</v>
          </cell>
          <cell r="C54">
            <v>14471.656253894054</v>
          </cell>
          <cell r="D54">
            <v>16071.630301879519</v>
          </cell>
          <cell r="E54">
            <v>14659.71978356231</v>
          </cell>
          <cell r="F54">
            <v>14297.784983396921</v>
          </cell>
          <cell r="G54">
            <v>16559.939847327747</v>
          </cell>
          <cell r="H54">
            <v>17687.678129948028</v>
          </cell>
          <cell r="I54">
            <v>18498.580127003443</v>
          </cell>
          <cell r="J54">
            <v>19243.690075035451</v>
          </cell>
          <cell r="K54">
            <v>16419.094609725329</v>
          </cell>
          <cell r="L54">
            <v>15622.60195282261</v>
          </cell>
          <cell r="M54">
            <v>16667.612611186476</v>
          </cell>
          <cell r="N54">
            <v>15818.115170044712</v>
          </cell>
          <cell r="O54">
            <v>13845.87138072545</v>
          </cell>
          <cell r="P54">
            <v>13640.265015888417</v>
          </cell>
        </row>
        <row r="55">
          <cell r="A55">
            <v>1054</v>
          </cell>
          <cell r="B55" t="str">
            <v>CANTOIRA</v>
          </cell>
          <cell r="C55">
            <v>12246.566017468856</v>
          </cell>
          <cell r="D55">
            <v>13600.535975096785</v>
          </cell>
          <cell r="E55">
            <v>12405.713829657994</v>
          </cell>
          <cell r="F55">
            <v>11782.655143878361</v>
          </cell>
          <cell r="G55">
            <v>13572.635130835755</v>
          </cell>
          <cell r="H55">
            <v>14229.040463606241</v>
          </cell>
          <cell r="I55">
            <v>14510.325753738402</v>
          </cell>
          <cell r="J55">
            <v>15501.998017298001</v>
          </cell>
          <cell r="K55">
            <v>12887.129261764314</v>
          </cell>
          <cell r="L55">
            <v>12463.461142012056</v>
          </cell>
          <cell r="M55">
            <v>13237.705915755496</v>
          </cell>
          <cell r="N55">
            <v>12326.024530018507</v>
          </cell>
          <cell r="O55">
            <v>10727.402871323631</v>
          </cell>
          <cell r="P55">
            <v>11109.424940852172</v>
          </cell>
        </row>
        <row r="56">
          <cell r="A56">
            <v>1055</v>
          </cell>
          <cell r="B56" t="str">
            <v>CAPRIE</v>
          </cell>
          <cell r="C56">
            <v>13586.543242103457</v>
          </cell>
          <cell r="D56">
            <v>15088.659945804769</v>
          </cell>
          <cell r="E56">
            <v>13763.104461722864</v>
          </cell>
          <cell r="F56">
            <v>13367.060759315033</v>
          </cell>
          <cell r="G56">
            <v>15292.977689766227</v>
          </cell>
          <cell r="H56">
            <v>16662.627382894902</v>
          </cell>
          <cell r="I56">
            <v>17320.412944379652</v>
          </cell>
          <cell r="J56">
            <v>17922.320741124469</v>
          </cell>
          <cell r="K56">
            <v>15102.270641476403</v>
          </cell>
          <cell r="L56">
            <v>14752.826799186623</v>
          </cell>
          <cell r="M56">
            <v>15663.817548725166</v>
          </cell>
          <cell r="N56">
            <v>14794.933273661329</v>
          </cell>
          <cell r="O56">
            <v>12943.676304708632</v>
          </cell>
          <cell r="P56">
            <v>12689.42311777975</v>
          </cell>
        </row>
        <row r="57">
          <cell r="A57">
            <v>1056</v>
          </cell>
          <cell r="B57" t="str">
            <v>CARAVINO</v>
          </cell>
          <cell r="C57">
            <v>13091.382954103165</v>
          </cell>
          <cell r="D57">
            <v>14538.755156104455</v>
          </cell>
          <cell r="E57">
            <v>13261.509416713483</v>
          </cell>
          <cell r="F57">
            <v>12461.371630394719</v>
          </cell>
          <cell r="G57">
            <v>14672.299867558362</v>
          </cell>
          <cell r="H57">
            <v>15148.160655678397</v>
          </cell>
          <cell r="I57">
            <v>15831.741843262977</v>
          </cell>
          <cell r="J57">
            <v>16063.331177176289</v>
          </cell>
          <cell r="K57">
            <v>13541.778846722798</v>
          </cell>
          <cell r="L57">
            <v>13183.350351301273</v>
          </cell>
          <cell r="M57">
            <v>13803.104608648839</v>
          </cell>
          <cell r="N57">
            <v>12838.682785716059</v>
          </cell>
          <cell r="O57">
            <v>10987.537119851047</v>
          </cell>
          <cell r="P57">
            <v>10966.101207984582</v>
          </cell>
        </row>
        <row r="58">
          <cell r="A58">
            <v>1057</v>
          </cell>
          <cell r="B58" t="str">
            <v>CAREMA</v>
          </cell>
          <cell r="C58">
            <v>10716.191496152223</v>
          </cell>
          <cell r="D58">
            <v>11900.964543983049</v>
          </cell>
          <cell r="E58">
            <v>10855.451630722173</v>
          </cell>
          <cell r="F58">
            <v>10945.154936142562</v>
          </cell>
          <cell r="G58">
            <v>12780.560724089852</v>
          </cell>
          <cell r="H58">
            <v>13155.724121886213</v>
          </cell>
          <cell r="I58">
            <v>13499.643366586724</v>
          </cell>
          <cell r="J58">
            <v>14059.893184494409</v>
          </cell>
          <cell r="K58">
            <v>12037.623452384614</v>
          </cell>
          <cell r="L58">
            <v>11804.867694945229</v>
          </cell>
          <cell r="M58">
            <v>12882.308789266972</v>
          </cell>
          <cell r="N58">
            <v>12232.562129085094</v>
          </cell>
          <cell r="O58">
            <v>11204.49313450463</v>
          </cell>
          <cell r="P58">
            <v>10756.13244839077</v>
          </cell>
        </row>
        <row r="59">
          <cell r="A59">
            <v>1058</v>
          </cell>
          <cell r="B59" t="str">
            <v>CARIGNANO</v>
          </cell>
          <cell r="C59">
            <v>52073.67671775537</v>
          </cell>
          <cell r="D59">
            <v>57830.89827345495</v>
          </cell>
          <cell r="E59">
            <v>52750.389823327481</v>
          </cell>
          <cell r="F59">
            <v>50248.567848252977</v>
          </cell>
          <cell r="G59">
            <v>59204.965993158978</v>
          </cell>
          <cell r="H59">
            <v>60905.956290950104</v>
          </cell>
          <cell r="I59">
            <v>63124.653892831062</v>
          </cell>
          <cell r="J59">
            <v>64315.567691816301</v>
          </cell>
          <cell r="K59">
            <v>53252.274743189715</v>
          </cell>
          <cell r="L59">
            <v>52004.467121994705</v>
          </cell>
          <cell r="M59">
            <v>54687.557188054307</v>
          </cell>
          <cell r="N59">
            <v>51726.448552076428</v>
          </cell>
          <cell r="O59">
            <v>44660.637452141629</v>
          </cell>
          <cell r="P59">
            <v>43410.91245065564</v>
          </cell>
        </row>
        <row r="60">
          <cell r="A60">
            <v>1059</v>
          </cell>
          <cell r="B60" t="str">
            <v>CARMAGNOLA</v>
          </cell>
          <cell r="C60">
            <v>102294.50755676208</v>
          </cell>
          <cell r="D60">
            <v>113604.10159844146</v>
          </cell>
          <cell r="E60">
            <v>103623.85547791825</v>
          </cell>
          <cell r="F60">
            <v>100269.80643665793</v>
          </cell>
          <cell r="G60">
            <v>119469.05458581202</v>
          </cell>
          <cell r="H60">
            <v>124473.82797605483</v>
          </cell>
          <cell r="I60">
            <v>132564.19826342605</v>
          </cell>
          <cell r="J60">
            <v>138423.16755269587</v>
          </cell>
          <cell r="K60">
            <v>117360.13225249904</v>
          </cell>
          <cell r="L60">
            <v>113601.23026270943</v>
          </cell>
          <cell r="M60">
            <v>119973.93877180753</v>
          </cell>
          <cell r="N60">
            <v>114866.24160565695</v>
          </cell>
          <cell r="O60">
            <v>100569.17410547448</v>
          </cell>
          <cell r="P60">
            <v>98656.680484542769</v>
          </cell>
        </row>
        <row r="61">
          <cell r="A61">
            <v>1060</v>
          </cell>
          <cell r="B61" t="str">
            <v>CASALBORGONE</v>
          </cell>
          <cell r="C61">
            <v>21709.076487245493</v>
          </cell>
          <cell r="D61">
            <v>24109.213581158154</v>
          </cell>
          <cell r="E61">
            <v>21991.192471649902</v>
          </cell>
          <cell r="F61">
            <v>21425.09971472514</v>
          </cell>
          <cell r="G61">
            <v>25512.021804302974</v>
          </cell>
          <cell r="H61">
            <v>26995.033780804763</v>
          </cell>
          <cell r="I61">
            <v>27909.051201868504</v>
          </cell>
          <cell r="J61">
            <v>29541.56487806344</v>
          </cell>
          <cell r="K61">
            <v>24838.947172764503</v>
          </cell>
          <cell r="L61">
            <v>24069.045756001273</v>
          </cell>
          <cell r="M61">
            <v>25492.512670258511</v>
          </cell>
          <cell r="N61">
            <v>24203.048603822521</v>
          </cell>
          <cell r="O61">
            <v>20977.577234706285</v>
          </cell>
          <cell r="P61">
            <v>20498.161805603311</v>
          </cell>
        </row>
        <row r="62">
          <cell r="A62">
            <v>1061</v>
          </cell>
          <cell r="B62" t="str">
            <v>CASCINETTE D'IVREA</v>
          </cell>
          <cell r="C62">
            <v>4253.4474373970615</v>
          </cell>
          <cell r="D62">
            <v>4723.7049804805893</v>
          </cell>
          <cell r="E62">
            <v>4308.7222673336864</v>
          </cell>
          <cell r="F62">
            <v>4136.2287238596991</v>
          </cell>
          <cell r="G62">
            <v>4786.9464728224057</v>
          </cell>
          <cell r="H62">
            <v>4891.0559059060206</v>
          </cell>
          <cell r="I62">
            <v>5096.6831049899511</v>
          </cell>
          <cell r="J62">
            <v>5221.3084710696321</v>
          </cell>
          <cell r="K62">
            <v>4268.3845854664141</v>
          </cell>
          <cell r="L62">
            <v>4069.9453662698979</v>
          </cell>
          <cell r="M62">
            <v>4337.2937904826922</v>
          </cell>
          <cell r="N62">
            <v>4079.2013098784737</v>
          </cell>
          <cell r="O62">
            <v>3529.4659563118767</v>
          </cell>
          <cell r="P62">
            <v>3461.4217260349674</v>
          </cell>
        </row>
        <row r="63">
          <cell r="A63">
            <v>1062</v>
          </cell>
          <cell r="B63" t="str">
            <v>CASELETTE</v>
          </cell>
          <cell r="C63">
            <v>16075.347433111614</v>
          </cell>
          <cell r="D63">
            <v>17852.624218442081</v>
          </cell>
          <cell r="E63">
            <v>16284.251412440242</v>
          </cell>
          <cell r="F63">
            <v>15537.531265726742</v>
          </cell>
          <cell r="G63">
            <v>17899.912030939435</v>
          </cell>
          <cell r="H63">
            <v>18609.911199589711</v>
          </cell>
          <cell r="I63">
            <v>19122.152583744712</v>
          </cell>
          <cell r="J63">
            <v>20240.91476422051</v>
          </cell>
          <cell r="K63">
            <v>16660.082715789988</v>
          </cell>
          <cell r="L63">
            <v>16117.216394127589</v>
          </cell>
          <cell r="M63">
            <v>16884.013712969492</v>
          </cell>
          <cell r="N63">
            <v>16082.634560878851</v>
          </cell>
          <cell r="O63">
            <v>14188.178339296941</v>
          </cell>
          <cell r="P63">
            <v>14023.922425687228</v>
          </cell>
        </row>
        <row r="64">
          <cell r="A64">
            <v>1063</v>
          </cell>
          <cell r="B64" t="str">
            <v>CASELLE TORINESE</v>
          </cell>
          <cell r="C64">
            <v>41045.692327775199</v>
          </cell>
          <cell r="D64">
            <v>45583.669277605339</v>
          </cell>
          <cell r="E64">
            <v>41579.093456257746</v>
          </cell>
          <cell r="F64">
            <v>40343.077804509463</v>
          </cell>
          <cell r="G64">
            <v>47432.206159327907</v>
          </cell>
          <cell r="H64">
            <v>47821.702125157426</v>
          </cell>
          <cell r="I64">
            <v>49628.950364524164</v>
          </cell>
          <cell r="J64">
            <v>51194.233351117466</v>
          </cell>
          <cell r="K64">
            <v>42933.751733884863</v>
          </cell>
          <cell r="L64">
            <v>41883.80327637936</v>
          </cell>
          <cell r="M64">
            <v>44553.884180010835</v>
          </cell>
          <cell r="N64">
            <v>42175.940148212285</v>
          </cell>
          <cell r="O64">
            <v>36926.692354028673</v>
          </cell>
          <cell r="P64">
            <v>36728.548950002332</v>
          </cell>
        </row>
        <row r="65">
          <cell r="A65">
            <v>1064</v>
          </cell>
          <cell r="B65" t="str">
            <v>CASTAGNETO PO</v>
          </cell>
          <cell r="C65">
            <v>12455.852044406502</v>
          </cell>
          <cell r="D65">
            <v>13832.960487763465</v>
          </cell>
          <cell r="E65">
            <v>12617.719591520628</v>
          </cell>
          <cell r="F65">
            <v>12045.977800692837</v>
          </cell>
          <cell r="G65">
            <v>14149.217159932463</v>
          </cell>
          <cell r="H65">
            <v>14990.755043688381</v>
          </cell>
          <cell r="I65">
            <v>16196.146398787991</v>
          </cell>
          <cell r="J65">
            <v>16954.190072110607</v>
          </cell>
          <cell r="K65">
            <v>15075.381033196471</v>
          </cell>
          <cell r="L65">
            <v>14906.550501846456</v>
          </cell>
          <cell r="M65">
            <v>15792.074009572078</v>
          </cell>
          <cell r="N65">
            <v>15184.809133279217</v>
          </cell>
          <cell r="O65">
            <v>12972.22633317639</v>
          </cell>
          <cell r="P65">
            <v>12955.372802872223</v>
          </cell>
        </row>
        <row r="66">
          <cell r="A66">
            <v>1065</v>
          </cell>
          <cell r="B66" t="str">
            <v>CASTAGNOLE PIEMONTE</v>
          </cell>
          <cell r="C66">
            <v>13074.624963964996</v>
          </cell>
          <cell r="D66">
            <v>14520.144416782152</v>
          </cell>
          <cell r="E66">
            <v>13244.533651448526</v>
          </cell>
          <cell r="F66">
            <v>12833.413196548932</v>
          </cell>
          <cell r="G66">
            <v>15262.319457243026</v>
          </cell>
          <cell r="H66">
            <v>16271.131897692832</v>
          </cell>
          <cell r="I66">
            <v>16837.795804405079</v>
          </cell>
          <cell r="J66">
            <v>18192.098484350245</v>
          </cell>
          <cell r="K66">
            <v>15388.703626482031</v>
          </cell>
          <cell r="L66">
            <v>15241.494657512912</v>
          </cell>
          <cell r="M66">
            <v>16319.629445153214</v>
          </cell>
          <cell r="N66">
            <v>15703.05462810372</v>
          </cell>
          <cell r="O66">
            <v>13870.444500365547</v>
          </cell>
          <cell r="P66">
            <v>13778.812670366187</v>
          </cell>
        </row>
        <row r="67">
          <cell r="A67">
            <v>1066</v>
          </cell>
          <cell r="B67" t="str">
            <v>CASTELLAMONTE</v>
          </cell>
          <cell r="C67">
            <v>49733.923992847114</v>
          </cell>
          <cell r="D67">
            <v>55232.464470660452</v>
          </cell>
          <cell r="E67">
            <v>50380.231307383474</v>
          </cell>
          <cell r="F67">
            <v>48616.032797957785</v>
          </cell>
          <cell r="G67">
            <v>56976.394371687806</v>
          </cell>
          <cell r="H67">
            <v>59342.794085172864</v>
          </cell>
          <cell r="I67">
            <v>61963.436748733882</v>
          </cell>
          <cell r="J67">
            <v>66460.467292718138</v>
          </cell>
          <cell r="K67">
            <v>55818.566653921836</v>
          </cell>
          <cell r="L67">
            <v>54452.492525609407</v>
          </cell>
          <cell r="M67">
            <v>57855.037020297081</v>
          </cell>
          <cell r="N67">
            <v>55372.201171578716</v>
          </cell>
          <cell r="O67">
            <v>48056.563405317691</v>
          </cell>
          <cell r="P67">
            <v>47744.343958283935</v>
          </cell>
        </row>
        <row r="68">
          <cell r="A68">
            <v>1067</v>
          </cell>
          <cell r="B68" t="str">
            <v>CASTELNUOVO NIGRA</v>
          </cell>
          <cell r="C68">
            <v>17563.56991799852</v>
          </cell>
          <cell r="D68">
            <v>19505.383319710181</v>
          </cell>
          <cell r="E68">
            <v>17791.813796543189</v>
          </cell>
          <cell r="F68">
            <v>17475.408004711164</v>
          </cell>
          <cell r="G68">
            <v>19935.463270694785</v>
          </cell>
          <cell r="H68">
            <v>21977.947601756088</v>
          </cell>
          <cell r="I68">
            <v>23006.664496242018</v>
          </cell>
          <cell r="J68">
            <v>23980.209957626103</v>
          </cell>
          <cell r="K68">
            <v>20020.504245367971</v>
          </cell>
          <cell r="L68">
            <v>20147.373601554911</v>
          </cell>
          <cell r="M68">
            <v>21332.476653645161</v>
          </cell>
          <cell r="N68">
            <v>20332.622593037486</v>
          </cell>
          <cell r="O68">
            <v>17975.497301924945</v>
          </cell>
          <cell r="P68">
            <v>17972.943939806821</v>
          </cell>
        </row>
        <row r="69">
          <cell r="A69">
            <v>1068</v>
          </cell>
          <cell r="B69" t="str">
            <v>CASTIGLIONE TORINESE</v>
          </cell>
          <cell r="C69">
            <v>21279.176661995923</v>
          </cell>
          <cell r="D69">
            <v>23631.784395649789</v>
          </cell>
          <cell r="E69">
            <v>21555.705968751157</v>
          </cell>
          <cell r="F69">
            <v>20573.877537381566</v>
          </cell>
          <cell r="G69">
            <v>24145.239366373124</v>
          </cell>
          <cell r="H69">
            <v>25611.486198913834</v>
          </cell>
          <cell r="I69">
            <v>26477.38973477382</v>
          </cell>
          <cell r="J69">
            <v>27443.991403201308</v>
          </cell>
          <cell r="K69">
            <v>23247.089390360608</v>
          </cell>
          <cell r="L69">
            <v>22827.880694095471</v>
          </cell>
          <cell r="M69">
            <v>24415.874999639975</v>
          </cell>
          <cell r="N69">
            <v>22966.247833018468</v>
          </cell>
          <cell r="O69">
            <v>19902.658906429431</v>
          </cell>
          <cell r="P69">
            <v>19463.757648012437</v>
          </cell>
        </row>
        <row r="70">
          <cell r="A70">
            <v>1069</v>
          </cell>
          <cell r="B70" t="str">
            <v>CAVAGNOLO</v>
          </cell>
          <cell r="C70">
            <v>13733.128962872259</v>
          </cell>
          <cell r="D70">
            <v>15251.45205960286</v>
          </cell>
          <cell r="E70">
            <v>13911.595108062251</v>
          </cell>
          <cell r="F70">
            <v>13249.9028990891</v>
          </cell>
          <cell r="G70">
            <v>15534.073268827751</v>
          </cell>
          <cell r="H70">
            <v>16013.660266232675</v>
          </cell>
          <cell r="I70">
            <v>16324.373096400815</v>
          </cell>
          <cell r="J70">
            <v>17044.489460217821</v>
          </cell>
          <cell r="K70">
            <v>14434.303650185055</v>
          </cell>
          <cell r="L70">
            <v>13531.1769766257</v>
          </cell>
          <cell r="M70">
            <v>14088.469154782448</v>
          </cell>
          <cell r="N70">
            <v>13223.038067306923</v>
          </cell>
          <cell r="O70">
            <v>11465.557554331095</v>
          </cell>
          <cell r="P70">
            <v>11212.618106249642</v>
          </cell>
        </row>
        <row r="71">
          <cell r="A71">
            <v>1070</v>
          </cell>
          <cell r="B71" t="str">
            <v>CAVOUR</v>
          </cell>
          <cell r="C71">
            <v>61871.729784790339</v>
          </cell>
          <cell r="D71">
            <v>68712.215781892213</v>
          </cell>
          <cell r="E71">
            <v>62675.771539643196</v>
          </cell>
          <cell r="F71">
            <v>60563.446665547432</v>
          </cell>
          <cell r="G71">
            <v>72130.199545348296</v>
          </cell>
          <cell r="H71">
            <v>75976.479998528521</v>
          </cell>
          <cell r="I71">
            <v>77586.913376917946</v>
          </cell>
          <cell r="J71">
            <v>81039.464955866992</v>
          </cell>
          <cell r="K71">
            <v>66720.469836353936</v>
          </cell>
          <cell r="L71">
            <v>64176.979575342128</v>
          </cell>
          <cell r="M71">
            <v>67630.978058452398</v>
          </cell>
          <cell r="N71">
            <v>64298.638839265652</v>
          </cell>
          <cell r="O71">
            <v>56561.490758508196</v>
          </cell>
          <cell r="P71">
            <v>55094.39193182443</v>
          </cell>
        </row>
        <row r="72">
          <cell r="A72">
            <v>1071</v>
          </cell>
          <cell r="B72" t="str">
            <v>CERCENASCO</v>
          </cell>
          <cell r="C72">
            <v>12484.85471320424</v>
          </cell>
          <cell r="D72">
            <v>13865.169667038275</v>
          </cell>
          <cell r="E72">
            <v>12647.099158730562</v>
          </cell>
          <cell r="F72">
            <v>12482.761166997763</v>
          </cell>
          <cell r="G72">
            <v>14734.711097557916</v>
          </cell>
          <cell r="H72">
            <v>15565.176060532653</v>
          </cell>
          <cell r="I72">
            <v>16049.671619756833</v>
          </cell>
          <cell r="J72">
            <v>16240.116221472721</v>
          </cell>
          <cell r="K72">
            <v>13509.107614074293</v>
          </cell>
          <cell r="L72">
            <v>13034.544616381754</v>
          </cell>
          <cell r="M72">
            <v>13620.947555854154</v>
          </cell>
          <cell r="N72">
            <v>12942.070079122452</v>
          </cell>
          <cell r="O72">
            <v>11307.202663578077</v>
          </cell>
          <cell r="P72">
            <v>10917.517612737463</v>
          </cell>
        </row>
        <row r="73">
          <cell r="A73">
            <v>1072</v>
          </cell>
          <cell r="B73" t="str">
            <v>CERES</v>
          </cell>
          <cell r="C73">
            <v>21248.175261357163</v>
          </cell>
          <cell r="D73">
            <v>23597.35550643591</v>
          </cell>
          <cell r="E73">
            <v>21524.301695578215</v>
          </cell>
          <cell r="F73">
            <v>20828.790442766989</v>
          </cell>
          <cell r="G73">
            <v>24899.967515879729</v>
          </cell>
          <cell r="H73">
            <v>25174.598599194171</v>
          </cell>
          <cell r="I73">
            <v>25581.095919955918</v>
          </cell>
          <cell r="J73">
            <v>26906.061046878691</v>
          </cell>
          <cell r="K73">
            <v>22877.37343602156</v>
          </cell>
          <cell r="L73">
            <v>21600.550935565174</v>
          </cell>
          <cell r="M73">
            <v>23043.867973570992</v>
          </cell>
          <cell r="N73">
            <v>21275.875743526467</v>
          </cell>
          <cell r="O73">
            <v>18167.338223553477</v>
          </cell>
          <cell r="P73">
            <v>17877.545404954646</v>
          </cell>
        </row>
        <row r="74">
          <cell r="A74">
            <v>1073</v>
          </cell>
          <cell r="B74" t="str">
            <v>CERESOLE REALE</v>
          </cell>
          <cell r="C74">
            <v>25318.759483050748</v>
          </cell>
          <cell r="D74">
            <v>28117.980069095745</v>
          </cell>
          <cell r="E74">
            <v>25647.784384669932</v>
          </cell>
          <cell r="F74">
            <v>25125.18789694161</v>
          </cell>
          <cell r="G74">
            <v>30368.593863740425</v>
          </cell>
          <cell r="H74">
            <v>31357.628871954086</v>
          </cell>
          <cell r="I74">
            <v>32695.330538094542</v>
          </cell>
          <cell r="J74">
            <v>33209.911749424115</v>
          </cell>
          <cell r="K74">
            <v>28427.431063193933</v>
          </cell>
          <cell r="L74">
            <v>28210.596742558861</v>
          </cell>
          <cell r="M74">
            <v>29612.306438813503</v>
          </cell>
          <cell r="N74">
            <v>28841.2068913574</v>
          </cell>
          <cell r="O74">
            <v>24181.168742285096</v>
          </cell>
          <cell r="P74">
            <v>24370.841649740774</v>
          </cell>
        </row>
        <row r="75">
          <cell r="A75">
            <v>1074</v>
          </cell>
          <cell r="B75" t="str">
            <v>CESANA TORINESE</v>
          </cell>
          <cell r="C75">
            <v>62647.345928853145</v>
          </cell>
          <cell r="D75">
            <v>69573.58338936232</v>
          </cell>
          <cell r="E75">
            <v>63461.467048995022</v>
          </cell>
          <cell r="F75">
            <v>63455.900876788146</v>
          </cell>
          <cell r="G75">
            <v>73703.831343417041</v>
          </cell>
          <cell r="H75">
            <v>74988.68290653234</v>
          </cell>
          <cell r="I75">
            <v>76479.472480756609</v>
          </cell>
          <cell r="J75">
            <v>79092.568887077039</v>
          </cell>
          <cell r="K75">
            <v>65306.77447606533</v>
          </cell>
          <cell r="L75">
            <v>63990.55262634153</v>
          </cell>
          <cell r="M75">
            <v>66474.032660867306</v>
          </cell>
          <cell r="N75">
            <v>63337.108796075539</v>
          </cell>
          <cell r="O75">
            <v>54928.353775540854</v>
          </cell>
          <cell r="P75">
            <v>54314.662005648483</v>
          </cell>
        </row>
        <row r="76">
          <cell r="A76">
            <v>1075</v>
          </cell>
          <cell r="B76" t="str">
            <v>CHIALAMBERTO</v>
          </cell>
          <cell r="C76">
            <v>16296.457375028815</v>
          </cell>
          <cell r="D76">
            <v>18098.179888105467</v>
          </cell>
          <cell r="E76">
            <v>16508.234744617144</v>
          </cell>
          <cell r="F76">
            <v>16555.010880295365</v>
          </cell>
          <cell r="G76">
            <v>19214.122712681452</v>
          </cell>
          <cell r="H76">
            <v>19690.841591395096</v>
          </cell>
          <cell r="I76">
            <v>19682.829609879151</v>
          </cell>
          <cell r="J76">
            <v>20214.941354495801</v>
          </cell>
          <cell r="K76">
            <v>17161.586067979268</v>
          </cell>
          <cell r="L76">
            <v>16976.179362245421</v>
          </cell>
          <cell r="M76">
            <v>18064.123083865663</v>
          </cell>
          <cell r="N76">
            <v>16807.105363595838</v>
          </cell>
          <cell r="O76">
            <v>15115.528756273341</v>
          </cell>
          <cell r="P76">
            <v>14795.383634958122</v>
          </cell>
        </row>
        <row r="77">
          <cell r="A77">
            <v>1076</v>
          </cell>
          <cell r="B77" t="str">
            <v>CHIANOCCO</v>
          </cell>
          <cell r="C77">
            <v>17593.853114953174</v>
          </cell>
          <cell r="D77">
            <v>19539.014601249448</v>
          </cell>
          <cell r="E77">
            <v>17822.490532758937</v>
          </cell>
          <cell r="F77">
            <v>16934.961384515052</v>
          </cell>
          <cell r="G77">
            <v>19929.057100776772</v>
          </cell>
          <cell r="H77">
            <v>20929.226208302811</v>
          </cell>
          <cell r="I77">
            <v>21647.18999315958</v>
          </cell>
          <cell r="J77">
            <v>22745.323539772162</v>
          </cell>
          <cell r="K77">
            <v>18974.483182333875</v>
          </cell>
          <cell r="L77">
            <v>17910.239892262998</v>
          </cell>
          <cell r="M77">
            <v>18845.892418837484</v>
          </cell>
          <cell r="N77">
            <v>17865.515284938883</v>
          </cell>
          <cell r="O77">
            <v>15833.804474802575</v>
          </cell>
          <cell r="P77">
            <v>15259.135001148567</v>
          </cell>
        </row>
        <row r="78">
          <cell r="A78">
            <v>1077</v>
          </cell>
          <cell r="B78" t="str">
            <v>CHIAVERANO</v>
          </cell>
          <cell r="C78">
            <v>17859.951680202965</v>
          </cell>
          <cell r="D78">
            <v>19834.532798304775</v>
          </cell>
          <cell r="E78">
            <v>18092.047128972325</v>
          </cell>
          <cell r="F78">
            <v>17514.767155131249</v>
          </cell>
          <cell r="G78">
            <v>20225.756925595029</v>
          </cell>
          <cell r="H78">
            <v>20715.066216639159</v>
          </cell>
          <cell r="I78">
            <v>21351.846507250226</v>
          </cell>
          <cell r="J78">
            <v>21933.954078818599</v>
          </cell>
          <cell r="K78">
            <v>18025.830362438195</v>
          </cell>
          <cell r="L78">
            <v>17568.477679430296</v>
          </cell>
          <cell r="M78">
            <v>18031.696453573182</v>
          </cell>
          <cell r="N78">
            <v>16446.362570262681</v>
          </cell>
          <cell r="O78">
            <v>14497.47598840803</v>
          </cell>
          <cell r="P78">
            <v>14136.451255499935</v>
          </cell>
        </row>
        <row r="79">
          <cell r="A79">
            <v>1078</v>
          </cell>
          <cell r="B79" t="str">
            <v>CHIERI</v>
          </cell>
          <cell r="C79">
            <v>70407.583015431563</v>
          </cell>
          <cell r="D79">
            <v>78191.785709975302</v>
          </cell>
          <cell r="E79">
            <v>71322.550752709736</v>
          </cell>
          <cell r="F79">
            <v>68953.924546638722</v>
          </cell>
          <cell r="G79">
            <v>80871.063776912662</v>
          </cell>
          <cell r="H79">
            <v>84417.499167364091</v>
          </cell>
          <cell r="I79">
            <v>86464.923676125705</v>
          </cell>
          <cell r="J79">
            <v>89109.647332209555</v>
          </cell>
          <cell r="K79">
            <v>74490.514999887149</v>
          </cell>
          <cell r="L79">
            <v>72294.123593887198</v>
          </cell>
          <cell r="M79">
            <v>75270.594371395768</v>
          </cell>
          <cell r="N79">
            <v>71513.258175778523</v>
          </cell>
          <cell r="O79">
            <v>62268.355125378657</v>
          </cell>
          <cell r="P79">
            <v>60844.817905394841</v>
          </cell>
        </row>
        <row r="80">
          <cell r="A80">
            <v>1079</v>
          </cell>
          <cell r="B80" t="str">
            <v>CHIESANUOVA</v>
          </cell>
          <cell r="C80">
            <v>4917.0462264561638</v>
          </cell>
          <cell r="D80">
            <v>5460.6706891335316</v>
          </cell>
          <cell r="E80">
            <v>4980.9447224310452</v>
          </cell>
          <cell r="F80">
            <v>4841.1667886418472</v>
          </cell>
          <cell r="G80">
            <v>5939.6916177400535</v>
          </cell>
          <cell r="H80">
            <v>6420.0372589556928</v>
          </cell>
          <cell r="I80">
            <v>6821.4267764026772</v>
          </cell>
          <cell r="J80">
            <v>7438.2130399878179</v>
          </cell>
          <cell r="K80">
            <v>6087.2922723591191</v>
          </cell>
          <cell r="L80">
            <v>6127.6279851491327</v>
          </cell>
          <cell r="M80">
            <v>6505.2277342849193</v>
          </cell>
          <cell r="N80">
            <v>5814.240010284253</v>
          </cell>
          <cell r="O80">
            <v>5301.4470003322895</v>
          </cell>
          <cell r="P80">
            <v>5611.1657586570591</v>
          </cell>
        </row>
        <row r="81">
          <cell r="A81">
            <v>1080</v>
          </cell>
          <cell r="B81" t="str">
            <v>CHIOMONTE</v>
          </cell>
          <cell r="C81">
            <v>21426.848940464479</v>
          </cell>
          <cell r="D81">
            <v>23795.783196045853</v>
          </cell>
          <cell r="E81">
            <v>21705.297292934709</v>
          </cell>
          <cell r="F81">
            <v>21001.058774332239</v>
          </cell>
          <cell r="G81">
            <v>23673.271739332511</v>
          </cell>
          <cell r="H81">
            <v>24445.544407789694</v>
          </cell>
          <cell r="I81">
            <v>27044.818732798274</v>
          </cell>
          <cell r="J81">
            <v>28831.08566748571</v>
          </cell>
          <cell r="K81">
            <v>23800.345677865935</v>
          </cell>
          <cell r="L81">
            <v>22934.116755979132</v>
          </cell>
          <cell r="M81">
            <v>25583.586931312511</v>
          </cell>
          <cell r="N81">
            <v>25343.57212564475</v>
          </cell>
          <cell r="O81">
            <v>22485.120206088664</v>
          </cell>
          <cell r="P81">
            <v>22358.722647254879</v>
          </cell>
        </row>
        <row r="82">
          <cell r="A82">
            <v>1081</v>
          </cell>
          <cell r="B82" t="str">
            <v>CHIUSA DI SAN MICHELE</v>
          </cell>
          <cell r="C82">
            <v>7721.1212978410604</v>
          </cell>
          <cell r="D82">
            <v>8574.761923430784</v>
          </cell>
          <cell r="E82">
            <v>7821.4595935270163</v>
          </cell>
          <cell r="F82">
            <v>7598.712852060954</v>
          </cell>
          <cell r="G82">
            <v>8930.1979407237122</v>
          </cell>
          <cell r="H82">
            <v>9221.0815252461343</v>
          </cell>
          <cell r="I82">
            <v>9167.7286566449238</v>
          </cell>
          <cell r="J82">
            <v>9103.3988777863924</v>
          </cell>
          <cell r="K82">
            <v>7608.2807844775034</v>
          </cell>
          <cell r="L82">
            <v>7260.8303517195091</v>
          </cell>
          <cell r="M82">
            <v>7517.8569209061634</v>
          </cell>
          <cell r="N82">
            <v>7268.4063991367711</v>
          </cell>
          <cell r="O82">
            <v>6436.2485990253763</v>
          </cell>
          <cell r="P82">
            <v>6287.0292872207719</v>
          </cell>
        </row>
        <row r="83">
          <cell r="A83">
            <v>1082</v>
          </cell>
          <cell r="B83" t="str">
            <v>CHIVASSO</v>
          </cell>
          <cell r="C83">
            <v>70249.064504922775</v>
          </cell>
          <cell r="D83">
            <v>78015.741527318853</v>
          </cell>
          <cell r="E83">
            <v>71161.972246435354</v>
          </cell>
          <cell r="F83">
            <v>68936.282805090959</v>
          </cell>
          <cell r="G83">
            <v>79918.512042948874</v>
          </cell>
          <cell r="H83">
            <v>81143.944014359935</v>
          </cell>
          <cell r="I83">
            <v>83479.40182323278</v>
          </cell>
          <cell r="J83">
            <v>86699.003017472976</v>
          </cell>
          <cell r="K83">
            <v>73610.052932043327</v>
          </cell>
          <cell r="L83">
            <v>72731.595945063629</v>
          </cell>
          <cell r="M83">
            <v>77185.829370374733</v>
          </cell>
          <cell r="N83">
            <v>73674.649614654845</v>
          </cell>
          <cell r="O83">
            <v>64525.414258961508</v>
          </cell>
          <cell r="P83">
            <v>63373.695901921303</v>
          </cell>
        </row>
        <row r="84">
          <cell r="A84">
            <v>1083</v>
          </cell>
          <cell r="B84" t="str">
            <v>CICONIO</v>
          </cell>
          <cell r="C84">
            <v>3311.9054034705232</v>
          </cell>
          <cell r="D84">
            <v>3678.0668574167375</v>
          </cell>
          <cell r="E84">
            <v>3354.9446112278551</v>
          </cell>
          <cell r="F84">
            <v>3017.0633759352586</v>
          </cell>
          <cell r="G84">
            <v>3590.1310448173772</v>
          </cell>
          <cell r="H84">
            <v>3688.4834999070031</v>
          </cell>
          <cell r="I84">
            <v>3963.0439104249731</v>
          </cell>
          <cell r="J84">
            <v>4267.1507463774869</v>
          </cell>
          <cell r="K84">
            <v>3656.7143252968481</v>
          </cell>
          <cell r="L84">
            <v>3536.4992892111636</v>
          </cell>
          <cell r="M84">
            <v>3844.0979708850346</v>
          </cell>
          <cell r="N84">
            <v>3810.689797778552</v>
          </cell>
          <cell r="O84">
            <v>3276.0638493346983</v>
          </cell>
          <cell r="P84">
            <v>3186.4813769619159</v>
          </cell>
        </row>
        <row r="85">
          <cell r="A85">
            <v>1084</v>
          </cell>
          <cell r="B85" t="str">
            <v>CINTANO</v>
          </cell>
          <cell r="C85">
            <v>5237.9507380038494</v>
          </cell>
          <cell r="D85">
            <v>5817.0541314511211</v>
          </cell>
          <cell r="E85">
            <v>5306.019484713639</v>
          </cell>
          <cell r="F85">
            <v>5364.4480654344879</v>
          </cell>
          <cell r="G85">
            <v>6430.7442838231837</v>
          </cell>
          <cell r="H85">
            <v>6807.6845044578213</v>
          </cell>
          <cell r="I85">
            <v>7481.8295941430079</v>
          </cell>
          <cell r="J85">
            <v>7793.336118537999</v>
          </cell>
          <cell r="K85">
            <v>6722.2394102117214</v>
          </cell>
          <cell r="L85">
            <v>6690.37247696331</v>
          </cell>
          <cell r="M85">
            <v>6760.3669786370656</v>
          </cell>
          <cell r="N85">
            <v>6386.9424946667477</v>
          </cell>
          <cell r="O85">
            <v>5592.0316369583525</v>
          </cell>
          <cell r="P85">
            <v>5442.6884439833739</v>
          </cell>
        </row>
        <row r="86">
          <cell r="A86">
            <v>1085</v>
          </cell>
          <cell r="B86" t="str">
            <v>CINZANO</v>
          </cell>
          <cell r="C86">
            <v>6145.1524475406568</v>
          </cell>
          <cell r="D86">
            <v>6824.5552929705837</v>
          </cell>
          <cell r="E86">
            <v>6225.0105535762423</v>
          </cell>
          <cell r="F86">
            <v>5986.1691456246308</v>
          </cell>
          <cell r="G86">
            <v>6978.8926876166788</v>
          </cell>
          <cell r="H86">
            <v>7348.9135447096342</v>
          </cell>
          <cell r="I86">
            <v>7752.1913617883056</v>
          </cell>
          <cell r="J86">
            <v>7900.3720363175344</v>
          </cell>
          <cell r="K86">
            <v>6977.2605161517031</v>
          </cell>
          <cell r="L86">
            <v>6798.7100009637506</v>
          </cell>
          <cell r="M86">
            <v>7481.5581888098868</v>
          </cell>
          <cell r="N86">
            <v>7089.0697131437355</v>
          </cell>
          <cell r="O86">
            <v>6243.8044478715919</v>
          </cell>
          <cell r="P86">
            <v>6189.8985323080333</v>
          </cell>
        </row>
        <row r="87">
          <cell r="A87">
            <v>1086</v>
          </cell>
          <cell r="B87" t="str">
            <v>CIRIE'</v>
          </cell>
          <cell r="C87">
            <v>44244.502603876674</v>
          </cell>
          <cell r="D87">
            <v>49136.13730624046</v>
          </cell>
          <cell r="E87">
            <v>44819.473234889447</v>
          </cell>
          <cell r="F87">
            <v>42819.18292854623</v>
          </cell>
          <cell r="G87">
            <v>50156.223732432358</v>
          </cell>
          <cell r="H87">
            <v>51587.012335264575</v>
          </cell>
          <cell r="I87">
            <v>52319.085709978412</v>
          </cell>
          <cell r="J87">
            <v>53836.752683638391</v>
          </cell>
          <cell r="K87">
            <v>44865.223747353331</v>
          </cell>
          <cell r="L87">
            <v>43336.716989876542</v>
          </cell>
          <cell r="M87">
            <v>44707.735792612162</v>
          </cell>
          <cell r="N87">
            <v>42218.761455783126</v>
          </cell>
          <cell r="O87">
            <v>36642.519428615931</v>
          </cell>
          <cell r="P87">
            <v>35524.620542406752</v>
          </cell>
        </row>
        <row r="88">
          <cell r="A88">
            <v>1087</v>
          </cell>
          <cell r="B88" t="str">
            <v>CLAVIERE</v>
          </cell>
          <cell r="C88">
            <v>2502.3639407053788</v>
          </cell>
          <cell r="D88">
            <v>2779.0231767666223</v>
          </cell>
          <cell r="E88">
            <v>2534.8829134440375</v>
          </cell>
          <cell r="F88">
            <v>2353.9858247966504</v>
          </cell>
          <cell r="G88">
            <v>2902.981107786205</v>
          </cell>
          <cell r="H88">
            <v>3063.0689248474837</v>
          </cell>
          <cell r="I88">
            <v>3407.4996550117808</v>
          </cell>
          <cell r="J88">
            <v>3482.8872729863351</v>
          </cell>
          <cell r="K88">
            <v>2827.1470490783854</v>
          </cell>
          <cell r="L88">
            <v>2451.1321675027034</v>
          </cell>
          <cell r="M88">
            <v>2671.3001040059298</v>
          </cell>
          <cell r="N88">
            <v>2460.4565902731383</v>
          </cell>
          <cell r="O88">
            <v>2195.2055011239354</v>
          </cell>
          <cell r="P88">
            <v>2148.0172526683332</v>
          </cell>
        </row>
        <row r="89">
          <cell r="A89">
            <v>1088</v>
          </cell>
          <cell r="B89" t="str">
            <v>COASSOLO TORINESE</v>
          </cell>
          <cell r="C89">
            <v>29360.59538650616</v>
          </cell>
          <cell r="D89">
            <v>32606.677923822594</v>
          </cell>
          <cell r="E89">
            <v>29742.145162473378</v>
          </cell>
          <cell r="F89">
            <v>28749.651332784859</v>
          </cell>
          <cell r="G89">
            <v>33699.397946892233</v>
          </cell>
          <cell r="H89">
            <v>34899.372027148558</v>
          </cell>
          <cell r="I89">
            <v>36232.587836995059</v>
          </cell>
          <cell r="J89">
            <v>38942.153313135204</v>
          </cell>
          <cell r="K89">
            <v>33116.295560364837</v>
          </cell>
          <cell r="L89">
            <v>31830.299753584568</v>
          </cell>
          <cell r="M89">
            <v>33302.976568956838</v>
          </cell>
          <cell r="N89">
            <v>31768.050902760555</v>
          </cell>
          <cell r="O89">
            <v>27530.582293579155</v>
          </cell>
          <cell r="P89">
            <v>27480.74228173626</v>
          </cell>
        </row>
        <row r="90">
          <cell r="A90">
            <v>1089</v>
          </cell>
          <cell r="B90" t="str">
            <v>COAZZE</v>
          </cell>
          <cell r="C90">
            <v>35751.562537929785</v>
          </cell>
          <cell r="D90">
            <v>39704.224985963345</v>
          </cell>
          <cell r="E90">
            <v>36216.164856011332</v>
          </cell>
          <cell r="F90">
            <v>34888.295104455232</v>
          </cell>
          <cell r="G90">
            <v>41045.29327844143</v>
          </cell>
          <cell r="H90">
            <v>43773.621919982485</v>
          </cell>
          <cell r="I90">
            <v>46263.634109226005</v>
          </cell>
          <cell r="J90">
            <v>49145.200047389451</v>
          </cell>
          <cell r="K90">
            <v>42260.973760843757</v>
          </cell>
          <cell r="L90">
            <v>40534.533898907423</v>
          </cell>
          <cell r="M90">
            <v>43174.876646248929</v>
          </cell>
          <cell r="N90">
            <v>41174.486004059676</v>
          </cell>
          <cell r="O90">
            <v>36041.26863668827</v>
          </cell>
          <cell r="P90">
            <v>35614.847453117851</v>
          </cell>
        </row>
        <row r="91">
          <cell r="A91">
            <v>1090</v>
          </cell>
          <cell r="B91" t="str">
            <v>COLLEGNO</v>
          </cell>
          <cell r="C91">
            <v>45117.696449061135</v>
          </cell>
          <cell r="D91">
            <v>50105.870722752828</v>
          </cell>
          <cell r="E91">
            <v>45704.014496964475</v>
          </cell>
          <cell r="F91">
            <v>44066.631073751276</v>
          </cell>
          <cell r="G91">
            <v>51763.605058679437</v>
          </cell>
          <cell r="H91">
            <v>53041.464869076422</v>
          </cell>
          <cell r="I91">
            <v>54338.545900419551</v>
          </cell>
          <cell r="J91">
            <v>55414.518771834366</v>
          </cell>
          <cell r="K91">
            <v>45490.734150896889</v>
          </cell>
          <cell r="L91">
            <v>43443.733714024325</v>
          </cell>
          <cell r="M91">
            <v>45274.612775617417</v>
          </cell>
          <cell r="N91">
            <v>42739.127527368051</v>
          </cell>
          <cell r="O91">
            <v>37218.606686756983</v>
          </cell>
          <cell r="P91">
            <v>36354.448116320564</v>
          </cell>
        </row>
        <row r="92">
          <cell r="A92">
            <v>1091</v>
          </cell>
          <cell r="B92" t="str">
            <v>COLLERETTO CASTELNUOVO</v>
          </cell>
          <cell r="C92">
            <v>7668.3798684515577</v>
          </cell>
          <cell r="D92">
            <v>8516.1894463162389</v>
          </cell>
          <cell r="E92">
            <v>7768.0327733849481</v>
          </cell>
          <cell r="F92">
            <v>7408.9918268763095</v>
          </cell>
          <cell r="G92">
            <v>9182.1134766245596</v>
          </cell>
          <cell r="H92">
            <v>9570.1040691424896</v>
          </cell>
          <cell r="I92">
            <v>10078.758786379587</v>
          </cell>
          <cell r="J92">
            <v>10872.562714280148</v>
          </cell>
          <cell r="K92">
            <v>9281.7103540374828</v>
          </cell>
          <cell r="L92">
            <v>9035.3891260944929</v>
          </cell>
          <cell r="M92">
            <v>9409.6428949214351</v>
          </cell>
          <cell r="N92">
            <v>9101.7526929024643</v>
          </cell>
          <cell r="O92">
            <v>8075.5174865782774</v>
          </cell>
          <cell r="P92">
            <v>7699.1267128064173</v>
          </cell>
        </row>
        <row r="93">
          <cell r="A93">
            <v>1092</v>
          </cell>
          <cell r="B93" t="str">
            <v>COLLERETTO GIACOSA</v>
          </cell>
          <cell r="C93">
            <v>9461.906314005173</v>
          </cell>
          <cell r="D93">
            <v>10508.006655339948</v>
          </cell>
          <cell r="E93">
            <v>9584.8666350343137</v>
          </cell>
          <cell r="F93">
            <v>9035.3501947523073</v>
          </cell>
          <cell r="G93">
            <v>10090.385852459487</v>
          </cell>
          <cell r="H93">
            <v>10609.105750989833</v>
          </cell>
          <cell r="I93">
            <v>11185.208492586751</v>
          </cell>
          <cell r="J93">
            <v>11739.387345840694</v>
          </cell>
          <cell r="K93">
            <v>9680.7390981137105</v>
          </cell>
          <cell r="L93">
            <v>9285.3447622475542</v>
          </cell>
          <cell r="M93">
            <v>9650.0583719274764</v>
          </cell>
          <cell r="N93">
            <v>9333.0088457452912</v>
          </cell>
          <cell r="O93">
            <v>8304.3602115314152</v>
          </cell>
          <cell r="P93">
            <v>8329.2311288700312</v>
          </cell>
        </row>
        <row r="94">
          <cell r="A94">
            <v>1093</v>
          </cell>
          <cell r="B94" t="str">
            <v>CONDOVE</v>
          </cell>
          <cell r="C94">
            <v>43915.608561719484</v>
          </cell>
          <cell r="D94">
            <v>48770.8810175818</v>
          </cell>
          <cell r="E94">
            <v>44486.305115641851</v>
          </cell>
          <cell r="F94">
            <v>42516.810043350692</v>
          </cell>
          <cell r="G94">
            <v>50275.410934282248</v>
          </cell>
          <cell r="H94">
            <v>52216.083964214296</v>
          </cell>
          <cell r="I94">
            <v>54304.254552630657</v>
          </cell>
          <cell r="J94">
            <v>56137.624135692706</v>
          </cell>
          <cell r="K94">
            <v>47265.374036431633</v>
          </cell>
          <cell r="L94">
            <v>46567.566630704358</v>
          </cell>
          <cell r="M94">
            <v>49386.284529299694</v>
          </cell>
          <cell r="N94">
            <v>47047.409510769605</v>
          </cell>
          <cell r="O94">
            <v>40897.960245504648</v>
          </cell>
          <cell r="P94">
            <v>40570.442695719481</v>
          </cell>
        </row>
        <row r="95">
          <cell r="A95">
            <v>1094</v>
          </cell>
          <cell r="B95" t="str">
            <v>CORIO</v>
          </cell>
          <cell r="C95">
            <v>43262.669848826365</v>
          </cell>
          <cell r="D95">
            <v>48045.753954079337</v>
          </cell>
          <cell r="E95">
            <v>43824.881267609439</v>
          </cell>
          <cell r="F95">
            <v>42273.752212313797</v>
          </cell>
          <cell r="G95">
            <v>49360.381611723205</v>
          </cell>
          <cell r="H95">
            <v>51900.011061049168</v>
          </cell>
          <cell r="I95">
            <v>53465.974135211625</v>
          </cell>
          <cell r="J95">
            <v>56775.790423232014</v>
          </cell>
          <cell r="K95">
            <v>47298.062597522337</v>
          </cell>
          <cell r="L95">
            <v>45764.016966090778</v>
          </cell>
          <cell r="M95">
            <v>47919.345323749854</v>
          </cell>
          <cell r="N95">
            <v>45590.71096127131</v>
          </cell>
          <cell r="O95">
            <v>39234.282436256341</v>
          </cell>
          <cell r="P95">
            <v>38514.710292865369</v>
          </cell>
        </row>
        <row r="96">
          <cell r="A96">
            <v>1095</v>
          </cell>
          <cell r="B96" t="str">
            <v>COSSANO CANAVESE</v>
          </cell>
          <cell r="C96">
            <v>4577.0925744715441</v>
          </cell>
          <cell r="D96">
            <v>5083.1320495600239</v>
          </cell>
          <cell r="E96">
            <v>4636.5732703968542</v>
          </cell>
          <cell r="F96">
            <v>4532.0612136686213</v>
          </cell>
          <cell r="G96">
            <v>5695.4523440590983</v>
          </cell>
          <cell r="H96">
            <v>5888.6316300302142</v>
          </cell>
          <cell r="I96">
            <v>6250.4099899828998</v>
          </cell>
          <cell r="J96">
            <v>6455.0934325334665</v>
          </cell>
          <cell r="K96">
            <v>5580.2043035894339</v>
          </cell>
          <cell r="L96">
            <v>5259.0292741719113</v>
          </cell>
          <cell r="M96">
            <v>5466.6364856320633</v>
          </cell>
          <cell r="N96">
            <v>5221.6556346358248</v>
          </cell>
          <cell r="O96">
            <v>4593.4805484464086</v>
          </cell>
          <cell r="P96">
            <v>4430.2675603359576</v>
          </cell>
        </row>
        <row r="97">
          <cell r="A97">
            <v>1096</v>
          </cell>
          <cell r="B97" t="str">
            <v>CUCEGLIO</v>
          </cell>
          <cell r="C97">
            <v>9654.5757550104227</v>
          </cell>
          <cell r="D97">
            <v>10721.977466419221</v>
          </cell>
          <cell r="E97">
            <v>9780.0398734279843</v>
          </cell>
          <cell r="F97">
            <v>9568.3147132810664</v>
          </cell>
          <cell r="G97">
            <v>11014.121790728717</v>
          </cell>
          <cell r="H97">
            <v>11414.136691511618</v>
          </cell>
          <cell r="I97">
            <v>11796.354136743947</v>
          </cell>
          <cell r="J97">
            <v>12586.660459269799</v>
          </cell>
          <cell r="K97">
            <v>10429.226846534462</v>
          </cell>
          <cell r="L97">
            <v>10080.139994126144</v>
          </cell>
          <cell r="M97">
            <v>10665.943053877707</v>
          </cell>
          <cell r="N97">
            <v>10322.307202315495</v>
          </cell>
          <cell r="O97">
            <v>8725.3253732670273</v>
          </cell>
          <cell r="P97">
            <v>8938.6234365385535</v>
          </cell>
        </row>
        <row r="98">
          <cell r="A98">
            <v>1097</v>
          </cell>
          <cell r="B98" t="str">
            <v>CUMIANA</v>
          </cell>
          <cell r="C98">
            <v>56451.27196308651</v>
          </cell>
          <cell r="D98">
            <v>62692.476738276244</v>
          </cell>
          <cell r="E98">
            <v>57184.873236733678</v>
          </cell>
          <cell r="F98">
            <v>55977.987914106787</v>
          </cell>
          <cell r="G98">
            <v>67218.341241000278</v>
          </cell>
          <cell r="H98">
            <v>71266.294532407686</v>
          </cell>
          <cell r="I98">
            <v>75056.537750729185</v>
          </cell>
          <cell r="J98">
            <v>77628.541697571389</v>
          </cell>
          <cell r="K98">
            <v>65458.878891452965</v>
          </cell>
          <cell r="L98">
            <v>63860.359100003443</v>
          </cell>
          <cell r="M98">
            <v>67543.639678709456</v>
          </cell>
          <cell r="N98">
            <v>63883.122161634528</v>
          </cell>
          <cell r="O98">
            <v>55500.158811368288</v>
          </cell>
          <cell r="P98">
            <v>55102.322357154706</v>
          </cell>
        </row>
        <row r="99">
          <cell r="A99">
            <v>1098</v>
          </cell>
          <cell r="B99" t="str">
            <v>CUORGNE'</v>
          </cell>
          <cell r="C99">
            <v>34234.25976676953</v>
          </cell>
          <cell r="D99">
            <v>38019.170506622511</v>
          </cell>
          <cell r="E99">
            <v>34679.144278560379</v>
          </cell>
          <cell r="F99">
            <v>33639.183568544191</v>
          </cell>
          <cell r="G99">
            <v>39021.705045044167</v>
          </cell>
          <cell r="H99">
            <v>40471.731559693777</v>
          </cell>
          <cell r="I99">
            <v>41534.620039169589</v>
          </cell>
          <cell r="J99">
            <v>42928.648122546088</v>
          </cell>
          <cell r="K99">
            <v>35915.165087206638</v>
          </cell>
          <cell r="L99">
            <v>34217.385084173642</v>
          </cell>
          <cell r="M99">
            <v>35925.891531045701</v>
          </cell>
          <cell r="N99">
            <v>34328.033218833669</v>
          </cell>
          <cell r="O99">
            <v>30017.372340700524</v>
          </cell>
          <cell r="P99">
            <v>29505.870832268687</v>
          </cell>
        </row>
        <row r="100">
          <cell r="A100">
            <v>1099</v>
          </cell>
          <cell r="B100" t="str">
            <v>DRUENTO</v>
          </cell>
          <cell r="C100">
            <v>29091.121161085532</v>
          </cell>
          <cell r="D100">
            <v>32307.410856469451</v>
          </cell>
          <cell r="E100">
            <v>29469.169038369</v>
          </cell>
          <cell r="F100">
            <v>28307.671565950335</v>
          </cell>
          <cell r="G100">
            <v>32996.667614702055</v>
          </cell>
          <cell r="H100">
            <v>34323.208026472603</v>
          </cell>
          <cell r="I100">
            <v>35303.759137116678</v>
          </cell>
          <cell r="J100">
            <v>36397.380955109955</v>
          </cell>
          <cell r="K100">
            <v>30248.152392341221</v>
          </cell>
          <cell r="L100">
            <v>28948.392360141766</v>
          </cell>
          <cell r="M100">
            <v>30705.907480592708</v>
          </cell>
          <cell r="N100">
            <v>28967.689923330396</v>
          </cell>
          <cell r="O100">
            <v>25305.653369019499</v>
          </cell>
          <cell r="P100">
            <v>24864.578461139066</v>
          </cell>
        </row>
        <row r="101">
          <cell r="A101">
            <v>1100</v>
          </cell>
          <cell r="B101" t="str">
            <v>EXILLES</v>
          </cell>
          <cell r="C101">
            <v>25397.537575669903</v>
          </cell>
          <cell r="D101">
            <v>28205.467800855655</v>
          </cell>
          <cell r="E101">
            <v>25727.586222318583</v>
          </cell>
          <cell r="F101">
            <v>25684.192015399076</v>
          </cell>
          <cell r="G101">
            <v>28721.243934361173</v>
          </cell>
          <cell r="H101">
            <v>31536.832874346983</v>
          </cell>
          <cell r="I101">
            <v>32586.812403061926</v>
          </cell>
          <cell r="J101">
            <v>34105.005957640838</v>
          </cell>
          <cell r="K101">
            <v>27774.159891235773</v>
          </cell>
          <cell r="L101">
            <v>26542.558415181305</v>
          </cell>
          <cell r="M101">
            <v>27994.822289878557</v>
          </cell>
          <cell r="N101">
            <v>26681.366954025041</v>
          </cell>
          <cell r="O101">
            <v>23630.049542703004</v>
          </cell>
          <cell r="P101">
            <v>23872.432786711885</v>
          </cell>
        </row>
        <row r="102">
          <cell r="A102">
            <v>1101</v>
          </cell>
          <cell r="B102" t="str">
            <v>FAVRIA</v>
          </cell>
          <cell r="C102">
            <v>15126.506149579764</v>
          </cell>
          <cell r="D102">
            <v>16798.879846924036</v>
          </cell>
          <cell r="E102">
            <v>15323.07965078306</v>
          </cell>
          <cell r="F102">
            <v>14790.349595095855</v>
          </cell>
          <cell r="G102">
            <v>17172.731520591449</v>
          </cell>
          <cell r="H102">
            <v>18544.13176889878</v>
          </cell>
          <cell r="I102">
            <v>19592.703346312243</v>
          </cell>
          <cell r="J102">
            <v>20866.499710815664</v>
          </cell>
          <cell r="K102">
            <v>17772.784967477088</v>
          </cell>
          <cell r="L102">
            <v>17174.101514835584</v>
          </cell>
          <cell r="M102">
            <v>18287.534256903433</v>
          </cell>
          <cell r="N102">
            <v>17562.144093849776</v>
          </cell>
          <cell r="O102">
            <v>15305.08424919107</v>
          </cell>
          <cell r="P102">
            <v>14988.710704528463</v>
          </cell>
        </row>
        <row r="103">
          <cell r="A103">
            <v>1102</v>
          </cell>
          <cell r="B103" t="str">
            <v>FELETTO</v>
          </cell>
          <cell r="C103">
            <v>11362.586884682256</v>
          </cell>
          <cell r="D103">
            <v>12618.824858727539</v>
          </cell>
          <cell r="E103">
            <v>11510.247121921555</v>
          </cell>
          <cell r="F103">
            <v>10979.846147575172</v>
          </cell>
          <cell r="G103">
            <v>12412.81434284273</v>
          </cell>
          <cell r="H103">
            <v>12935.225921819039</v>
          </cell>
          <cell r="I103">
            <v>13370.205013799015</v>
          </cell>
          <cell r="J103">
            <v>14166.769352637626</v>
          </cell>
          <cell r="K103">
            <v>11718.431199919274</v>
          </cell>
          <cell r="L103">
            <v>11243.949254720377</v>
          </cell>
          <cell r="M103">
            <v>11478.910354298385</v>
          </cell>
          <cell r="N103">
            <v>11001.799620664035</v>
          </cell>
          <cell r="O103">
            <v>9537.8470663516964</v>
          </cell>
          <cell r="P103">
            <v>9376.2298454773554</v>
          </cell>
        </row>
        <row r="104">
          <cell r="A104">
            <v>1103</v>
          </cell>
          <cell r="B104" t="str">
            <v>FENESTRELLE</v>
          </cell>
          <cell r="C104">
            <v>36155.469513381926</v>
          </cell>
          <cell r="D104">
            <v>40152.787574234491</v>
          </cell>
          <cell r="E104">
            <v>36625.320724204459</v>
          </cell>
          <cell r="F104">
            <v>34710.337893447439</v>
          </cell>
          <cell r="G104">
            <v>40060.892385862331</v>
          </cell>
          <cell r="H104">
            <v>41621.526234279925</v>
          </cell>
          <cell r="I104">
            <v>43469.164753794706</v>
          </cell>
          <cell r="J104">
            <v>45485.000719576514</v>
          </cell>
          <cell r="K104">
            <v>37675.685056861243</v>
          </cell>
          <cell r="L104">
            <v>35393.568595999226</v>
          </cell>
          <cell r="M104">
            <v>37561.13154738977</v>
          </cell>
          <cell r="N104">
            <v>36412.664858120472</v>
          </cell>
          <cell r="O104">
            <v>31356.658233717695</v>
          </cell>
          <cell r="P104">
            <v>29865.276562708619</v>
          </cell>
        </row>
        <row r="105">
          <cell r="A105">
            <v>1104</v>
          </cell>
          <cell r="B105" t="str">
            <v>FIANO</v>
          </cell>
          <cell r="C105">
            <v>18115.547165749802</v>
          </cell>
          <cell r="D105">
            <v>20118.386704068522</v>
          </cell>
          <cell r="E105">
            <v>18350.964154800102</v>
          </cell>
          <cell r="F105">
            <v>17649.968754404425</v>
          </cell>
          <cell r="G105">
            <v>20800.11757432696</v>
          </cell>
          <cell r="H105">
            <v>21453.924806660714</v>
          </cell>
          <cell r="I105">
            <v>22008.677430583426</v>
          </cell>
          <cell r="J105">
            <v>22445.216257287728</v>
          </cell>
          <cell r="K105">
            <v>18263.543352213172</v>
          </cell>
          <cell r="L105">
            <v>17664.236902063942</v>
          </cell>
          <cell r="M105">
            <v>18168.670946202055</v>
          </cell>
          <cell r="N105">
            <v>17076.309653909033</v>
          </cell>
          <cell r="O105">
            <v>14921.224880880449</v>
          </cell>
          <cell r="P105">
            <v>14764.659730360969</v>
          </cell>
        </row>
        <row r="106">
          <cell r="A106">
            <v>1105</v>
          </cell>
          <cell r="B106" t="str">
            <v>FIORANO CANAVESE</v>
          </cell>
          <cell r="C106">
            <v>6988.4523664608942</v>
          </cell>
          <cell r="D106">
            <v>7761.0897360716708</v>
          </cell>
          <cell r="E106">
            <v>7079.2694088157714</v>
          </cell>
          <cell r="F106">
            <v>6644.6330495018719</v>
          </cell>
          <cell r="G106">
            <v>7372.4544676564065</v>
          </cell>
          <cell r="H106">
            <v>7715.5116123398338</v>
          </cell>
          <cell r="I106">
            <v>7947.2635854782329</v>
          </cell>
          <cell r="J106">
            <v>8035.627727762273</v>
          </cell>
          <cell r="K106">
            <v>6696.3838979653801</v>
          </cell>
          <cell r="L106">
            <v>6451.4336046088347</v>
          </cell>
          <cell r="M106">
            <v>6700.9143632162568</v>
          </cell>
          <cell r="N106">
            <v>6329.2077662423108</v>
          </cell>
          <cell r="O106">
            <v>5575.9117838252905</v>
          </cell>
          <cell r="P106">
            <v>5465.7026809768204</v>
          </cell>
        </row>
        <row r="107">
          <cell r="A107">
            <v>1106</v>
          </cell>
          <cell r="B107" t="str">
            <v>FOGLIZZO</v>
          </cell>
          <cell r="C107">
            <v>15281.400125526143</v>
          </cell>
          <cell r="D107">
            <v>16970.898769549331</v>
          </cell>
          <cell r="E107">
            <v>15479.986520577233</v>
          </cell>
          <cell r="F107">
            <v>14934.933472801062</v>
          </cell>
          <cell r="G107">
            <v>16885.270235962249</v>
          </cell>
          <cell r="H107">
            <v>17393.765844306534</v>
          </cell>
          <cell r="I107">
            <v>18411.835109631411</v>
          </cell>
          <cell r="J107">
            <v>19284.413299044987</v>
          </cell>
          <cell r="K107">
            <v>16252.398743444794</v>
          </cell>
          <cell r="L107">
            <v>15629.42549846041</v>
          </cell>
          <cell r="M107">
            <v>17328.314548941224</v>
          </cell>
          <cell r="N107">
            <v>16573.346520275882</v>
          </cell>
          <cell r="O107">
            <v>14585.389706076439</v>
          </cell>
          <cell r="P107">
            <v>14484.692128633074</v>
          </cell>
        </row>
        <row r="108">
          <cell r="A108">
            <v>1107</v>
          </cell>
          <cell r="B108" t="str">
            <v>FORNO CANAVESE</v>
          </cell>
          <cell r="C108">
            <v>22915.098887371383</v>
          </cell>
          <cell r="D108">
            <v>25448.572795511602</v>
          </cell>
          <cell r="E108">
            <v>23212.887495934869</v>
          </cell>
          <cell r="F108">
            <v>21955.548559726765</v>
          </cell>
          <cell r="G108">
            <v>24902.682393574967</v>
          </cell>
          <cell r="H108">
            <v>25781.475279423739</v>
          </cell>
          <cell r="I108">
            <v>26544.781146116457</v>
          </cell>
          <cell r="J108">
            <v>27857.911392578018</v>
          </cell>
          <cell r="K108">
            <v>23347.936801413027</v>
          </cell>
          <cell r="L108">
            <v>21841.642487378078</v>
          </cell>
          <cell r="M108">
            <v>22946.032748146899</v>
          </cell>
          <cell r="N108">
            <v>21790.393081615755</v>
          </cell>
          <cell r="O108">
            <v>18729.47759411854</v>
          </cell>
          <cell r="P108">
            <v>18424.121871552154</v>
          </cell>
        </row>
        <row r="109">
          <cell r="A109">
            <v>1108</v>
          </cell>
          <cell r="B109" t="str">
            <v>FRASSINETTO</v>
          </cell>
          <cell r="C109">
            <v>12178.351713875787</v>
          </cell>
          <cell r="D109">
            <v>13524.779955922893</v>
          </cell>
          <cell r="E109">
            <v>12336.613060654023</v>
          </cell>
          <cell r="F109">
            <v>11433.601955820051</v>
          </cell>
          <cell r="G109">
            <v>13983.831903922995</v>
          </cell>
          <cell r="H109">
            <v>14646.535447613718</v>
          </cell>
          <cell r="I109">
            <v>15853.972099174389</v>
          </cell>
          <cell r="J109">
            <v>17213.123292071741</v>
          </cell>
          <cell r="K109">
            <v>14992.595105780165</v>
          </cell>
          <cell r="L109">
            <v>14298.610649794382</v>
          </cell>
          <cell r="M109">
            <v>15295.813835181863</v>
          </cell>
          <cell r="N109">
            <v>14668.487012928645</v>
          </cell>
          <cell r="O109">
            <v>12883.021338857005</v>
          </cell>
          <cell r="P109">
            <v>13095.499802097705</v>
          </cell>
        </row>
        <row r="110">
          <cell r="A110">
            <v>1109</v>
          </cell>
          <cell r="B110" t="str">
            <v>FRONT</v>
          </cell>
          <cell r="C110">
            <v>13783.572411188698</v>
          </cell>
          <cell r="D110">
            <v>15307.472492804871</v>
          </cell>
          <cell r="E110">
            <v>13962.694084175411</v>
          </cell>
          <cell r="F110">
            <v>13556.176387074802</v>
          </cell>
          <cell r="G110">
            <v>15804.008816299132</v>
          </cell>
          <cell r="H110">
            <v>16304.594338673185</v>
          </cell>
          <cell r="I110">
            <v>17312.144044920326</v>
          </cell>
          <cell r="J110">
            <v>18488.60330573421</v>
          </cell>
          <cell r="K110">
            <v>15556.603995674213</v>
          </cell>
          <cell r="L110">
            <v>14591.202841440647</v>
          </cell>
          <cell r="M110">
            <v>15075.920842803682</v>
          </cell>
          <cell r="N110">
            <v>14197.689666483268</v>
          </cell>
          <cell r="O110">
            <v>12487.027854531529</v>
          </cell>
          <cell r="P110">
            <v>12728.222223403833</v>
          </cell>
        </row>
        <row r="111">
          <cell r="A111">
            <v>1110</v>
          </cell>
          <cell r="B111" t="str">
            <v>FROSSASCO</v>
          </cell>
          <cell r="C111">
            <v>29510.058029584561</v>
          </cell>
          <cell r="D111">
            <v>32772.665030022101</v>
          </cell>
          <cell r="E111">
            <v>29893.550117593866</v>
          </cell>
          <cell r="F111">
            <v>28838.844624654481</v>
          </cell>
          <cell r="G111">
            <v>33847.529709109185</v>
          </cell>
          <cell r="H111">
            <v>35106.225336213371</v>
          </cell>
          <cell r="I111">
            <v>35645.557555526451</v>
          </cell>
          <cell r="J111">
            <v>35439.256030034427</v>
          </cell>
          <cell r="K111">
            <v>29554.747330579761</v>
          </cell>
          <cell r="L111">
            <v>28363.534017414109</v>
          </cell>
          <cell r="M111">
            <v>29730.750009790925</v>
          </cell>
          <cell r="N111">
            <v>28301.686071187429</v>
          </cell>
          <cell r="O111">
            <v>24753.198757125589</v>
          </cell>
          <cell r="P111">
            <v>23851.800688086907</v>
          </cell>
        </row>
        <row r="112">
          <cell r="A112">
            <v>1111</v>
          </cell>
          <cell r="B112" t="str">
            <v>GARZIGLIANA</v>
          </cell>
          <cell r="C112">
            <v>10230.748436279122</v>
          </cell>
          <cell r="D112">
            <v>11361.85131091449</v>
          </cell>
          <cell r="E112">
            <v>10363.700092144836</v>
          </cell>
          <cell r="F112">
            <v>9810.050269636753</v>
          </cell>
          <cell r="G112">
            <v>11623.401821628326</v>
          </cell>
          <cell r="H112">
            <v>11795.492192595999</v>
          </cell>
          <cell r="I112">
            <v>12395.121273930754</v>
          </cell>
          <cell r="J112">
            <v>12866.835390735874</v>
          </cell>
          <cell r="K112">
            <v>10934.645957399756</v>
          </cell>
          <cell r="L112">
            <v>10757.795703880489</v>
          </cell>
          <cell r="M112">
            <v>11452.629623568442</v>
          </cell>
          <cell r="N112">
            <v>10990.553123586358</v>
          </cell>
          <cell r="O112">
            <v>10157.771300745238</v>
          </cell>
          <cell r="P112">
            <v>10021.478433137529</v>
          </cell>
        </row>
        <row r="113">
          <cell r="A113">
            <v>1112</v>
          </cell>
          <cell r="B113" t="str">
            <v>GASSINO TORINESE</v>
          </cell>
          <cell r="C113">
            <v>24562.004121131977</v>
          </cell>
          <cell r="D113">
            <v>27277.558475855454</v>
          </cell>
          <cell r="E113">
            <v>24881.194759004087</v>
          </cell>
          <cell r="F113">
            <v>23961.154184160725</v>
          </cell>
          <cell r="G113">
            <v>27948.596836392502</v>
          </cell>
          <cell r="H113">
            <v>28618.630792478103</v>
          </cell>
          <cell r="I113">
            <v>29644.146217896603</v>
          </cell>
          <cell r="J113">
            <v>30548.470616911018</v>
          </cell>
          <cell r="K113">
            <v>25429.904957073766</v>
          </cell>
          <cell r="L113">
            <v>24523.465414834947</v>
          </cell>
          <cell r="M113">
            <v>25523.896974251937</v>
          </cell>
          <cell r="N113">
            <v>24155.214196971239</v>
          </cell>
          <cell r="O113">
            <v>21048.268754354936</v>
          </cell>
          <cell r="P113">
            <v>20753.092229967035</v>
          </cell>
        </row>
        <row r="114">
          <cell r="A114">
            <v>1113</v>
          </cell>
          <cell r="B114" t="str">
            <v>GERMAGNANO</v>
          </cell>
          <cell r="C114">
            <v>14831.516582691536</v>
          </cell>
          <cell r="D114">
            <v>16471.276483579677</v>
          </cell>
          <cell r="E114">
            <v>15024.256605667393</v>
          </cell>
          <cell r="F114">
            <v>13972.5180383352</v>
          </cell>
          <cell r="G114">
            <v>16369.228055360572</v>
          </cell>
          <cell r="H114">
            <v>16927.537497591289</v>
          </cell>
          <cell r="I114">
            <v>17455.882093141172</v>
          </cell>
          <cell r="J114">
            <v>18583.019952691724</v>
          </cell>
          <cell r="K114">
            <v>15479.758094367538</v>
          </cell>
          <cell r="L114">
            <v>14696.924451197076</v>
          </cell>
          <cell r="M114">
            <v>15288.965825396452</v>
          </cell>
          <cell r="N114">
            <v>14274.146560241132</v>
          </cell>
          <cell r="O114">
            <v>12353.861969863705</v>
          </cell>
          <cell r="P114">
            <v>12103.034588488526</v>
          </cell>
        </row>
        <row r="115">
          <cell r="A115">
            <v>1114</v>
          </cell>
          <cell r="B115" t="str">
            <v>GIAGLIONE</v>
          </cell>
          <cell r="C115">
            <v>24609.631703007431</v>
          </cell>
          <cell r="D115">
            <v>27330.451722809739</v>
          </cell>
          <cell r="E115">
            <v>24929.441275644152</v>
          </cell>
          <cell r="F115">
            <v>24726.796564981203</v>
          </cell>
          <cell r="G115">
            <v>28924.122832936904</v>
          </cell>
          <cell r="H115">
            <v>29573.815783660193</v>
          </cell>
          <cell r="I115">
            <v>29831.544367020109</v>
          </cell>
          <cell r="J115">
            <v>31558.370932173515</v>
          </cell>
          <cell r="K115">
            <v>25623.600264934055</v>
          </cell>
          <cell r="L115">
            <v>24799.9373962026</v>
          </cell>
          <cell r="M115">
            <v>26426.457757547287</v>
          </cell>
          <cell r="N115">
            <v>24473.29039684049</v>
          </cell>
          <cell r="O115">
            <v>21688.816442422489</v>
          </cell>
          <cell r="P115">
            <v>21240.228799812572</v>
          </cell>
        </row>
        <row r="116">
          <cell r="A116">
            <v>1115</v>
          </cell>
          <cell r="B116" t="str">
            <v>GIAVENO</v>
          </cell>
          <cell r="C116">
            <v>66935.39571893317</v>
          </cell>
          <cell r="D116">
            <v>74335.71632930651</v>
          </cell>
          <cell r="E116">
            <v>67805.241337001717</v>
          </cell>
          <cell r="F116">
            <v>65466.656455191325</v>
          </cell>
          <cell r="G116">
            <v>76445.986330558735</v>
          </cell>
          <cell r="H116">
            <v>79926.420089473788</v>
          </cell>
          <cell r="I116">
            <v>83337.709086667921</v>
          </cell>
          <cell r="J116">
            <v>87717.789318115741</v>
          </cell>
          <cell r="K116">
            <v>74166.531993486846</v>
          </cell>
          <cell r="L116">
            <v>72553.260844270175</v>
          </cell>
          <cell r="M116">
            <v>77300.876596031812</v>
          </cell>
          <cell r="N116">
            <v>73318.353128550734</v>
          </cell>
          <cell r="O116">
            <v>63891.734595246257</v>
          </cell>
          <cell r="P116">
            <v>63059.537379743699</v>
          </cell>
        </row>
        <row r="117">
          <cell r="A117">
            <v>1116</v>
          </cell>
          <cell r="B117" t="str">
            <v>GIVOLETTO</v>
          </cell>
          <cell r="C117">
            <v>15045.535831006006</v>
          </cell>
          <cell r="D117">
            <v>16708.957518566309</v>
          </cell>
          <cell r="E117">
            <v>15241.057098543564</v>
          </cell>
          <cell r="F117">
            <v>14657.399967988724</v>
          </cell>
          <cell r="G117">
            <v>17792.887941769488</v>
          </cell>
          <cell r="H117">
            <v>19357.495454741464</v>
          </cell>
          <cell r="I117">
            <v>20928.397255139058</v>
          </cell>
          <cell r="J117">
            <v>23064.635492836987</v>
          </cell>
          <cell r="K117">
            <v>19623.64684889069</v>
          </cell>
          <cell r="L117">
            <v>19880.882635413611</v>
          </cell>
          <cell r="M117">
            <v>21828.222645167516</v>
          </cell>
          <cell r="N117">
            <v>21293.517685599807</v>
          </cell>
          <cell r="O117">
            <v>19235.710135695837</v>
          </cell>
          <cell r="P117">
            <v>18867.21885877848</v>
          </cell>
        </row>
        <row r="118">
          <cell r="A118">
            <v>1117</v>
          </cell>
          <cell r="B118" t="str">
            <v>GRAVERE</v>
          </cell>
          <cell r="C118">
            <v>22595.337021735959</v>
          </cell>
          <cell r="D118">
            <v>25093.45832906973</v>
          </cell>
          <cell r="E118">
            <v>22888.970228592159</v>
          </cell>
          <cell r="F118">
            <v>22549.083874614953</v>
          </cell>
          <cell r="G118">
            <v>25408.247599990715</v>
          </cell>
          <cell r="H118">
            <v>26422.345164579274</v>
          </cell>
          <cell r="I118">
            <v>27687.567891964754</v>
          </cell>
          <cell r="J118">
            <v>28793.619752707473</v>
          </cell>
          <cell r="K118">
            <v>23524.758247730333</v>
          </cell>
          <cell r="L118">
            <v>23136.714261284495</v>
          </cell>
          <cell r="M118">
            <v>24479.434155134444</v>
          </cell>
          <cell r="N118">
            <v>22443.756380895054</v>
          </cell>
          <cell r="O118">
            <v>18567.622040145849</v>
          </cell>
          <cell r="P118">
            <v>18421.750373616447</v>
          </cell>
        </row>
        <row r="119">
          <cell r="A119">
            <v>1118</v>
          </cell>
          <cell r="B119" t="str">
            <v>GROSCAVALLO</v>
          </cell>
          <cell r="C119">
            <v>34303.80330941009</v>
          </cell>
          <cell r="D119">
            <v>38096.402724386207</v>
          </cell>
          <cell r="E119">
            <v>34749.591560473425</v>
          </cell>
          <cell r="F119">
            <v>33205.679804822896</v>
          </cell>
          <cell r="G119">
            <v>39958.888212560028</v>
          </cell>
          <cell r="H119">
            <v>39684.994560296553</v>
          </cell>
          <cell r="I119">
            <v>42154.09416387423</v>
          </cell>
          <cell r="J119">
            <v>41670.531455262317</v>
          </cell>
          <cell r="K119">
            <v>35396.915999418808</v>
          </cell>
          <cell r="L119">
            <v>33439.186888071723</v>
          </cell>
          <cell r="M119">
            <v>35383.025577081833</v>
          </cell>
          <cell r="N119">
            <v>33482.322822836919</v>
          </cell>
          <cell r="O119">
            <v>28994.755064888654</v>
          </cell>
          <cell r="P119">
            <v>29163.707428538135</v>
          </cell>
        </row>
        <row r="120">
          <cell r="A120">
            <v>1119</v>
          </cell>
          <cell r="B120" t="str">
            <v>GROSSO</v>
          </cell>
          <cell r="C120">
            <v>8108.9036681491598</v>
          </cell>
          <cell r="D120">
            <v>9005.4171838817983</v>
          </cell>
          <cell r="E120">
            <v>8214.2813124779932</v>
          </cell>
          <cell r="F120">
            <v>7970.0109390372936</v>
          </cell>
          <cell r="G120">
            <v>9654.074880293776</v>
          </cell>
          <cell r="H120">
            <v>9995.8784005280559</v>
          </cell>
          <cell r="I120">
            <v>10294.157143269411</v>
          </cell>
          <cell r="J120">
            <v>10965.555517761126</v>
          </cell>
          <cell r="K120">
            <v>8918.9312247733287</v>
          </cell>
          <cell r="L120">
            <v>8586.9312351416775</v>
          </cell>
          <cell r="M120">
            <v>8868.3692805067112</v>
          </cell>
          <cell r="N120">
            <v>8257.2316833139503</v>
          </cell>
          <cell r="O120">
            <v>7222.27580215741</v>
          </cell>
          <cell r="P120">
            <v>7215.3706408022717</v>
          </cell>
        </row>
        <row r="121">
          <cell r="A121">
            <v>1120</v>
          </cell>
          <cell r="B121" t="str">
            <v>GRUGLIASCO</v>
          </cell>
          <cell r="C121">
            <v>41740.967421152796</v>
          </cell>
          <cell r="D121">
            <v>46355.813395930621</v>
          </cell>
          <cell r="E121">
            <v>42283.403858784281</v>
          </cell>
          <cell r="F121">
            <v>40025.267849033393</v>
          </cell>
          <cell r="G121">
            <v>45324.069895020977</v>
          </cell>
          <cell r="H121">
            <v>46223.422641049168</v>
          </cell>
          <cell r="I121">
            <v>47060.06431219355</v>
          </cell>
          <cell r="J121">
            <v>47580.845960104969</v>
          </cell>
          <cell r="K121">
            <v>39802.754258194909</v>
          </cell>
          <cell r="L121">
            <v>37838.071907296318</v>
          </cell>
          <cell r="M121">
            <v>39613.927584488163</v>
          </cell>
          <cell r="N121">
            <v>37571.573653958323</v>
          </cell>
          <cell r="O121">
            <v>32857.707988214854</v>
          </cell>
          <cell r="P121">
            <v>32552.154203556733</v>
          </cell>
        </row>
        <row r="122">
          <cell r="A122">
            <v>1121</v>
          </cell>
          <cell r="B122" t="str">
            <v>INGRIA</v>
          </cell>
          <cell r="C122">
            <v>5102.4123246262789</v>
          </cell>
          <cell r="D122">
            <v>5666.5307059847728</v>
          </cell>
          <cell r="E122">
            <v>5168.7197088507919</v>
          </cell>
          <cell r="F122">
            <v>4887.9685237306994</v>
          </cell>
          <cell r="G122">
            <v>5780.0116629250824</v>
          </cell>
          <cell r="H122">
            <v>6409.3174068564531</v>
          </cell>
          <cell r="I122">
            <v>6929.6201202922366</v>
          </cell>
          <cell r="J122">
            <v>7807.0196632886345</v>
          </cell>
          <cell r="K122">
            <v>6528.2664274617091</v>
          </cell>
          <cell r="L122">
            <v>6484.166003926417</v>
          </cell>
          <cell r="M122">
            <v>7640.5556817128718</v>
          </cell>
          <cell r="N122">
            <v>7424.4230339767118</v>
          </cell>
          <cell r="O122">
            <v>6651.8597607935626</v>
          </cell>
          <cell r="P122">
            <v>5739.2537696851359</v>
          </cell>
        </row>
        <row r="123">
          <cell r="A123">
            <v>1122</v>
          </cell>
          <cell r="B123" t="str">
            <v>INVERSO PINASCA</v>
          </cell>
          <cell r="C123">
            <v>9115.5015974224661</v>
          </cell>
          <cell r="D123">
            <v>10123.303726934875</v>
          </cell>
          <cell r="E123">
            <v>9233.9602848755094</v>
          </cell>
          <cell r="F123">
            <v>9141.2142520016478</v>
          </cell>
          <cell r="G123">
            <v>10607.906918688173</v>
          </cell>
          <cell r="H123">
            <v>11918.276559936005</v>
          </cell>
          <cell r="I123">
            <v>12465.825693613206</v>
          </cell>
          <cell r="J123">
            <v>12880.290530547012</v>
          </cell>
          <cell r="K123">
            <v>10702.03115899813</v>
          </cell>
          <cell r="L123">
            <v>10475.87701361685</v>
          </cell>
          <cell r="M123">
            <v>11149.368236105322</v>
          </cell>
          <cell r="N123">
            <v>10604.282016224259</v>
          </cell>
          <cell r="O123">
            <v>9238.6653391261734</v>
          </cell>
          <cell r="P123">
            <v>9093.2185971523704</v>
          </cell>
        </row>
        <row r="124">
          <cell r="A124">
            <v>1123</v>
          </cell>
          <cell r="B124" t="str">
            <v>ISOLABELLA</v>
          </cell>
          <cell r="C124">
            <v>4711.5317535510139</v>
          </cell>
          <cell r="D124">
            <v>5232.4347103160799</v>
          </cell>
          <cell r="E124">
            <v>4772.7595270809752</v>
          </cell>
          <cell r="F124">
            <v>4442.8850458846391</v>
          </cell>
          <cell r="G124">
            <v>5571.332852622164</v>
          </cell>
          <cell r="H124">
            <v>6214.9475903491912</v>
          </cell>
          <cell r="I124">
            <v>6020.7081423999862</v>
          </cell>
          <cell r="J124">
            <v>6250.9112452791978</v>
          </cell>
          <cell r="K124">
            <v>4964.1819086068926</v>
          </cell>
          <cell r="L124">
            <v>5096.9780023842322</v>
          </cell>
          <cell r="M124">
            <v>5304.7675727643318</v>
          </cell>
          <cell r="N124">
            <v>4885.6888431099278</v>
          </cell>
          <cell r="O124">
            <v>4299.0565202964672</v>
          </cell>
          <cell r="P124">
            <v>4334.5191258144914</v>
          </cell>
        </row>
        <row r="125">
          <cell r="A125">
            <v>1124</v>
          </cell>
          <cell r="B125" t="str">
            <v>ISSIGLIO</v>
          </cell>
          <cell r="C125">
            <v>6771.5302604744111</v>
          </cell>
          <cell r="D125">
            <v>7520.1849059295237</v>
          </cell>
          <cell r="E125">
            <v>6859.5283347582408</v>
          </cell>
          <cell r="F125">
            <v>6492.9242836722597</v>
          </cell>
          <cell r="G125">
            <v>7195.5428624647011</v>
          </cell>
          <cell r="H125">
            <v>7624.6550860742418</v>
          </cell>
          <cell r="I125">
            <v>7779.723211753666</v>
          </cell>
          <cell r="J125">
            <v>8308.8036664866086</v>
          </cell>
          <cell r="K125">
            <v>6995.4354027892841</v>
          </cell>
          <cell r="L125">
            <v>6881.3706769597893</v>
          </cell>
          <cell r="M125">
            <v>7589.2837942779024</v>
          </cell>
          <cell r="N125">
            <v>6959.8471761283781</v>
          </cell>
          <cell r="O125">
            <v>6095.6072573667752</v>
          </cell>
          <cell r="P125">
            <v>6080.8693858022161</v>
          </cell>
        </row>
        <row r="126">
          <cell r="A126">
            <v>1125</v>
          </cell>
          <cell r="B126" t="str">
            <v>IVREA</v>
          </cell>
          <cell r="C126">
            <v>69486.518926027755</v>
          </cell>
          <cell r="D126">
            <v>77168.889555621703</v>
          </cell>
          <cell r="E126">
            <v>70389.517158180519</v>
          </cell>
          <cell r="F126">
            <v>65174.536147429018</v>
          </cell>
          <cell r="G126">
            <v>72604.476964886097</v>
          </cell>
          <cell r="H126">
            <v>73645.864595130217</v>
          </cell>
          <cell r="I126">
            <v>74936.924390386775</v>
          </cell>
          <cell r="J126">
            <v>77066.682254151587</v>
          </cell>
          <cell r="K126">
            <v>63481.391116200743</v>
          </cell>
          <cell r="L126">
            <v>60201.140778286644</v>
          </cell>
          <cell r="M126">
            <v>62933.025079376079</v>
          </cell>
          <cell r="N126">
            <v>59584.192583474825</v>
          </cell>
          <cell r="O126">
            <v>51901.172973996247</v>
          </cell>
          <cell r="P126">
            <v>51159.433048789884</v>
          </cell>
        </row>
        <row r="127">
          <cell r="A127">
            <v>1126</v>
          </cell>
          <cell r="B127" t="str">
            <v>LA CASSA</v>
          </cell>
          <cell r="C127">
            <v>14710.228578255328</v>
          </cell>
          <cell r="D127">
            <v>16336.578980187351</v>
          </cell>
          <cell r="E127">
            <v>14901.392427100145</v>
          </cell>
          <cell r="F127">
            <v>14594.563317074631</v>
          </cell>
          <cell r="G127">
            <v>17390.136815577629</v>
          </cell>
          <cell r="H127">
            <v>18884.089031043604</v>
          </cell>
          <cell r="I127">
            <v>20745.576575644496</v>
          </cell>
          <cell r="J127">
            <v>21929.23448370113</v>
          </cell>
          <cell r="K127">
            <v>18496.531557421076</v>
          </cell>
          <cell r="L127">
            <v>18283.605318529051</v>
          </cell>
          <cell r="M127">
            <v>19360.247233945978</v>
          </cell>
          <cell r="N127">
            <v>18417.41782414939</v>
          </cell>
          <cell r="O127">
            <v>15775.137917499816</v>
          </cell>
          <cell r="P127">
            <v>15604.366224367011</v>
          </cell>
        </row>
        <row r="128">
          <cell r="A128">
            <v>1127</v>
          </cell>
          <cell r="B128" t="str">
            <v>LA LOGGIA</v>
          </cell>
          <cell r="C128">
            <v>19496.345624618927</v>
          </cell>
          <cell r="D128">
            <v>21651.845070064341</v>
          </cell>
          <cell r="E128">
            <v>19749.706505327486</v>
          </cell>
          <cell r="F128">
            <v>19009.722843424766</v>
          </cell>
          <cell r="G128">
            <v>22148.306196338999</v>
          </cell>
          <cell r="H128">
            <v>23483.580937774121</v>
          </cell>
          <cell r="I128">
            <v>24451.986760760748</v>
          </cell>
          <cell r="J128">
            <v>25483.824724417769</v>
          </cell>
          <cell r="K128">
            <v>21641.355373122442</v>
          </cell>
          <cell r="L128">
            <v>21781.631895773971</v>
          </cell>
          <cell r="M128">
            <v>23503.487881020177</v>
          </cell>
          <cell r="N128">
            <v>22793.861769943214</v>
          </cell>
          <cell r="O128">
            <v>20094.669090349358</v>
          </cell>
          <cell r="P128">
            <v>19863.734195022804</v>
          </cell>
        </row>
        <row r="129">
          <cell r="A129">
            <v>1128</v>
          </cell>
          <cell r="B129" t="str">
            <v>LANZO TORINESE</v>
          </cell>
          <cell r="C129">
            <v>22582.858232641946</v>
          </cell>
          <cell r="D129">
            <v>25079.5998956316</v>
          </cell>
          <cell r="E129">
            <v>22876.329273877167</v>
          </cell>
          <cell r="F129">
            <v>22088.494331833183</v>
          </cell>
          <cell r="G129">
            <v>25902.233184594177</v>
          </cell>
          <cell r="H129">
            <v>26726.301694743586</v>
          </cell>
          <cell r="I129">
            <v>27363.4185083189</v>
          </cell>
          <cell r="J129">
            <v>28288.785693204896</v>
          </cell>
          <cell r="K129">
            <v>23507.608366996559</v>
          </cell>
          <cell r="L129">
            <v>22329.227661520486</v>
          </cell>
          <cell r="M129">
            <v>23514.548997296086</v>
          </cell>
          <cell r="N129">
            <v>22273.76079398291</v>
          </cell>
          <cell r="O129">
            <v>19530.298628935718</v>
          </cell>
          <cell r="P129">
            <v>19274.113850198035</v>
          </cell>
        </row>
        <row r="130">
          <cell r="A130">
            <v>1129</v>
          </cell>
          <cell r="B130" t="str">
            <v>LAURIANO</v>
          </cell>
          <cell r="C130">
            <v>14533.982162656446</v>
          </cell>
          <cell r="D130">
            <v>16140.846910281774</v>
          </cell>
          <cell r="E130">
            <v>14722.855636272097</v>
          </cell>
          <cell r="F130">
            <v>14236.311723869487</v>
          </cell>
          <cell r="G130">
            <v>16740.178352594794</v>
          </cell>
          <cell r="H130">
            <v>17106.002351845065</v>
          </cell>
          <cell r="I130">
            <v>18071.556348231035</v>
          </cell>
          <cell r="J130">
            <v>18955.104935456518</v>
          </cell>
          <cell r="K130">
            <v>16462.603819992353</v>
          </cell>
          <cell r="L130">
            <v>15915.557098977744</v>
          </cell>
          <cell r="M130">
            <v>16598.260176181066</v>
          </cell>
          <cell r="N130">
            <v>15883.304002768678</v>
          </cell>
          <cell r="O130">
            <v>13939.695997517381</v>
          </cell>
          <cell r="P130">
            <v>13483.07544717949</v>
          </cell>
        </row>
        <row r="131">
          <cell r="A131">
            <v>1130</v>
          </cell>
          <cell r="B131" t="str">
            <v>LEINI'</v>
          </cell>
          <cell r="C131">
            <v>57347.630645240031</v>
          </cell>
          <cell r="D131">
            <v>63687.936076496422</v>
          </cell>
          <cell r="E131">
            <v>58092.880369807892</v>
          </cell>
          <cell r="F131">
            <v>56185.985779796967</v>
          </cell>
          <cell r="G131">
            <v>66582.401532243661</v>
          </cell>
          <cell r="H131">
            <v>69981.553965098385</v>
          </cell>
          <cell r="I131">
            <v>75148.884960214316</v>
          </cell>
          <cell r="J131">
            <v>78985.540964402433</v>
          </cell>
          <cell r="K131">
            <v>67016.265613561758</v>
          </cell>
          <cell r="L131">
            <v>65199.90008421924</v>
          </cell>
          <cell r="M131">
            <v>69563.83161562476</v>
          </cell>
          <cell r="N131">
            <v>66185.594526500659</v>
          </cell>
          <cell r="O131">
            <v>57940.197370415641</v>
          </cell>
          <cell r="P131">
            <v>57190.996545654161</v>
          </cell>
        </row>
        <row r="132">
          <cell r="A132">
            <v>1131</v>
          </cell>
          <cell r="B132" t="str">
            <v>LEMIE</v>
          </cell>
          <cell r="C132">
            <v>22207.739602285903</v>
          </cell>
          <cell r="D132">
            <v>24663.008467486841</v>
          </cell>
          <cell r="E132">
            <v>22496.335863991306</v>
          </cell>
          <cell r="F132">
            <v>22429.825517903886</v>
          </cell>
          <cell r="G132">
            <v>25608.884278213645</v>
          </cell>
          <cell r="H132">
            <v>27275.720811835239</v>
          </cell>
          <cell r="I132">
            <v>27349.079981214094</v>
          </cell>
          <cell r="J132">
            <v>27485.075880012046</v>
          </cell>
          <cell r="K132">
            <v>23326.696040161994</v>
          </cell>
          <cell r="L132">
            <v>21163.552602497868</v>
          </cell>
          <cell r="M132">
            <v>22338.004188130122</v>
          </cell>
          <cell r="N132">
            <v>22565.216243047042</v>
          </cell>
          <cell r="O132">
            <v>18335.831293054085</v>
          </cell>
          <cell r="P132">
            <v>18818.487465896636</v>
          </cell>
        </row>
        <row r="133">
          <cell r="A133">
            <v>1132</v>
          </cell>
          <cell r="B133" t="str">
            <v>LESSOLO</v>
          </cell>
          <cell r="C133">
            <v>16722.626265676292</v>
          </cell>
          <cell r="D133">
            <v>18571.4656500448</v>
          </cell>
          <cell r="E133">
            <v>16939.941828295458</v>
          </cell>
          <cell r="F133">
            <v>16333.922298365003</v>
          </cell>
          <cell r="G133">
            <v>18915.308777976265</v>
          </cell>
          <cell r="H133">
            <v>19810.935357617589</v>
          </cell>
          <cell r="I133">
            <v>20611.235546731255</v>
          </cell>
          <cell r="J133">
            <v>21962.907873504741</v>
          </cell>
          <cell r="K133">
            <v>18338.229598203103</v>
          </cell>
          <cell r="L133">
            <v>17680.268979102588</v>
          </cell>
          <cell r="M133">
            <v>18297.125824283386</v>
          </cell>
          <cell r="N133">
            <v>17470.408565558959</v>
          </cell>
          <cell r="O133">
            <v>15135.259648185069</v>
          </cell>
          <cell r="P133">
            <v>14948.18059445367</v>
          </cell>
        </row>
        <row r="134">
          <cell r="A134">
            <v>1133</v>
          </cell>
          <cell r="B134" t="str">
            <v>LEVONE</v>
          </cell>
          <cell r="C134">
            <v>7944.6930930569797</v>
          </cell>
          <cell r="D134">
            <v>8823.0516268067131</v>
          </cell>
          <cell r="E134">
            <v>8047.9367715273875</v>
          </cell>
          <cell r="F134">
            <v>7713.3644030098249</v>
          </cell>
          <cell r="G134">
            <v>8911.786960491414</v>
          </cell>
          <cell r="H134">
            <v>9393.7952011677844</v>
          </cell>
          <cell r="I134">
            <v>9507.5235835759486</v>
          </cell>
          <cell r="J134">
            <v>9742.8145954934243</v>
          </cell>
          <cell r="K134">
            <v>8245.3016187793255</v>
          </cell>
          <cell r="L134">
            <v>7902.0837098468901</v>
          </cell>
          <cell r="M134">
            <v>8022.9493491255125</v>
          </cell>
          <cell r="N134">
            <v>7789.2402402325915</v>
          </cell>
          <cell r="O134">
            <v>6957.0181327601586</v>
          </cell>
          <cell r="P134">
            <v>6579.8232815288593</v>
          </cell>
        </row>
        <row r="135">
          <cell r="A135">
            <v>1134</v>
          </cell>
          <cell r="B135" t="str">
            <v>LOCANA</v>
          </cell>
          <cell r="C135">
            <v>51163.520905418904</v>
          </cell>
          <cell r="D135">
            <v>56820.11640603446</v>
          </cell>
          <cell r="E135">
            <v>51828.406262210017</v>
          </cell>
          <cell r="F135">
            <v>48726.37410411059</v>
          </cell>
          <cell r="G135">
            <v>55542.014120257554</v>
          </cell>
          <cell r="H135">
            <v>57275.200244105166</v>
          </cell>
          <cell r="I135">
            <v>60358.203419145779</v>
          </cell>
          <cell r="J135">
            <v>61901.491837498885</v>
          </cell>
          <cell r="K135">
            <v>51663.46868951567</v>
          </cell>
          <cell r="L135">
            <v>49505.047818021805</v>
          </cell>
          <cell r="M135">
            <v>51522.742331722322</v>
          </cell>
          <cell r="N135">
            <v>49013.829724102201</v>
          </cell>
          <cell r="O135">
            <v>42744.419736639262</v>
          </cell>
          <cell r="P135">
            <v>42247.650912206787</v>
          </cell>
        </row>
        <row r="136">
          <cell r="A136">
            <v>1135</v>
          </cell>
          <cell r="B136" t="str">
            <v>LOMBARDORE</v>
          </cell>
          <cell r="C136">
            <v>15484.333760518615</v>
          </cell>
          <cell r="D136">
            <v>17196.268575202223</v>
          </cell>
          <cell r="E136">
            <v>15685.557339248997</v>
          </cell>
          <cell r="F136">
            <v>15203.387697024207</v>
          </cell>
          <cell r="G136">
            <v>17694.748907780064</v>
          </cell>
          <cell r="H136">
            <v>20201.985075012857</v>
          </cell>
          <cell r="I136">
            <v>20841.114608393149</v>
          </cell>
          <cell r="J136">
            <v>21534.515007883416</v>
          </cell>
          <cell r="K136">
            <v>17340.661719415439</v>
          </cell>
          <cell r="L136">
            <v>18226.777735841828</v>
          </cell>
          <cell r="M136">
            <v>19317.120024816595</v>
          </cell>
          <cell r="N136">
            <v>18549.566203505598</v>
          </cell>
          <cell r="O136">
            <v>16119.173268698583</v>
          </cell>
          <cell r="P136">
            <v>15829.576714795619</v>
          </cell>
        </row>
        <row r="137">
          <cell r="A137">
            <v>1136</v>
          </cell>
          <cell r="B137" t="str">
            <v>LOMBRIASCO</v>
          </cell>
          <cell r="C137">
            <v>7447.304957286703</v>
          </cell>
          <cell r="D137">
            <v>8270.6726803754809</v>
          </cell>
          <cell r="E137">
            <v>7544.0849271955631</v>
          </cell>
          <cell r="F137">
            <v>7631.6782519433082</v>
          </cell>
          <cell r="G137">
            <v>9216.1818430758085</v>
          </cell>
          <cell r="H137">
            <v>9805.862949358605</v>
          </cell>
          <cell r="I137">
            <v>9869.3012401901124</v>
          </cell>
          <cell r="J137">
            <v>10395.932299105552</v>
          </cell>
          <cell r="K137">
            <v>8691.6839077938166</v>
          </cell>
          <cell r="L137">
            <v>8374.5394426788716</v>
          </cell>
          <cell r="M137">
            <v>8727.637266152431</v>
          </cell>
          <cell r="N137">
            <v>8418.1489819905437</v>
          </cell>
          <cell r="O137">
            <v>7488.0091793576485</v>
          </cell>
          <cell r="P137">
            <v>7409.5144496076764</v>
          </cell>
        </row>
        <row r="138">
          <cell r="A138">
            <v>1137</v>
          </cell>
          <cell r="B138" t="str">
            <v>LORANZE'</v>
          </cell>
          <cell r="C138">
            <v>5774.0193498361778</v>
          </cell>
          <cell r="D138">
            <v>6412.3900345888615</v>
          </cell>
          <cell r="E138">
            <v>5849.0544695385834</v>
          </cell>
          <cell r="F138">
            <v>5550.5396959596237</v>
          </cell>
          <cell r="G138">
            <v>6645.4486847244498</v>
          </cell>
          <cell r="H138">
            <v>6852.1255743628444</v>
          </cell>
          <cell r="I138">
            <v>7142.2277182328635</v>
          </cell>
          <cell r="J138">
            <v>7459.1069177498739</v>
          </cell>
          <cell r="K138">
            <v>6210.1796058608879</v>
          </cell>
          <cell r="L138">
            <v>5959.1613449064762</v>
          </cell>
          <cell r="M138">
            <v>6422.1098335207607</v>
          </cell>
          <cell r="N138">
            <v>6139.0215951068003</v>
          </cell>
          <cell r="O138">
            <v>5389.5142029407962</v>
          </cell>
          <cell r="P138">
            <v>5389.5862573592831</v>
          </cell>
        </row>
        <row r="139">
          <cell r="A139">
            <v>1138</v>
          </cell>
          <cell r="B139" t="str">
            <v>LUGNACCO</v>
          </cell>
          <cell r="C139">
            <v>5449.1581769264667</v>
          </cell>
          <cell r="D139">
            <v>6051.6124857830737</v>
          </cell>
          <cell r="E139">
            <v>5519.9716278884234</v>
          </cell>
          <cell r="F139">
            <v>5153.0340922954219</v>
          </cell>
          <cell r="G139">
            <v>6201.2358027697501</v>
          </cell>
          <cell r="H139">
            <v>6757.0879887569508</v>
          </cell>
          <cell r="I139">
            <v>6955.5362286050258</v>
          </cell>
          <cell r="J139">
            <v>7272.533582406908</v>
          </cell>
          <cell r="K139">
            <v>6198.8775826930087</v>
          </cell>
          <cell r="L139">
            <v>6006.0930684061123</v>
          </cell>
          <cell r="M139">
            <v>6306.219187033249</v>
          </cell>
          <cell r="N139">
            <v>5854.6410033396605</v>
          </cell>
          <cell r="O139">
            <v>5181.5593405280215</v>
          </cell>
          <cell r="P139">
            <v>5129.9644764911636</v>
          </cell>
        </row>
        <row r="140">
          <cell r="A140">
            <v>1139</v>
          </cell>
          <cell r="B140" t="str">
            <v>LUSERNA SAN GIOVANNI</v>
          </cell>
          <cell r="C140">
            <v>34511.328518459988</v>
          </cell>
          <cell r="D140">
            <v>38326.871744632095</v>
          </cell>
          <cell r="E140">
            <v>34959.813622089772</v>
          </cell>
          <cell r="F140">
            <v>33570.097733532064</v>
          </cell>
          <cell r="G140">
            <v>38010.876907117563</v>
          </cell>
          <cell r="H140">
            <v>39002.63971802553</v>
          </cell>
          <cell r="I140">
            <v>39601.956533904289</v>
          </cell>
          <cell r="J140">
            <v>40896.779374211757</v>
          </cell>
          <cell r="K140">
            <v>33554.057195026522</v>
          </cell>
          <cell r="L140">
            <v>32471.716174695117</v>
          </cell>
          <cell r="M140">
            <v>33547.79556332872</v>
          </cell>
          <cell r="N140">
            <v>31578.367277878355</v>
          </cell>
          <cell r="O140">
            <v>27198.319094903825</v>
          </cell>
          <cell r="P140">
            <v>26599.527305187428</v>
          </cell>
        </row>
        <row r="141">
          <cell r="A141">
            <v>1140</v>
          </cell>
          <cell r="B141" t="str">
            <v>LUSERNETTA</v>
          </cell>
          <cell r="C141">
            <v>11492.185533973643</v>
          </cell>
          <cell r="D141">
            <v>12762.7518248254</v>
          </cell>
          <cell r="E141">
            <v>11641.529944675769</v>
          </cell>
          <cell r="F141">
            <v>10859.019649004245</v>
          </cell>
          <cell r="G141">
            <v>12262.832656596849</v>
          </cell>
          <cell r="H141">
            <v>12452.896191150161</v>
          </cell>
          <cell r="I141">
            <v>13089.698164208814</v>
          </cell>
          <cell r="J141">
            <v>13364.972773443256</v>
          </cell>
          <cell r="K141">
            <v>11180.072303521145</v>
          </cell>
          <cell r="L141">
            <v>11187.25173187882</v>
          </cell>
          <cell r="M141">
            <v>11790.469562907565</v>
          </cell>
          <cell r="N141">
            <v>10951.830182950569</v>
          </cell>
          <cell r="O141">
            <v>9411.3311261329964</v>
          </cell>
          <cell r="P141">
            <v>9897.2405105482867</v>
          </cell>
        </row>
        <row r="142">
          <cell r="A142">
            <v>1141</v>
          </cell>
          <cell r="B142" t="str">
            <v>LUSIGLIE'</v>
          </cell>
          <cell r="C142">
            <v>5786.0502551808559</v>
          </cell>
          <cell r="D142">
            <v>6425.7510666299959</v>
          </cell>
          <cell r="E142">
            <v>5861.2417201200833</v>
          </cell>
          <cell r="F142">
            <v>5661.312932515495</v>
          </cell>
          <cell r="G142">
            <v>6457.5294128279565</v>
          </cell>
          <cell r="H142">
            <v>6926.2645458626821</v>
          </cell>
          <cell r="I142">
            <v>7262.2828416940019</v>
          </cell>
          <cell r="J142">
            <v>7617.4049414582005</v>
          </cell>
          <cell r="K142">
            <v>6450.4871403898787</v>
          </cell>
          <cell r="L142">
            <v>6284.3312305929285</v>
          </cell>
          <cell r="M142">
            <v>6803.8948868284506</v>
          </cell>
          <cell r="N142">
            <v>6407.0362742192583</v>
          </cell>
          <cell r="O142">
            <v>5694.6422360366169</v>
          </cell>
          <cell r="P142">
            <v>5764.5030692885475</v>
          </cell>
        </row>
        <row r="143">
          <cell r="A143">
            <v>1142</v>
          </cell>
          <cell r="B143" t="str">
            <v>MACELLO</v>
          </cell>
          <cell r="C143">
            <v>15494.975663325775</v>
          </cell>
          <cell r="D143">
            <v>17208.087037762729</v>
          </cell>
          <cell r="E143">
            <v>15696.337536786848</v>
          </cell>
          <cell r="F143">
            <v>15214.460960632478</v>
          </cell>
          <cell r="G143">
            <v>18050.963416225208</v>
          </cell>
          <cell r="H143">
            <v>18604.342945343196</v>
          </cell>
          <cell r="I143">
            <v>19818.09654968933</v>
          </cell>
          <cell r="J143">
            <v>21068.677117436684</v>
          </cell>
          <cell r="K143">
            <v>18160.410126916275</v>
          </cell>
          <cell r="L143">
            <v>17621.497563144494</v>
          </cell>
          <cell r="M143">
            <v>18670.275487958108</v>
          </cell>
          <cell r="N143">
            <v>17989.135046672498</v>
          </cell>
          <cell r="O143">
            <v>15547.505308721558</v>
          </cell>
          <cell r="P143">
            <v>15609.519145858509</v>
          </cell>
        </row>
        <row r="144">
          <cell r="A144">
            <v>1143</v>
          </cell>
          <cell r="B144" t="str">
            <v>MAGLIONE</v>
          </cell>
          <cell r="C144">
            <v>9687.0105730375471</v>
          </cell>
          <cell r="D144">
            <v>10757.998250432829</v>
          </cell>
          <cell r="E144">
            <v>9812.896191679778</v>
          </cell>
          <cell r="F144">
            <v>9452.4634120382925</v>
          </cell>
          <cell r="G144">
            <v>11025.412639821543</v>
          </cell>
          <cell r="H144">
            <v>10813.015594285147</v>
          </cell>
          <cell r="I144">
            <v>10940.054828719605</v>
          </cell>
          <cell r="J144">
            <v>11464.988863413269</v>
          </cell>
          <cell r="K144">
            <v>9620.413238258152</v>
          </cell>
          <cell r="L144">
            <v>9472.0968002623649</v>
          </cell>
          <cell r="M144">
            <v>9565.0420649548505</v>
          </cell>
          <cell r="N144">
            <v>8667.583405136731</v>
          </cell>
          <cell r="O144">
            <v>7415.3804988677857</v>
          </cell>
          <cell r="P144">
            <v>7137.9035725719377</v>
          </cell>
        </row>
        <row r="145">
          <cell r="A145">
            <v>1144</v>
          </cell>
          <cell r="B145" t="str">
            <v>MARENTINO</v>
          </cell>
          <cell r="C145">
            <v>14129.57240541359</v>
          </cell>
          <cell r="D145">
            <v>15691.725953091329</v>
          </cell>
          <cell r="E145">
            <v>14313.190452487523</v>
          </cell>
          <cell r="F145">
            <v>14354.815920431874</v>
          </cell>
          <cell r="G145">
            <v>18123.465590346426</v>
          </cell>
          <cell r="H145">
            <v>18620.601356844636</v>
          </cell>
          <cell r="I145">
            <v>19858.003801775216</v>
          </cell>
          <cell r="J145">
            <v>20732.965178679777</v>
          </cell>
          <cell r="K145">
            <v>17312.145225213517</v>
          </cell>
          <cell r="L145">
            <v>16656.539372862113</v>
          </cell>
          <cell r="M145">
            <v>17559.3383876507</v>
          </cell>
          <cell r="N145">
            <v>16583.321814073879</v>
          </cell>
          <cell r="O145">
            <v>14104.261718221751</v>
          </cell>
          <cell r="P145">
            <v>14009.609044206845</v>
          </cell>
        </row>
        <row r="146">
          <cell r="A146">
            <v>1145</v>
          </cell>
          <cell r="B146" t="str">
            <v>MASSELLO</v>
          </cell>
          <cell r="C146">
            <v>17328.68398201319</v>
          </cell>
          <cell r="D146">
            <v>19244.528593752231</v>
          </cell>
          <cell r="E146">
            <v>17553.875447108021</v>
          </cell>
          <cell r="F146">
            <v>17647.691631948135</v>
          </cell>
          <cell r="G146">
            <v>23157.225133926062</v>
          </cell>
          <cell r="H146">
            <v>24304.44381180454</v>
          </cell>
          <cell r="I146">
            <v>27261.842097268247</v>
          </cell>
          <cell r="J146">
            <v>30427.834705779554</v>
          </cell>
          <cell r="K146">
            <v>24759.255588725591</v>
          </cell>
          <cell r="L146">
            <v>25214.859020288146</v>
          </cell>
          <cell r="M146">
            <v>24879.002694710554</v>
          </cell>
          <cell r="N146">
            <v>23588.229638464705</v>
          </cell>
          <cell r="O146">
            <v>20199.373794515592</v>
          </cell>
          <cell r="P146">
            <v>19742.743573719792</v>
          </cell>
        </row>
        <row r="147">
          <cell r="A147">
            <v>1146</v>
          </cell>
          <cell r="B147" t="str">
            <v>MATHI</v>
          </cell>
          <cell r="C147">
            <v>13254.615960489675</v>
          </cell>
          <cell r="D147">
            <v>14720.035065306445</v>
          </cell>
          <cell r="E147">
            <v>13426.863685158796</v>
          </cell>
          <cell r="F147">
            <v>12833.212499411058</v>
          </cell>
          <cell r="G147">
            <v>15100.035436834502</v>
          </cell>
          <cell r="H147">
            <v>15191.234340697458</v>
          </cell>
          <cell r="I147">
            <v>15654.533917823905</v>
          </cell>
          <cell r="J147">
            <v>16252.45565174914</v>
          </cell>
          <cell r="K147">
            <v>13460.934652696111</v>
          </cell>
          <cell r="L147">
            <v>12904.37907660513</v>
          </cell>
          <cell r="M147">
            <v>13471.383230862662</v>
          </cell>
          <cell r="N147">
            <v>12779.295563703143</v>
          </cell>
          <cell r="O147">
            <v>11154.622373880116</v>
          </cell>
          <cell r="P147">
            <v>11133.857200746643</v>
          </cell>
        </row>
        <row r="148">
          <cell r="A148">
            <v>1147</v>
          </cell>
          <cell r="B148" t="str">
            <v>MATTIE</v>
          </cell>
          <cell r="C148">
            <v>20800.995872040032</v>
          </cell>
          <cell r="D148">
            <v>23100.736342904351</v>
          </cell>
          <cell r="E148">
            <v>21071.311075474889</v>
          </cell>
          <cell r="F148">
            <v>19496.304692998598</v>
          </cell>
          <cell r="G148">
            <v>22760.199014364251</v>
          </cell>
          <cell r="H148">
            <v>23703.187882362679</v>
          </cell>
          <cell r="I148">
            <v>23206.111897001651</v>
          </cell>
          <cell r="J148">
            <v>23294.215070357568</v>
          </cell>
          <cell r="K148">
            <v>19111.088743689979</v>
          </cell>
          <cell r="L148">
            <v>17860.125762778396</v>
          </cell>
          <cell r="M148">
            <v>18108.825897371964</v>
          </cell>
          <cell r="N148">
            <v>16710.932856775547</v>
          </cell>
          <cell r="O148">
            <v>14695.796603987657</v>
          </cell>
          <cell r="P148">
            <v>13590.20095884924</v>
          </cell>
        </row>
        <row r="149">
          <cell r="A149">
            <v>1148</v>
          </cell>
          <cell r="B149" t="str">
            <v>MAZZE'</v>
          </cell>
          <cell r="C149">
            <v>32469.943642071648</v>
          </cell>
          <cell r="D149">
            <v>36059.793086767117</v>
          </cell>
          <cell r="E149">
            <v>32891.900334679951</v>
          </cell>
          <cell r="F149">
            <v>31995.163779066996</v>
          </cell>
          <cell r="G149">
            <v>37332.730752251351</v>
          </cell>
          <cell r="H149">
            <v>39046.669193570502</v>
          </cell>
          <cell r="I149">
            <v>40725.84713900194</v>
          </cell>
          <cell r="J149">
            <v>43253.882128752011</v>
          </cell>
          <cell r="K149">
            <v>36490.087961552512</v>
          </cell>
          <cell r="L149">
            <v>35039.238119726673</v>
          </cell>
          <cell r="M149">
            <v>36550.89660831877</v>
          </cell>
          <cell r="N149">
            <v>35128.554160341977</v>
          </cell>
          <cell r="O149">
            <v>30778.492180012458</v>
          </cell>
          <cell r="P149">
            <v>30477.692892152889</v>
          </cell>
        </row>
        <row r="150">
          <cell r="A150">
            <v>1149</v>
          </cell>
          <cell r="B150" t="str">
            <v>MEANA DI SUSA</v>
          </cell>
          <cell r="C150">
            <v>11914.096242495358</v>
          </cell>
          <cell r="D150">
            <v>13231.308623632758</v>
          </cell>
          <cell r="E150">
            <v>12068.923509869684</v>
          </cell>
          <cell r="F150">
            <v>11790.491022392496</v>
          </cell>
          <cell r="G150">
            <v>13625.972441922315</v>
          </cell>
          <cell r="H150">
            <v>14257.619167045619</v>
          </cell>
          <cell r="I150">
            <v>14900.591891258015</v>
          </cell>
          <cell r="J150">
            <v>15638.953444269828</v>
          </cell>
          <cell r="K150">
            <v>13044.481899303359</v>
          </cell>
          <cell r="L150">
            <v>12459.227720869409</v>
          </cell>
          <cell r="M150">
            <v>12786.932205648027</v>
          </cell>
          <cell r="N150">
            <v>12172.742006010074</v>
          </cell>
          <cell r="O150">
            <v>10371.742504106778</v>
          </cell>
          <cell r="P150">
            <v>10119.521740360644</v>
          </cell>
        </row>
        <row r="151">
          <cell r="A151">
            <v>1150</v>
          </cell>
          <cell r="B151" t="str">
            <v>MERCENASCO</v>
          </cell>
          <cell r="C151">
            <v>16734.872725740926</v>
          </cell>
          <cell r="D151">
            <v>18585.066068353008</v>
          </cell>
          <cell r="E151">
            <v>16952.347434795392</v>
          </cell>
          <cell r="F151">
            <v>16546.830456103613</v>
          </cell>
          <cell r="G151">
            <v>19348.132513243414</v>
          </cell>
          <cell r="H151">
            <v>20292.933269661255</v>
          </cell>
          <cell r="I151">
            <v>20898.507680608993</v>
          </cell>
          <cell r="J151">
            <v>22047.347312763577</v>
          </cell>
          <cell r="K151">
            <v>18942.770552783411</v>
          </cell>
          <cell r="L151">
            <v>18078.149152198832</v>
          </cell>
          <cell r="M151">
            <v>19581.937178892742</v>
          </cell>
          <cell r="N151">
            <v>18502.704914329755</v>
          </cell>
          <cell r="O151">
            <v>16135.494133473112</v>
          </cell>
          <cell r="P151">
            <v>15901.900332961202</v>
          </cell>
        </row>
        <row r="152">
          <cell r="A152">
            <v>1151</v>
          </cell>
          <cell r="B152" t="str">
            <v>MEUGLIANO</v>
          </cell>
          <cell r="C152">
            <v>7232.9385440983597</v>
          </cell>
          <cell r="D152">
            <v>8032.6060982608078</v>
          </cell>
          <cell r="E152">
            <v>7326.9327579334695</v>
          </cell>
          <cell r="F152">
            <v>6922.7262737470319</v>
          </cell>
          <cell r="G152">
            <v>7671.8376262279444</v>
          </cell>
          <cell r="H152">
            <v>7774.4009181543197</v>
          </cell>
          <cell r="I152">
            <v>7507.1024245973122</v>
          </cell>
          <cell r="J152">
            <v>8378.1785503657247</v>
          </cell>
          <cell r="K152">
            <v>6722.8799123272638</v>
          </cell>
          <cell r="L152">
            <v>6960.5280444008959</v>
          </cell>
          <cell r="M152">
            <v>6972.5458628564438</v>
          </cell>
          <cell r="N152">
            <v>6557.5809068821673</v>
          </cell>
          <cell r="O152">
            <v>5486.7928320839974</v>
          </cell>
          <cell r="P152">
            <v>5138.9046335122521</v>
          </cell>
        </row>
        <row r="153">
          <cell r="A153">
            <v>1152</v>
          </cell>
          <cell r="B153" t="str">
            <v>MEZZENILE</v>
          </cell>
          <cell r="C153">
            <v>22669.679236995034</v>
          </cell>
          <cell r="D153">
            <v>25176.019756628866</v>
          </cell>
          <cell r="E153">
            <v>22964.278543319029</v>
          </cell>
          <cell r="F153">
            <v>21752.254739702297</v>
          </cell>
          <cell r="G153">
            <v>26499.981244231232</v>
          </cell>
          <cell r="H153">
            <v>26696.53913663315</v>
          </cell>
          <cell r="I153">
            <v>27187.802866250629</v>
          </cell>
          <cell r="J153">
            <v>28650.781445434888</v>
          </cell>
          <cell r="K153">
            <v>24051.257827993551</v>
          </cell>
          <cell r="L153">
            <v>23198.561769597651</v>
          </cell>
          <cell r="M153">
            <v>24423.870296594963</v>
          </cell>
          <cell r="N153">
            <v>23189.304688557648</v>
          </cell>
          <cell r="O153">
            <v>20231.522116849112</v>
          </cell>
          <cell r="P153">
            <v>20095.78564278199</v>
          </cell>
        </row>
        <row r="154">
          <cell r="A154">
            <v>1153</v>
          </cell>
          <cell r="B154" t="str">
            <v>MOMBELLO DI TORINO</v>
          </cell>
          <cell r="C154">
            <v>4515.4205491571038</v>
          </cell>
          <cell r="D154">
            <v>5014.6416174054357</v>
          </cell>
          <cell r="E154">
            <v>4574.0997985472732</v>
          </cell>
          <cell r="F154">
            <v>4129.1064784033706</v>
          </cell>
          <cell r="G154">
            <v>4978.0674892741426</v>
          </cell>
          <cell r="H154">
            <v>5132.3268185587349</v>
          </cell>
          <cell r="I154">
            <v>5221.8764328739016</v>
          </cell>
          <cell r="J154">
            <v>5470.2968990024747</v>
          </cell>
          <cell r="K154">
            <v>4799.2147881873871</v>
          </cell>
          <cell r="L154">
            <v>4806.6987799753742</v>
          </cell>
          <cell r="M154">
            <v>5022.6567963359548</v>
          </cell>
          <cell r="N154">
            <v>4679.7525425403046</v>
          </cell>
          <cell r="O154">
            <v>4099.6543834825034</v>
          </cell>
          <cell r="P154">
            <v>4122.3826618055728</v>
          </cell>
        </row>
        <row r="155">
          <cell r="A155">
            <v>1154</v>
          </cell>
          <cell r="B155" t="str">
            <v>MOMPANTERO</v>
          </cell>
          <cell r="C155">
            <v>21859.864372621847</v>
          </cell>
          <cell r="D155">
            <v>24276.672447320681</v>
          </cell>
          <cell r="E155">
            <v>22143.939890990965</v>
          </cell>
          <cell r="F155">
            <v>22262.753623665511</v>
          </cell>
          <cell r="G155">
            <v>26064.277937715055</v>
          </cell>
          <cell r="H155">
            <v>26359.794438474706</v>
          </cell>
          <cell r="I155">
            <v>27639.205053618443</v>
          </cell>
          <cell r="J155">
            <v>28989.476866114575</v>
          </cell>
          <cell r="K155">
            <v>24706.278799631149</v>
          </cell>
          <cell r="L155">
            <v>24133.045047164043</v>
          </cell>
          <cell r="M155">
            <v>25003.612281634905</v>
          </cell>
          <cell r="N155">
            <v>24223.316605381362</v>
          </cell>
          <cell r="O155">
            <v>20213.173431732135</v>
          </cell>
          <cell r="P155">
            <v>20127.190174879641</v>
          </cell>
        </row>
        <row r="156">
          <cell r="A156">
            <v>1155</v>
          </cell>
          <cell r="B156" t="str">
            <v>MONASTERO DI LANZO</v>
          </cell>
          <cell r="C156">
            <v>21416.994776590876</v>
          </cell>
          <cell r="D156">
            <v>23784.839564167636</v>
          </cell>
          <cell r="E156">
            <v>21695.315071235</v>
          </cell>
          <cell r="F156">
            <v>21048.875563293986</v>
          </cell>
          <cell r="G156">
            <v>24302.856996965191</v>
          </cell>
          <cell r="H156">
            <v>24419.747289922158</v>
          </cell>
          <cell r="I156">
            <v>25218.039940436964</v>
          </cell>
          <cell r="J156">
            <v>26642.767710059576</v>
          </cell>
          <cell r="K156">
            <v>22086.93542423805</v>
          </cell>
          <cell r="L156">
            <v>21255.532764994645</v>
          </cell>
          <cell r="M156">
            <v>22088.907570543048</v>
          </cell>
          <cell r="N156">
            <v>21357.248290763437</v>
          </cell>
          <cell r="O156">
            <v>18957.839932193263</v>
          </cell>
          <cell r="P156">
            <v>18166.866023917446</v>
          </cell>
        </row>
        <row r="157">
          <cell r="A157">
            <v>1156</v>
          </cell>
          <cell r="B157" t="str">
            <v>MONCALIERI</v>
          </cell>
          <cell r="C157">
            <v>124163.92586352692</v>
          </cell>
          <cell r="D157">
            <v>137891.38425476526</v>
          </cell>
          <cell r="E157">
            <v>125777.47345930259</v>
          </cell>
          <cell r="F157">
            <v>118708.33713895078</v>
          </cell>
          <cell r="G157">
            <v>137211.78711808063</v>
          </cell>
          <cell r="H157">
            <v>139565.10535645127</v>
          </cell>
          <cell r="I157">
            <v>143760.55290308583</v>
          </cell>
          <cell r="J157">
            <v>146298.90693096048</v>
          </cell>
          <cell r="K157">
            <v>123060.33883681201</v>
          </cell>
          <cell r="L157">
            <v>115023.87949744426</v>
          </cell>
          <cell r="M157">
            <v>118737.1715665404</v>
          </cell>
          <cell r="N157">
            <v>112139.11407290968</v>
          </cell>
          <cell r="O157">
            <v>97878.03960327305</v>
          </cell>
          <cell r="P157">
            <v>96063.633978008656</v>
          </cell>
        </row>
        <row r="158">
          <cell r="A158">
            <v>1157</v>
          </cell>
          <cell r="B158" t="str">
            <v>MONCENISIO</v>
          </cell>
          <cell r="C158">
            <v>3255.3945439537429</v>
          </cell>
          <cell r="D158">
            <v>3615.3082051753427</v>
          </cell>
          <cell r="E158">
            <v>3297.6993760792284</v>
          </cell>
          <cell r="F158">
            <v>3104.7495716410558</v>
          </cell>
          <cell r="G158">
            <v>3997.0333573223675</v>
          </cell>
          <cell r="H158">
            <v>4123.29231894445</v>
          </cell>
          <cell r="I158">
            <v>4310.9965399637013</v>
          </cell>
          <cell r="J158">
            <v>4856.190392303708</v>
          </cell>
          <cell r="K158">
            <v>3247.9954578193406</v>
          </cell>
          <cell r="L158">
            <v>3564.6120431964218</v>
          </cell>
          <cell r="M158">
            <v>3931.2179661075593</v>
          </cell>
          <cell r="N158">
            <v>3695.7860273997744</v>
          </cell>
          <cell r="O158">
            <v>2859.0776696444718</v>
          </cell>
          <cell r="P158">
            <v>2551.8363676969793</v>
          </cell>
        </row>
        <row r="159">
          <cell r="A159">
            <v>1158</v>
          </cell>
          <cell r="B159" t="str">
            <v>MONTALDO TORINESE</v>
          </cell>
          <cell r="C159">
            <v>5533.0136220631102</v>
          </cell>
          <cell r="D159">
            <v>6144.7389178507947</v>
          </cell>
          <cell r="E159">
            <v>5604.9167997790491</v>
          </cell>
          <cell r="F159">
            <v>5473.0265434007842</v>
          </cell>
          <cell r="G159">
            <v>6910.709501739072</v>
          </cell>
          <cell r="H159">
            <v>7317.3896615522826</v>
          </cell>
          <cell r="I159">
            <v>7743.728249633642</v>
          </cell>
          <cell r="J159">
            <v>8198.1417152183185</v>
          </cell>
          <cell r="K159">
            <v>6958.0812437044015</v>
          </cell>
          <cell r="L159">
            <v>6882.7865382956606</v>
          </cell>
          <cell r="M159">
            <v>7321.9222963741195</v>
          </cell>
          <cell r="N159">
            <v>7096.3229857786928</v>
          </cell>
          <cell r="O159">
            <v>6305.4111241047813</v>
          </cell>
          <cell r="P159">
            <v>6192.4702658182487</v>
          </cell>
        </row>
        <row r="160">
          <cell r="A160">
            <v>1159</v>
          </cell>
          <cell r="B160" t="str">
            <v>MONTALENGHE</v>
          </cell>
          <cell r="C160">
            <v>9904.5082825398858</v>
          </cell>
          <cell r="D160">
            <v>10999.54232232761</v>
          </cell>
          <cell r="E160">
            <v>10033.220349394134</v>
          </cell>
          <cell r="F160">
            <v>9571.7095939870978</v>
          </cell>
          <cell r="G160">
            <v>10735.500089930896</v>
          </cell>
          <cell r="H160">
            <v>11255.35157768315</v>
          </cell>
          <cell r="I160">
            <v>11384.306793837543</v>
          </cell>
          <cell r="J160">
            <v>12262.77502282623</v>
          </cell>
          <cell r="K160">
            <v>10261.654919463845</v>
          </cell>
          <cell r="L160">
            <v>9747.0169281583039</v>
          </cell>
          <cell r="M160">
            <v>10544.181098509775</v>
          </cell>
          <cell r="N160">
            <v>10237.043176938158</v>
          </cell>
          <cell r="O160">
            <v>8768.2099762180933</v>
          </cell>
          <cell r="P160">
            <v>8766.542658592889</v>
          </cell>
        </row>
        <row r="161">
          <cell r="A161">
            <v>1160</v>
          </cell>
          <cell r="B161" t="str">
            <v>MONTALTO DORA</v>
          </cell>
          <cell r="C161">
            <v>12397.59803107609</v>
          </cell>
          <cell r="D161">
            <v>13768.265960100454</v>
          </cell>
          <cell r="E161">
            <v>12558.708549749792</v>
          </cell>
          <cell r="F161">
            <v>12050.325963886666</v>
          </cell>
          <cell r="G161">
            <v>13992.596128028277</v>
          </cell>
          <cell r="H161">
            <v>14353.205666076197</v>
          </cell>
          <cell r="I161">
            <v>14611.19384782425</v>
          </cell>
          <cell r="J161">
            <v>15165.034150596532</v>
          </cell>
          <cell r="K161">
            <v>12567.764297448513</v>
          </cell>
          <cell r="L161">
            <v>12158.697738424389</v>
          </cell>
          <cell r="M161">
            <v>12744.852696172831</v>
          </cell>
          <cell r="N161">
            <v>11995.373544210215</v>
          </cell>
          <cell r="O161">
            <v>10477.2094364724</v>
          </cell>
          <cell r="P161">
            <v>10267.309800487099</v>
          </cell>
        </row>
        <row r="162">
          <cell r="A162">
            <v>1161</v>
          </cell>
          <cell r="B162" t="str">
            <v>MONTANARO</v>
          </cell>
          <cell r="C162">
            <v>23232.92380920277</v>
          </cell>
          <cell r="D162">
            <v>25801.536171284391</v>
          </cell>
          <cell r="E162">
            <v>23534.842648305701</v>
          </cell>
          <cell r="F162">
            <v>22657.452343398196</v>
          </cell>
          <cell r="G162">
            <v>25936.924556784594</v>
          </cell>
          <cell r="H162">
            <v>26956.35929955661</v>
          </cell>
          <cell r="I162">
            <v>28130.785779031641</v>
          </cell>
          <cell r="J162">
            <v>29055.710131875305</v>
          </cell>
          <cell r="K162">
            <v>23941.781084812636</v>
          </cell>
          <cell r="L162">
            <v>22889.351442325442</v>
          </cell>
          <cell r="M162">
            <v>24030.699277569536</v>
          </cell>
          <cell r="N162">
            <v>22884.256583720457</v>
          </cell>
          <cell r="O162">
            <v>20087.989078218929</v>
          </cell>
          <cell r="P162">
            <v>19962.811822273285</v>
          </cell>
        </row>
        <row r="163">
          <cell r="A163">
            <v>1162</v>
          </cell>
          <cell r="B163" t="str">
            <v>MONTEU DA PO</v>
          </cell>
          <cell r="C163">
            <v>6886.3925443133303</v>
          </cell>
          <cell r="D163">
            <v>7647.7462665023277</v>
          </cell>
          <cell r="E163">
            <v>6975.8832885545944</v>
          </cell>
          <cell r="F163">
            <v>6640.8387291244244</v>
          </cell>
          <cell r="G163">
            <v>8030.6774416540611</v>
          </cell>
          <cell r="H163">
            <v>8385.6797106981012</v>
          </cell>
          <cell r="I163">
            <v>8954.8843253972373</v>
          </cell>
          <cell r="J163">
            <v>9367.8498687010815</v>
          </cell>
          <cell r="K163">
            <v>7958.4085466049846</v>
          </cell>
          <cell r="L163">
            <v>7849.2517252013158</v>
          </cell>
          <cell r="M163">
            <v>8190.275862700435</v>
          </cell>
          <cell r="N163">
            <v>7940.1266501869632</v>
          </cell>
          <cell r="O163">
            <v>6887.4560385673585</v>
          </cell>
          <cell r="P163">
            <v>6772.4135660307529</v>
          </cell>
        </row>
        <row r="164">
          <cell r="A164">
            <v>1163</v>
          </cell>
          <cell r="B164" t="str">
            <v>MORIONDO TORINESE</v>
          </cell>
          <cell r="C164">
            <v>8261.8744188858072</v>
          </cell>
          <cell r="D164">
            <v>9175.3002511484665</v>
          </cell>
          <cell r="E164">
            <v>8369.2399641718512</v>
          </cell>
          <cell r="F164">
            <v>8005.7340832261534</v>
          </cell>
          <cell r="G164">
            <v>9224.3175511257377</v>
          </cell>
          <cell r="H164">
            <v>9234.1453133089708</v>
          </cell>
          <cell r="I164">
            <v>9715.4455063728892</v>
          </cell>
          <cell r="J164">
            <v>10154.765283960596</v>
          </cell>
          <cell r="K164">
            <v>8548.922002252797</v>
          </cell>
          <cell r="L164">
            <v>8428.2281217563759</v>
          </cell>
          <cell r="M164">
            <v>9108.0150296240554</v>
          </cell>
          <cell r="N164">
            <v>8693.9245052222177</v>
          </cell>
          <cell r="O164">
            <v>7611.8818306966687</v>
          </cell>
          <cell r="P164">
            <v>7428.1512389031395</v>
          </cell>
        </row>
        <row r="165">
          <cell r="A165">
            <v>1164</v>
          </cell>
          <cell r="B165" t="str">
            <v>NICHELINO</v>
          </cell>
          <cell r="C165">
            <v>43884.424848584509</v>
          </cell>
          <cell r="D165">
            <v>48736.249659556677</v>
          </cell>
          <cell r="E165">
            <v>44454.716160766926</v>
          </cell>
          <cell r="F165">
            <v>42918.02705250978</v>
          </cell>
          <cell r="G165">
            <v>49465.494922731166</v>
          </cell>
          <cell r="H165">
            <v>50010.97030955628</v>
          </cell>
          <cell r="I165">
            <v>50922.537733651392</v>
          </cell>
          <cell r="J165">
            <v>51974.641579287178</v>
          </cell>
          <cell r="K165">
            <v>43133.590302157725</v>
          </cell>
          <cell r="L165">
            <v>41035.026864428342</v>
          </cell>
          <cell r="M165">
            <v>42366.580675617006</v>
          </cell>
          <cell r="N165">
            <v>39702.021800856455</v>
          </cell>
          <cell r="O165">
            <v>34198.667608070697</v>
          </cell>
          <cell r="P165">
            <v>33427.924308796777</v>
          </cell>
        </row>
        <row r="166">
          <cell r="A166">
            <v>1165</v>
          </cell>
          <cell r="B166" t="str">
            <v>NOASCA</v>
          </cell>
          <cell r="C166">
            <v>19403.750762611449</v>
          </cell>
          <cell r="D166">
            <v>21549.012998604841</v>
          </cell>
          <cell r="E166">
            <v>19655.908345212811</v>
          </cell>
          <cell r="F166">
            <v>18995.05609054309</v>
          </cell>
          <cell r="G166">
            <v>20918.277727606903</v>
          </cell>
          <cell r="H166">
            <v>20036.541256866913</v>
          </cell>
          <cell r="I166">
            <v>22290.083720552764</v>
          </cell>
          <cell r="J166">
            <v>22974.026923362937</v>
          </cell>
          <cell r="K166">
            <v>18267.890193273386</v>
          </cell>
          <cell r="L166">
            <v>17854.396065549179</v>
          </cell>
          <cell r="M166">
            <v>18622.997656237854</v>
          </cell>
          <cell r="N166">
            <v>17155.241990803148</v>
          </cell>
          <cell r="O166">
            <v>15065.16165513225</v>
          </cell>
          <cell r="P166">
            <v>14418.131441902013</v>
          </cell>
        </row>
        <row r="167">
          <cell r="A167">
            <v>1166</v>
          </cell>
          <cell r="B167" t="str">
            <v>NOLE</v>
          </cell>
          <cell r="C167">
            <v>19516.096200453565</v>
          </cell>
          <cell r="D167">
            <v>21673.779252820932</v>
          </cell>
          <cell r="E167">
            <v>19769.713745840945</v>
          </cell>
          <cell r="F167">
            <v>19263.094228567901</v>
          </cell>
          <cell r="G167">
            <v>22660.242208807955</v>
          </cell>
          <cell r="H167">
            <v>23598.075692794311</v>
          </cell>
          <cell r="I167">
            <v>24463.901944541652</v>
          </cell>
          <cell r="J167">
            <v>25731.226008374677</v>
          </cell>
          <cell r="K167">
            <v>21513.701213163229</v>
          </cell>
          <cell r="L167">
            <v>20852.336578857128</v>
          </cell>
          <cell r="M167">
            <v>21809.891410334065</v>
          </cell>
          <cell r="N167">
            <v>20754.072999185424</v>
          </cell>
          <cell r="O167">
            <v>18267.317045307533</v>
          </cell>
          <cell r="P167">
            <v>18051.18704701477</v>
          </cell>
        </row>
        <row r="168">
          <cell r="A168">
            <v>1167</v>
          </cell>
          <cell r="B168" t="str">
            <v>NOMAGLIO</v>
          </cell>
          <cell r="C168">
            <v>4085.2873281148754</v>
          </cell>
          <cell r="D168">
            <v>4536.9532320634216</v>
          </cell>
          <cell r="E168">
            <v>4138.3768668072798</v>
          </cell>
          <cell r="F168">
            <v>3999.393309945302</v>
          </cell>
          <cell r="G168">
            <v>4578.8647707642194</v>
          </cell>
          <cell r="H168">
            <v>4651.3601654025479</v>
          </cell>
          <cell r="I168">
            <v>4741.672863177484</v>
          </cell>
          <cell r="J168">
            <v>4845.772350084987</v>
          </cell>
          <cell r="K168">
            <v>3991.271600091221</v>
          </cell>
          <cell r="L168">
            <v>3745.5815636765738</v>
          </cell>
          <cell r="M168">
            <v>4055.7460101363968</v>
          </cell>
          <cell r="N168">
            <v>4032.4321660991882</v>
          </cell>
          <cell r="O168">
            <v>3464.7269684690241</v>
          </cell>
          <cell r="P168">
            <v>3457.2573690136114</v>
          </cell>
        </row>
        <row r="169">
          <cell r="A169">
            <v>1168</v>
          </cell>
          <cell r="B169" t="str">
            <v>NONE</v>
          </cell>
          <cell r="C169">
            <v>32084.988293313894</v>
          </cell>
          <cell r="D169">
            <v>35632.277400972627</v>
          </cell>
          <cell r="E169">
            <v>32501.94237527543</v>
          </cell>
          <cell r="F169">
            <v>30727.410185134777</v>
          </cell>
          <cell r="G169">
            <v>35166.694658748878</v>
          </cell>
          <cell r="H169">
            <v>35635.341962890285</v>
          </cell>
          <cell r="I169">
            <v>36137.145333016357</v>
          </cell>
          <cell r="J169">
            <v>37840.953554712185</v>
          </cell>
          <cell r="K169">
            <v>30743.823502676372</v>
          </cell>
          <cell r="L169">
            <v>29856.164577174117</v>
          </cell>
          <cell r="M169">
            <v>31261.47872055406</v>
          </cell>
          <cell r="N169">
            <v>29912.557835336454</v>
          </cell>
          <cell r="O169">
            <v>25374.854129450985</v>
          </cell>
          <cell r="P169">
            <v>25188.421069640957</v>
          </cell>
        </row>
        <row r="170">
          <cell r="A170">
            <v>1169</v>
          </cell>
          <cell r="B170" t="str">
            <v>NOVALESA</v>
          </cell>
          <cell r="C170">
            <v>15159.791180575337</v>
          </cell>
          <cell r="D170">
            <v>16835.844842731171</v>
          </cell>
          <cell r="E170">
            <v>15356.797230776781</v>
          </cell>
          <cell r="F170">
            <v>15182.156013299433</v>
          </cell>
          <cell r="G170">
            <v>17391.859291239231</v>
          </cell>
          <cell r="H170">
            <v>18195.987878905202</v>
          </cell>
          <cell r="I170">
            <v>18729.348134068328</v>
          </cell>
          <cell r="J170">
            <v>19826.963145949008</v>
          </cell>
          <cell r="K170">
            <v>16800.507421851798</v>
          </cell>
          <cell r="L170">
            <v>16479.816372973914</v>
          </cell>
          <cell r="M170">
            <v>17482.562838735415</v>
          </cell>
          <cell r="N170">
            <v>16177.258008987719</v>
          </cell>
          <cell r="O170">
            <v>13548.672840948728</v>
          </cell>
          <cell r="P170">
            <v>13681.185627812369</v>
          </cell>
        </row>
        <row r="171">
          <cell r="A171">
            <v>1170</v>
          </cell>
          <cell r="B171" t="str">
            <v>OGLIANICO</v>
          </cell>
          <cell r="C171">
            <v>7904.3279719830862</v>
          </cell>
          <cell r="D171">
            <v>8778.2237721639067</v>
          </cell>
          <cell r="E171">
            <v>8007.0470935533403</v>
          </cell>
          <cell r="F171">
            <v>7992.5874668198676</v>
          </cell>
          <cell r="G171">
            <v>9456.0972656404065</v>
          </cell>
          <cell r="H171">
            <v>9950.6351298020618</v>
          </cell>
          <cell r="I171">
            <v>10352.105597309634</v>
          </cell>
          <cell r="J171">
            <v>10915.815571710282</v>
          </cell>
          <cell r="K171">
            <v>8862.1509219031268</v>
          </cell>
          <cell r="L171">
            <v>8620.9633291559949</v>
          </cell>
          <cell r="M171">
            <v>9299.4953564486568</v>
          </cell>
          <cell r="N171">
            <v>8912.9289614162299</v>
          </cell>
          <cell r="O171">
            <v>7851.4373937049295</v>
          </cell>
          <cell r="P171">
            <v>7914.3241122109548</v>
          </cell>
        </row>
        <row r="172">
          <cell r="A172">
            <v>1171</v>
          </cell>
          <cell r="B172" t="str">
            <v>ORBASSANO</v>
          </cell>
          <cell r="C172">
            <v>47821.462257182706</v>
          </cell>
          <cell r="D172">
            <v>53108.562586671287</v>
          </cell>
          <cell r="E172">
            <v>48442.916555723212</v>
          </cell>
          <cell r="F172">
            <v>47008.547741549592</v>
          </cell>
          <cell r="G172">
            <v>56383.699888154384</v>
          </cell>
          <cell r="H172">
            <v>58447.630176101346</v>
          </cell>
          <cell r="I172">
            <v>60391.190352930535</v>
          </cell>
          <cell r="J172">
            <v>61881.712939313315</v>
          </cell>
          <cell r="K172">
            <v>50578.645624574361</v>
          </cell>
          <cell r="L172">
            <v>48548.789807558394</v>
          </cell>
          <cell r="M172">
            <v>50503.411875925092</v>
          </cell>
          <cell r="N172">
            <v>48562.040995340081</v>
          </cell>
          <cell r="O172">
            <v>42391.985538741923</v>
          </cell>
          <cell r="P172">
            <v>41247.498807193879</v>
          </cell>
        </row>
        <row r="173">
          <cell r="A173">
            <v>1172</v>
          </cell>
          <cell r="B173" t="str">
            <v>ORIO CANAVESE</v>
          </cell>
          <cell r="C173">
            <v>10352.941722780928</v>
          </cell>
          <cell r="D173">
            <v>11497.554183590189</v>
          </cell>
          <cell r="E173">
            <v>10487.481317190657</v>
          </cell>
          <cell r="F173">
            <v>10127.312834832654</v>
          </cell>
          <cell r="G173">
            <v>11951.938789412579</v>
          </cell>
          <cell r="H173">
            <v>12541.377643274476</v>
          </cell>
          <cell r="I173">
            <v>13239.667404639351</v>
          </cell>
          <cell r="J173">
            <v>13724.670428365031</v>
          </cell>
          <cell r="K173">
            <v>11164.771951168781</v>
          </cell>
          <cell r="L173">
            <v>11208.311960199537</v>
          </cell>
          <cell r="M173">
            <v>11724.48415226239</v>
          </cell>
          <cell r="N173">
            <v>10925.761198449471</v>
          </cell>
          <cell r="O173">
            <v>9557.654794473945</v>
          </cell>
          <cell r="P173">
            <v>9360.0885815259717</v>
          </cell>
        </row>
        <row r="174">
          <cell r="A174">
            <v>1173</v>
          </cell>
          <cell r="B174" t="str">
            <v>OSASCO</v>
          </cell>
          <cell r="C174">
            <v>8442.4127180327687</v>
          </cell>
          <cell r="D174">
            <v>9375.7987116090189</v>
          </cell>
          <cell r="E174">
            <v>8552.124412866744</v>
          </cell>
          <cell r="F174">
            <v>8264.2024743726288</v>
          </cell>
          <cell r="G174">
            <v>9988.8634846638452</v>
          </cell>
          <cell r="H174">
            <v>10261.970933409531</v>
          </cell>
          <cell r="I174">
            <v>10790.406142462287</v>
          </cell>
          <cell r="J174">
            <v>11674.329680890456</v>
          </cell>
          <cell r="K174">
            <v>9498.3130748820404</v>
          </cell>
          <cell r="L174">
            <v>9157.5941198406599</v>
          </cell>
          <cell r="M174">
            <v>9631.235479502262</v>
          </cell>
          <cell r="N174">
            <v>9040.036049328708</v>
          </cell>
          <cell r="O174">
            <v>8068.1986170564678</v>
          </cell>
          <cell r="P174">
            <v>8103.6432058342434</v>
          </cell>
        </row>
        <row r="175">
          <cell r="A175">
            <v>1174</v>
          </cell>
          <cell r="B175" t="str">
            <v>OSASIO</v>
          </cell>
          <cell r="C175">
            <v>4580.7142207274119</v>
          </cell>
          <cell r="D175">
            <v>5087.1541019559145</v>
          </cell>
          <cell r="E175">
            <v>4640.2419810361025</v>
          </cell>
          <cell r="F175">
            <v>4528.1800747069938</v>
          </cell>
          <cell r="G175">
            <v>5515.3146772638447</v>
          </cell>
          <cell r="H175">
            <v>5845.724383005454</v>
          </cell>
          <cell r="I175">
            <v>5920.0064178151524</v>
          </cell>
          <cell r="J175">
            <v>6114.9943847798877</v>
          </cell>
          <cell r="K175">
            <v>5204.6589323577382</v>
          </cell>
          <cell r="L175">
            <v>5393.0062384975299</v>
          </cell>
          <cell r="M175">
            <v>5682.1023927878805</v>
          </cell>
          <cell r="N175">
            <v>5546.0473133383648</v>
          </cell>
          <cell r="O175">
            <v>4842.4115889034656</v>
          </cell>
          <cell r="P175">
            <v>4940.7805440155598</v>
          </cell>
        </row>
        <row r="176">
          <cell r="A176">
            <v>1175</v>
          </cell>
          <cell r="B176" t="str">
            <v>OULX</v>
          </cell>
          <cell r="C176">
            <v>75892.864322712747</v>
          </cell>
          <cell r="D176">
            <v>84283.515068783978</v>
          </cell>
          <cell r="E176">
            <v>76879.114941906591</v>
          </cell>
          <cell r="F176">
            <v>74822.808138555614</v>
          </cell>
          <cell r="G176">
            <v>89864.770282675308</v>
          </cell>
          <cell r="H176">
            <v>95185.344880590623</v>
          </cell>
          <cell r="I176">
            <v>98333.654516925395</v>
          </cell>
          <cell r="J176">
            <v>103786.8584942438</v>
          </cell>
          <cell r="K176">
            <v>88941.616843774624</v>
          </cell>
          <cell r="L176">
            <v>85830.599065435672</v>
          </cell>
          <cell r="M176">
            <v>90656.646354828321</v>
          </cell>
          <cell r="N176">
            <v>85875.67413641914</v>
          </cell>
          <cell r="O176">
            <v>75057.320406782615</v>
          </cell>
          <cell r="P176">
            <v>74434.519918375052</v>
          </cell>
        </row>
        <row r="177">
          <cell r="A177">
            <v>1176</v>
          </cell>
          <cell r="B177" t="str">
            <v>OZEGNA</v>
          </cell>
          <cell r="C177">
            <v>10302.324419280656</v>
          </cell>
          <cell r="D177">
            <v>11441.340673922594</v>
          </cell>
          <cell r="E177">
            <v>10436.206226593213</v>
          </cell>
          <cell r="F177">
            <v>10117.917496603754</v>
          </cell>
          <cell r="G177">
            <v>11389.935692964915</v>
          </cell>
          <cell r="H177">
            <v>12102.326815647137</v>
          </cell>
          <cell r="I177">
            <v>12448.113971744326</v>
          </cell>
          <cell r="J177">
            <v>13167.745085481829</v>
          </cell>
          <cell r="K177">
            <v>11039.176207632443</v>
          </cell>
          <cell r="L177">
            <v>10530.847791685706</v>
          </cell>
          <cell r="M177">
            <v>10816.954071822549</v>
          </cell>
          <cell r="N177">
            <v>10279.039627477183</v>
          </cell>
          <cell r="O177">
            <v>8874.9012041970855</v>
          </cell>
          <cell r="P177">
            <v>8783.8980441612985</v>
          </cell>
        </row>
        <row r="178">
          <cell r="A178">
            <v>1177</v>
          </cell>
          <cell r="B178" t="str">
            <v>PALAZZO CANAVESE</v>
          </cell>
          <cell r="C178">
            <v>6814.4804895397965</v>
          </cell>
          <cell r="D178">
            <v>7567.8836759119977</v>
          </cell>
          <cell r="E178">
            <v>6903.0367149803697</v>
          </cell>
          <cell r="F178">
            <v>6777.4679782653684</v>
          </cell>
          <cell r="G178">
            <v>8859.503671134551</v>
          </cell>
          <cell r="H178">
            <v>9454.2840947939294</v>
          </cell>
          <cell r="I178">
            <v>9614.9142975133891</v>
          </cell>
          <cell r="J178">
            <v>10070.992993197964</v>
          </cell>
          <cell r="K178">
            <v>8354.6629222112497</v>
          </cell>
          <cell r="L178">
            <v>8141.7991640745713</v>
          </cell>
          <cell r="M178">
            <v>8460.9842144881095</v>
          </cell>
          <cell r="N178">
            <v>8178.7502870235339</v>
          </cell>
          <cell r="O178">
            <v>7249.7896199984307</v>
          </cell>
          <cell r="P178">
            <v>7081.693420324581</v>
          </cell>
        </row>
        <row r="179">
          <cell r="A179">
            <v>1178</v>
          </cell>
          <cell r="B179" t="str">
            <v>PANCALIERI</v>
          </cell>
          <cell r="C179">
            <v>14048.065011489991</v>
          </cell>
          <cell r="D179">
            <v>15601.207170788352</v>
          </cell>
          <cell r="E179">
            <v>14230.623845442327</v>
          </cell>
          <cell r="F179">
            <v>13945.993404967234</v>
          </cell>
          <cell r="G179">
            <v>16223.335504614681</v>
          </cell>
          <cell r="H179">
            <v>17110.538571541289</v>
          </cell>
          <cell r="I179">
            <v>17638.82505179536</v>
          </cell>
          <cell r="J179">
            <v>18470.148788908638</v>
          </cell>
          <cell r="K179">
            <v>15520.219939603918</v>
          </cell>
          <cell r="L179">
            <v>14735.121150390771</v>
          </cell>
          <cell r="M179">
            <v>15524.647609195883</v>
          </cell>
          <cell r="N179">
            <v>14973.790155822962</v>
          </cell>
          <cell r="O179">
            <v>12834.156971256865</v>
          </cell>
          <cell r="P179">
            <v>12640.009300684647</v>
          </cell>
        </row>
        <row r="180">
          <cell r="A180">
            <v>1179</v>
          </cell>
          <cell r="B180" t="str">
            <v>PARELLA</v>
          </cell>
          <cell r="C180">
            <v>4777.5990568909838</v>
          </cell>
          <cell r="D180">
            <v>5305.8063587088764</v>
          </cell>
          <cell r="E180">
            <v>4839.6853949172119</v>
          </cell>
          <cell r="F180">
            <v>4705.8247853846578</v>
          </cell>
          <cell r="G180">
            <v>5351.7555776142271</v>
          </cell>
          <cell r="H180">
            <v>5456.9752564406699</v>
          </cell>
          <cell r="I180">
            <v>5396.3527665302399</v>
          </cell>
          <cell r="J180">
            <v>5659.5811703192421</v>
          </cell>
          <cell r="K180">
            <v>4577.5697593862242</v>
          </cell>
          <cell r="L180">
            <v>4588.0946907341377</v>
          </cell>
          <cell r="M180">
            <v>4825.8509282515643</v>
          </cell>
          <cell r="N180">
            <v>4590.2785949197914</v>
          </cell>
          <cell r="O180">
            <v>4055.249300826139</v>
          </cell>
          <cell r="P180">
            <v>4003.8622392508159</v>
          </cell>
        </row>
        <row r="181">
          <cell r="A181">
            <v>1180</v>
          </cell>
          <cell r="B181" t="str">
            <v>PAVAROLO</v>
          </cell>
          <cell r="C181">
            <v>7331.4082698919901</v>
          </cell>
          <cell r="D181">
            <v>8141.9625534666066</v>
          </cell>
          <cell r="E181">
            <v>7426.6821274578051</v>
          </cell>
          <cell r="F181">
            <v>7273.5584851427548</v>
          </cell>
          <cell r="G181">
            <v>9007.6930978174696</v>
          </cell>
          <cell r="H181">
            <v>9220.8770164846865</v>
          </cell>
          <cell r="I181">
            <v>9717.8432072233154</v>
          </cell>
          <cell r="J181">
            <v>10292.154692804617</v>
          </cell>
          <cell r="K181">
            <v>8815.1707496477302</v>
          </cell>
          <cell r="L181">
            <v>8661.0752819355894</v>
          </cell>
          <cell r="M181">
            <v>9127.7512064969196</v>
          </cell>
          <cell r="N181">
            <v>8685.3535142600776</v>
          </cell>
          <cell r="O181">
            <v>7537.2375768171432</v>
          </cell>
          <cell r="P181">
            <v>7560.7543191527002</v>
          </cell>
        </row>
        <row r="182">
          <cell r="A182">
            <v>1181</v>
          </cell>
          <cell r="B182" t="str">
            <v>PAVONE CANAVESE</v>
          </cell>
          <cell r="C182">
            <v>22349.698132464542</v>
          </cell>
          <cell r="D182">
            <v>24820.661812425529</v>
          </cell>
          <cell r="E182">
            <v>22640.139188005804</v>
          </cell>
          <cell r="F182">
            <v>21649.025164343668</v>
          </cell>
          <cell r="G182">
            <v>24485.992395601254</v>
          </cell>
          <cell r="H182">
            <v>25099.19239804236</v>
          </cell>
          <cell r="I182">
            <v>26345.80977249056</v>
          </cell>
          <cell r="J182">
            <v>26919.342924213935</v>
          </cell>
          <cell r="K182">
            <v>22093.965878701361</v>
          </cell>
          <cell r="L182">
            <v>21444.998155211928</v>
          </cell>
          <cell r="M182">
            <v>22781.857303174191</v>
          </cell>
          <cell r="N182">
            <v>21411.865238655035</v>
          </cell>
          <cell r="O182">
            <v>18866.478213940143</v>
          </cell>
          <cell r="P182">
            <v>18371.849694599383</v>
          </cell>
        </row>
        <row r="183">
          <cell r="A183">
            <v>1182</v>
          </cell>
          <cell r="B183" t="str">
            <v>PECCO</v>
          </cell>
          <cell r="C183">
            <v>2856.2811220723961</v>
          </cell>
          <cell r="D183">
            <v>3172.0691416943341</v>
          </cell>
          <cell r="E183">
            <v>2893.3993551286298</v>
          </cell>
          <cell r="F183">
            <v>2602.0498604060922</v>
          </cell>
          <cell r="G183">
            <v>2929.9116736734209</v>
          </cell>
          <cell r="H183">
            <v>2998.0828963373883</v>
          </cell>
          <cell r="I183">
            <v>3178.4387217339731</v>
          </cell>
          <cell r="J183">
            <v>3365.3586734857372</v>
          </cell>
          <cell r="K183">
            <v>2777.4154093424481</v>
          </cell>
          <cell r="L183">
            <v>2694.1072338782005</v>
          </cell>
          <cell r="M183">
            <v>2725.8787105439524</v>
          </cell>
          <cell r="N183">
            <v>2630.0556926576978</v>
          </cell>
          <cell r="O183">
            <v>2247.4453027671311</v>
          </cell>
          <cell r="P183">
            <v>2151.9681892540948</v>
          </cell>
        </row>
        <row r="184">
          <cell r="A184">
            <v>1183</v>
          </cell>
          <cell r="B184" t="str">
            <v>PECETTO TORINESE</v>
          </cell>
          <cell r="C184">
            <v>17526.706985518889</v>
          </cell>
          <cell r="D184">
            <v>19464.444852663859</v>
          </cell>
          <cell r="E184">
            <v>17754.471819158513</v>
          </cell>
          <cell r="F184">
            <v>16991.962500637819</v>
          </cell>
          <cell r="G184">
            <v>19419.222138012221</v>
          </cell>
          <cell r="H184">
            <v>20122.98205198436</v>
          </cell>
          <cell r="I184">
            <v>21078.345638747403</v>
          </cell>
          <cell r="J184">
            <v>22123.786689126646</v>
          </cell>
          <cell r="K184">
            <v>18023.945507575223</v>
          </cell>
          <cell r="L184">
            <v>17217.479343792729</v>
          </cell>
          <cell r="M184">
            <v>18179.789644328972</v>
          </cell>
          <cell r="N184">
            <v>17367.4463042647</v>
          </cell>
          <cell r="O184">
            <v>14968.012425295339</v>
          </cell>
          <cell r="P184">
            <v>14778.455783415462</v>
          </cell>
        </row>
        <row r="185">
          <cell r="A185">
            <v>1184</v>
          </cell>
          <cell r="B185" t="str">
            <v>PEROSA ARGENTINA</v>
          </cell>
          <cell r="C185">
            <v>21384.085339533169</v>
          </cell>
          <cell r="D185">
            <v>23748.291687645757</v>
          </cell>
          <cell r="E185">
            <v>21661.977966135441</v>
          </cell>
          <cell r="F185">
            <v>20667.476492335743</v>
          </cell>
          <cell r="G185">
            <v>23459.860127491884</v>
          </cell>
          <cell r="H185">
            <v>23957.980136451981</v>
          </cell>
          <cell r="I185">
            <v>24645.238141659356</v>
          </cell>
          <cell r="J185">
            <v>24641.725532873206</v>
          </cell>
          <cell r="K185">
            <v>20949.007878237549</v>
          </cell>
          <cell r="L185">
            <v>19792.567056078413</v>
          </cell>
          <cell r="M185">
            <v>20780.691512091671</v>
          </cell>
          <cell r="N185">
            <v>19857.143349673403</v>
          </cell>
          <cell r="O185">
            <v>17546.548097895393</v>
          </cell>
          <cell r="P185">
            <v>17400.776438828991</v>
          </cell>
        </row>
        <row r="186">
          <cell r="A186">
            <v>1185</v>
          </cell>
          <cell r="B186" t="str">
            <v>PEROSA CANAVESE</v>
          </cell>
          <cell r="C186">
            <v>6327.7460072314634</v>
          </cell>
          <cell r="D186">
            <v>7027.3362418384904</v>
          </cell>
          <cell r="E186">
            <v>6409.9769715444772</v>
          </cell>
          <cell r="F186">
            <v>6273.7592132435511</v>
          </cell>
          <cell r="G186">
            <v>7435.5319288946594</v>
          </cell>
          <cell r="H186">
            <v>8219.8918417735003</v>
          </cell>
          <cell r="I186">
            <v>8593.3095214900459</v>
          </cell>
          <cell r="J186">
            <v>9118.6796076684659</v>
          </cell>
          <cell r="K186">
            <v>7585.845783296415</v>
          </cell>
          <cell r="L186">
            <v>7215.606331416895</v>
          </cell>
          <cell r="M186">
            <v>7298.5795145666489</v>
          </cell>
          <cell r="N186">
            <v>7121.9296007600042</v>
          </cell>
          <cell r="O186">
            <v>5982.0921663996851</v>
          </cell>
          <cell r="P186">
            <v>5977.5683739741417</v>
          </cell>
        </row>
        <row r="187">
          <cell r="A187">
            <v>1186</v>
          </cell>
          <cell r="B187" t="str">
            <v>PERRERO</v>
          </cell>
          <cell r="C187">
            <v>40337.482174654535</v>
          </cell>
          <cell r="D187">
            <v>44797.160010296699</v>
          </cell>
          <cell r="E187">
            <v>40861.679898992734</v>
          </cell>
          <cell r="F187">
            <v>38702.198607084487</v>
          </cell>
          <cell r="G187">
            <v>44046.851866976394</v>
          </cell>
          <cell r="H187">
            <v>44647.490884784886</v>
          </cell>
          <cell r="I187">
            <v>46374.318183849609</v>
          </cell>
          <cell r="J187">
            <v>47275.596635850496</v>
          </cell>
          <cell r="K187">
            <v>39816.246795785417</v>
          </cell>
          <cell r="L187">
            <v>38705.808937976995</v>
          </cell>
          <cell r="M187">
            <v>40703.539164342888</v>
          </cell>
          <cell r="N187">
            <v>38305.369462968527</v>
          </cell>
          <cell r="O187">
            <v>34185.633590632657</v>
          </cell>
          <cell r="P187">
            <v>33252.731313290235</v>
          </cell>
        </row>
        <row r="188">
          <cell r="A188">
            <v>1187</v>
          </cell>
          <cell r="B188" t="str">
            <v>PERTUSIO</v>
          </cell>
          <cell r="C188">
            <v>5746.4484122304812</v>
          </cell>
          <cell r="D188">
            <v>6381.7708774930234</v>
          </cell>
          <cell r="E188">
            <v>5821.1252392985516</v>
          </cell>
          <cell r="F188">
            <v>5761.5041664773835</v>
          </cell>
          <cell r="G188">
            <v>7039.452059897465</v>
          </cell>
          <cell r="H188">
            <v>7289.6584242577756</v>
          </cell>
          <cell r="I188">
            <v>7713.4219906213657</v>
          </cell>
          <cell r="J188">
            <v>8373.5098749497738</v>
          </cell>
          <cell r="K188">
            <v>6996.68998743669</v>
          </cell>
          <cell r="L188">
            <v>6967.640132151093</v>
          </cell>
          <cell r="M188">
            <v>7225.3993281052844</v>
          </cell>
          <cell r="N188">
            <v>7159.082275172902</v>
          </cell>
          <cell r="O188">
            <v>6268.4364640062222</v>
          </cell>
          <cell r="P188">
            <v>6226.6549364683769</v>
          </cell>
        </row>
        <row r="189">
          <cell r="A189">
            <v>1188</v>
          </cell>
          <cell r="B189" t="str">
            <v>PESSINETTO</v>
          </cell>
          <cell r="C189">
            <v>9934.1037249879028</v>
          </cell>
          <cell r="D189">
            <v>11032.40981180499</v>
          </cell>
          <cell r="E189">
            <v>10063.200393526384</v>
          </cell>
          <cell r="F189">
            <v>9874.6339702320274</v>
          </cell>
          <cell r="G189">
            <v>11688.216725958482</v>
          </cell>
          <cell r="H189">
            <v>12228.319269656577</v>
          </cell>
          <cell r="I189">
            <v>12493.087205632657</v>
          </cell>
          <cell r="J189">
            <v>12911.939490335521</v>
          </cell>
          <cell r="K189">
            <v>10478.379047103055</v>
          </cell>
          <cell r="L189">
            <v>10067.751565771639</v>
          </cell>
          <cell r="M189">
            <v>10456.534507346914</v>
          </cell>
          <cell r="N189">
            <v>9553.3798773680628</v>
          </cell>
          <cell r="O189">
            <v>8320.4837294800745</v>
          </cell>
          <cell r="P189">
            <v>8157.5143978383785</v>
          </cell>
        </row>
        <row r="190">
          <cell r="A190">
            <v>1189</v>
          </cell>
          <cell r="B190" t="str">
            <v>PIANEZZA</v>
          </cell>
          <cell r="C190">
            <v>27086.602797288644</v>
          </cell>
          <cell r="D190">
            <v>30081.274641576747</v>
          </cell>
          <cell r="E190">
            <v>27438.601354980303</v>
          </cell>
          <cell r="F190">
            <v>26342.900374952678</v>
          </cell>
          <cell r="G190">
            <v>32097.662438145439</v>
          </cell>
          <cell r="H190">
            <v>34308.151866101711</v>
          </cell>
          <cell r="I190">
            <v>36115.585099556396</v>
          </cell>
          <cell r="J190">
            <v>38303.447898127699</v>
          </cell>
          <cell r="K190">
            <v>33184.444510585206</v>
          </cell>
          <cell r="L190">
            <v>33273.091289687662</v>
          </cell>
          <cell r="M190">
            <v>35095.420220122236</v>
          </cell>
          <cell r="N190">
            <v>33728.957369000651</v>
          </cell>
          <cell r="O190">
            <v>30423.8121051419</v>
          </cell>
          <cell r="P190">
            <v>30217.83319089677</v>
          </cell>
        </row>
        <row r="191">
          <cell r="A191">
            <v>1190</v>
          </cell>
          <cell r="B191" t="str">
            <v>PINASCA</v>
          </cell>
          <cell r="C191">
            <v>29753.191276530579</v>
          </cell>
          <cell r="D191">
            <v>33042.678882649401</v>
          </cell>
          <cell r="E191">
            <v>30139.842954278483</v>
          </cell>
          <cell r="F191">
            <v>28722.700237988713</v>
          </cell>
          <cell r="G191">
            <v>34318.788736990937</v>
          </cell>
          <cell r="H191">
            <v>35501.592750664793</v>
          </cell>
          <cell r="I191">
            <v>36899.541270482958</v>
          </cell>
          <cell r="J191">
            <v>38995.675826745159</v>
          </cell>
          <cell r="K191">
            <v>32355.505795968224</v>
          </cell>
          <cell r="L191">
            <v>31456.636691113708</v>
          </cell>
          <cell r="M191">
            <v>33422.820091394642</v>
          </cell>
          <cell r="N191">
            <v>31733.482716593244</v>
          </cell>
          <cell r="O191">
            <v>28069.821813230552</v>
          </cell>
          <cell r="P191">
            <v>27448.621631164602</v>
          </cell>
        </row>
        <row r="192">
          <cell r="A192">
            <v>1191</v>
          </cell>
          <cell r="B192" t="str">
            <v>PINEROLO</v>
          </cell>
          <cell r="C192">
            <v>91135.481296766171</v>
          </cell>
          <cell r="D192">
            <v>101211.34285450977</v>
          </cell>
          <cell r="E192">
            <v>92319.814312282164</v>
          </cell>
          <cell r="F192">
            <v>89039.021746491519</v>
          </cell>
          <cell r="G192">
            <v>100416.60781591979</v>
          </cell>
          <cell r="H192">
            <v>103646.94961610262</v>
          </cell>
          <cell r="I192">
            <v>106435.41174523828</v>
          </cell>
          <cell r="J192">
            <v>110332.49461022303</v>
          </cell>
          <cell r="K192">
            <v>91014.006309795368</v>
          </cell>
          <cell r="L192">
            <v>88145.459582304102</v>
          </cell>
          <cell r="M192">
            <v>93042.008391842915</v>
          </cell>
          <cell r="N192">
            <v>88204.736797800855</v>
          </cell>
          <cell r="O192">
            <v>76688.485693256851</v>
          </cell>
          <cell r="P192">
            <v>75114.733952318726</v>
          </cell>
        </row>
        <row r="193">
          <cell r="A193">
            <v>1192</v>
          </cell>
          <cell r="B193" t="str">
            <v>PINO TORINESE</v>
          </cell>
          <cell r="C193">
            <v>32435.59360664833</v>
          </cell>
          <cell r="D193">
            <v>36021.645340545503</v>
          </cell>
          <cell r="E193">
            <v>32857.103910205326</v>
          </cell>
          <cell r="F193">
            <v>31116.475948389205</v>
          </cell>
          <cell r="G193">
            <v>36244.066392158406</v>
          </cell>
          <cell r="H193">
            <v>37392.49493476456</v>
          </cell>
          <cell r="I193">
            <v>37488.371195339467</v>
          </cell>
          <cell r="J193">
            <v>38359.494621912934</v>
          </cell>
          <cell r="K193">
            <v>31135.356205760203</v>
          </cell>
          <cell r="L193">
            <v>30288.044640975317</v>
          </cell>
          <cell r="M193">
            <v>31071.693128758259</v>
          </cell>
          <cell r="N193">
            <v>29344.757235047444</v>
          </cell>
          <cell r="O193">
            <v>25319.620970892807</v>
          </cell>
          <cell r="P193">
            <v>24859.843369862738</v>
          </cell>
        </row>
        <row r="194">
          <cell r="A194">
            <v>1193</v>
          </cell>
          <cell r="B194" t="str">
            <v>PIOBESI TORINESE</v>
          </cell>
          <cell r="C194">
            <v>18930.023013856284</v>
          </cell>
          <cell r="D194">
            <v>21022.910311520493</v>
          </cell>
          <cell r="E194">
            <v>19176.024361748252</v>
          </cell>
          <cell r="F194">
            <v>18534.347705507917</v>
          </cell>
          <cell r="G194">
            <v>22835.10447397505</v>
          </cell>
          <cell r="H194">
            <v>23585.48660921488</v>
          </cell>
          <cell r="I194">
            <v>24725.212429784275</v>
          </cell>
          <cell r="J194">
            <v>24901.83759829729</v>
          </cell>
          <cell r="K194">
            <v>21071.461969427455</v>
          </cell>
          <cell r="L194">
            <v>20081.203061160359</v>
          </cell>
          <cell r="M194">
            <v>21043.907217740201</v>
          </cell>
          <cell r="N194">
            <v>20281.427227220069</v>
          </cell>
          <cell r="O194">
            <v>17749.193635615007</v>
          </cell>
          <cell r="P194">
            <v>17422.0655241114</v>
          </cell>
        </row>
        <row r="195">
          <cell r="A195">
            <v>1194</v>
          </cell>
          <cell r="B195" t="str">
            <v>PIOSSASCO</v>
          </cell>
          <cell r="C195">
            <v>39834.702798123421</v>
          </cell>
          <cell r="D195">
            <v>44238.793772096193</v>
          </cell>
          <cell r="E195">
            <v>40352.366753103364</v>
          </cell>
          <cell r="F195">
            <v>38886.721877894808</v>
          </cell>
          <cell r="G195">
            <v>45732.527605968047</v>
          </cell>
          <cell r="H195">
            <v>47746.133887647884</v>
          </cell>
          <cell r="I195">
            <v>49400.601305776858</v>
          </cell>
          <cell r="J195">
            <v>50691.589762126147</v>
          </cell>
          <cell r="K195">
            <v>43422.844055030379</v>
          </cell>
          <cell r="L195">
            <v>42070.425836835311</v>
          </cell>
          <cell r="M195">
            <v>44454.089805761978</v>
          </cell>
          <cell r="N195">
            <v>42565.256702052517</v>
          </cell>
          <cell r="O195">
            <v>37462.052558276941</v>
          </cell>
          <cell r="P195">
            <v>37376.305366207678</v>
          </cell>
        </row>
        <row r="196">
          <cell r="A196">
            <v>1195</v>
          </cell>
          <cell r="B196" t="str">
            <v>PISCINA</v>
          </cell>
          <cell r="C196">
            <v>13877.500860560296</v>
          </cell>
          <cell r="D196">
            <v>15411.785591917002</v>
          </cell>
          <cell r="E196">
            <v>14057.843162023473</v>
          </cell>
          <cell r="F196">
            <v>13498.116059037651</v>
          </cell>
          <cell r="G196">
            <v>15971.279278349399</v>
          </cell>
          <cell r="H196">
            <v>16554.214317838985</v>
          </cell>
          <cell r="I196">
            <v>17250.669302450959</v>
          </cell>
          <cell r="J196">
            <v>18099.391233647748</v>
          </cell>
          <cell r="K196">
            <v>15356.046579124704</v>
          </cell>
          <cell r="L196">
            <v>14864.945438432567</v>
          </cell>
          <cell r="M196">
            <v>15622.745165982658</v>
          </cell>
          <cell r="N196">
            <v>14928.844851864955</v>
          </cell>
          <cell r="O196">
            <v>13177.195787667799</v>
          </cell>
          <cell r="P196">
            <v>12852.253112236707</v>
          </cell>
        </row>
        <row r="197">
          <cell r="A197">
            <v>1196</v>
          </cell>
          <cell r="B197" t="str">
            <v>PIVERONE</v>
          </cell>
          <cell r="C197">
            <v>15125.069897421785</v>
          </cell>
          <cell r="D197">
            <v>16797.284803944964</v>
          </cell>
          <cell r="E197">
            <v>15321.624734095909</v>
          </cell>
          <cell r="F197">
            <v>14876.668070727173</v>
          </cell>
          <cell r="G197">
            <v>17966.575252742674</v>
          </cell>
          <cell r="H197">
            <v>18752.869453477804</v>
          </cell>
          <cell r="I197">
            <v>19779.546408020284</v>
          </cell>
          <cell r="J197">
            <v>20597.947703677302</v>
          </cell>
          <cell r="K197">
            <v>17547.868104277954</v>
          </cell>
          <cell r="L197">
            <v>16719.583840369305</v>
          </cell>
          <cell r="M197">
            <v>17573.898205662215</v>
          </cell>
          <cell r="N197">
            <v>16620.600642406753</v>
          </cell>
          <cell r="O197">
            <v>14659.964800684053</v>
          </cell>
          <cell r="P197">
            <v>14451.361421841928</v>
          </cell>
        </row>
        <row r="198">
          <cell r="A198">
            <v>1197</v>
          </cell>
          <cell r="B198" t="str">
            <v>POIRINO</v>
          </cell>
          <cell r="C198">
            <v>67476.196387465534</v>
          </cell>
          <cell r="D198">
            <v>74936.307461321732</v>
          </cell>
          <cell r="E198">
            <v>68353.069873028086</v>
          </cell>
          <cell r="F198">
            <v>65741.979392693815</v>
          </cell>
          <cell r="G198">
            <v>77357.559823465868</v>
          </cell>
          <cell r="H198">
            <v>80968.363882359583</v>
          </cell>
          <cell r="I198">
            <v>85407.510098797473</v>
          </cell>
          <cell r="J198">
            <v>89321.681029888641</v>
          </cell>
          <cell r="K198">
            <v>76529.27959810567</v>
          </cell>
          <cell r="L198">
            <v>74580.363416591019</v>
          </cell>
          <cell r="M198">
            <v>79057.924893349875</v>
          </cell>
          <cell r="N198">
            <v>75810.181490949908</v>
          </cell>
          <cell r="O198">
            <v>65955.392131108063</v>
          </cell>
          <cell r="P198">
            <v>65093.772843682265</v>
          </cell>
        </row>
        <row r="199">
          <cell r="A199">
            <v>1198</v>
          </cell>
          <cell r="B199" t="str">
            <v>POMARETTO</v>
          </cell>
          <cell r="C199">
            <v>6765.6281601601704</v>
          </cell>
          <cell r="D199">
            <v>7513.6302744076784</v>
          </cell>
          <cell r="E199">
            <v>6853.5495348736067</v>
          </cell>
          <cell r="F199">
            <v>6471.3220301739284</v>
          </cell>
          <cell r="G199">
            <v>7348.5760332106129</v>
          </cell>
          <cell r="H199">
            <v>7408.3036338043185</v>
          </cell>
          <cell r="I199">
            <v>7767.1742240127514</v>
          </cell>
          <cell r="J199">
            <v>8031.9358010249707</v>
          </cell>
          <cell r="K199">
            <v>6665.2238495613474</v>
          </cell>
          <cell r="L199">
            <v>6412.1506644446399</v>
          </cell>
          <cell r="M199">
            <v>6605.1332003895586</v>
          </cell>
          <cell r="N199">
            <v>6154.1225180954243</v>
          </cell>
          <cell r="O199">
            <v>5269.1178329831973</v>
          </cell>
          <cell r="P199">
            <v>5182.0890639819709</v>
          </cell>
        </row>
        <row r="200">
          <cell r="A200">
            <v>1199</v>
          </cell>
          <cell r="B200" t="str">
            <v>PONT CANAVESE</v>
          </cell>
          <cell r="C200">
            <v>20020.210606465891</v>
          </cell>
          <cell r="D200">
            <v>22233.628120230402</v>
          </cell>
          <cell r="E200">
            <v>20280.37927032154</v>
          </cell>
          <cell r="F200">
            <v>19307.864774498979</v>
          </cell>
          <cell r="G200">
            <v>22759.230609392482</v>
          </cell>
          <cell r="H200">
            <v>23414.592788475431</v>
          </cell>
          <cell r="I200">
            <v>23803.329468091779</v>
          </cell>
          <cell r="J200">
            <v>24732.194961780049</v>
          </cell>
          <cell r="K200">
            <v>20941.030836502061</v>
          </cell>
          <cell r="L200">
            <v>19895.52108120187</v>
          </cell>
          <cell r="M200">
            <v>20670.347743572249</v>
          </cell>
          <cell r="N200">
            <v>19702.811681714615</v>
          </cell>
          <cell r="O200">
            <v>17105.656875604884</v>
          </cell>
          <cell r="P200">
            <v>16962.424425595782</v>
          </cell>
        </row>
        <row r="201">
          <cell r="A201">
            <v>1200</v>
          </cell>
          <cell r="B201" t="str">
            <v>PORTE</v>
          </cell>
          <cell r="C201">
            <v>6851.1040772739962</v>
          </cell>
          <cell r="D201">
            <v>7608.5563364607251</v>
          </cell>
          <cell r="E201">
            <v>6940.1362372625972</v>
          </cell>
          <cell r="F201">
            <v>6604.228852118772</v>
          </cell>
          <cell r="G201">
            <v>7373.1704979929564</v>
          </cell>
          <cell r="H201">
            <v>7618.6638400828069</v>
          </cell>
          <cell r="I201">
            <v>7812.5167995727506</v>
          </cell>
          <cell r="J201">
            <v>8348.2744236104663</v>
          </cell>
          <cell r="K201">
            <v>6882.0264545817217</v>
          </cell>
          <cell r="L201">
            <v>6830.7402558272515</v>
          </cell>
          <cell r="M201">
            <v>7113.5706050384433</v>
          </cell>
          <cell r="N201">
            <v>6910.2791989685966</v>
          </cell>
          <cell r="O201">
            <v>6228.1037881387265</v>
          </cell>
          <cell r="P201">
            <v>6217.964121797113</v>
          </cell>
        </row>
        <row r="202">
          <cell r="A202">
            <v>1201</v>
          </cell>
          <cell r="B202" t="str">
            <v>PRAGELATO</v>
          </cell>
          <cell r="C202">
            <v>42938.015778228095</v>
          </cell>
          <cell r="D202">
            <v>47685.206404640994</v>
          </cell>
          <cell r="E202">
            <v>43496.008219627605</v>
          </cell>
          <cell r="F202">
            <v>44264.825708292607</v>
          </cell>
          <cell r="G202">
            <v>53324.615696596258</v>
          </cell>
          <cell r="H202">
            <v>58397.314503618174</v>
          </cell>
          <cell r="I202">
            <v>63583.382863703002</v>
          </cell>
          <cell r="J202">
            <v>68578.478899062131</v>
          </cell>
          <cell r="K202">
            <v>58003.952830190414</v>
          </cell>
          <cell r="L202">
            <v>55789.984866462408</v>
          </cell>
          <cell r="M202">
            <v>59387.358773367414</v>
          </cell>
          <cell r="N202">
            <v>56856.442604391821</v>
          </cell>
          <cell r="O202">
            <v>49935.792268152945</v>
          </cell>
          <cell r="P202">
            <v>49058.332413939213</v>
          </cell>
        </row>
        <row r="203">
          <cell r="A203">
            <v>1202</v>
          </cell>
          <cell r="B203" t="str">
            <v>PRALI</v>
          </cell>
          <cell r="C203">
            <v>35394.555069227434</v>
          </cell>
          <cell r="D203">
            <v>39307.747074152103</v>
          </cell>
          <cell r="E203">
            <v>35854.517967777159</v>
          </cell>
          <cell r="F203">
            <v>34300.729184903983</v>
          </cell>
          <cell r="G203">
            <v>41608.999659443019</v>
          </cell>
          <cell r="H203">
            <v>42923.727241127388</v>
          </cell>
          <cell r="I203">
            <v>46979.321043092212</v>
          </cell>
          <cell r="J203">
            <v>47849.63250822929</v>
          </cell>
          <cell r="K203">
            <v>41118.958651301276</v>
          </cell>
          <cell r="L203">
            <v>38757.27828598109</v>
          </cell>
          <cell r="M203">
            <v>40770.663466654631</v>
          </cell>
          <cell r="N203">
            <v>39763.191527254086</v>
          </cell>
          <cell r="O203">
            <v>34923.328088673545</v>
          </cell>
          <cell r="P203">
            <v>33052.558247987472</v>
          </cell>
        </row>
        <row r="204">
          <cell r="A204">
            <v>1203</v>
          </cell>
          <cell r="B204" t="str">
            <v>PRALORMO</v>
          </cell>
          <cell r="C204">
            <v>24753.988732720532</v>
          </cell>
          <cell r="D204">
            <v>27490.768743358243</v>
          </cell>
          <cell r="E204">
            <v>25075.674268416627</v>
          </cell>
          <cell r="F204">
            <v>24571.454348630403</v>
          </cell>
          <cell r="G204">
            <v>29331.816630925328</v>
          </cell>
          <cell r="H204">
            <v>30094.128084921187</v>
          </cell>
          <cell r="I204">
            <v>31265.938960200783</v>
          </cell>
          <cell r="J204">
            <v>32800.129668934693</v>
          </cell>
          <cell r="K204">
            <v>27818.959057588701</v>
          </cell>
          <cell r="L204">
            <v>26873.006526672172</v>
          </cell>
          <cell r="M204">
            <v>28930.447427049381</v>
          </cell>
          <cell r="N204">
            <v>27316.83238507175</v>
          </cell>
          <cell r="O204">
            <v>23836.928774548462</v>
          </cell>
          <cell r="P204">
            <v>23653.78040908301</v>
          </cell>
        </row>
        <row r="205">
          <cell r="A205">
            <v>1204</v>
          </cell>
          <cell r="B205" t="str">
            <v>PRAMOLLO</v>
          </cell>
          <cell r="C205">
            <v>21958.142470332747</v>
          </cell>
          <cell r="D205">
            <v>24385.816088205363</v>
          </cell>
          <cell r="E205">
            <v>22243.495142167943</v>
          </cell>
          <cell r="F205">
            <v>20773.578574868116</v>
          </cell>
          <cell r="G205">
            <v>23741.897174100068</v>
          </cell>
          <cell r="H205">
            <v>24637.525753271009</v>
          </cell>
          <cell r="I205">
            <v>24332.098093394699</v>
          </cell>
          <cell r="J205">
            <v>26629.822226598961</v>
          </cell>
          <cell r="K205">
            <v>23187.987019180138</v>
          </cell>
          <cell r="L205">
            <v>21992.863947383823</v>
          </cell>
          <cell r="M205">
            <v>23222.268607169332</v>
          </cell>
          <cell r="N205">
            <v>22738.225284630265</v>
          </cell>
          <cell r="O205">
            <v>19354.415765300961</v>
          </cell>
          <cell r="P205">
            <v>19549.568957542164</v>
          </cell>
        </row>
        <row r="206">
          <cell r="A206">
            <v>1205</v>
          </cell>
          <cell r="B206" t="str">
            <v>PRAROSTINO</v>
          </cell>
          <cell r="C206">
            <v>17873.621888761314</v>
          </cell>
          <cell r="D206">
            <v>19849.714373533265</v>
          </cell>
          <cell r="E206">
            <v>18105.894986006264</v>
          </cell>
          <cell r="F206">
            <v>17371.099770743662</v>
          </cell>
          <cell r="G206">
            <v>20343.88838606713</v>
          </cell>
          <cell r="H206">
            <v>21176.978970449039</v>
          </cell>
          <cell r="I206">
            <v>21833.729758816367</v>
          </cell>
          <cell r="J206">
            <v>22432.072990182754</v>
          </cell>
          <cell r="K206">
            <v>18811.112313140209</v>
          </cell>
          <cell r="L206">
            <v>18440.735589482934</v>
          </cell>
          <cell r="M206">
            <v>19595.623437816575</v>
          </cell>
          <cell r="N206">
            <v>18711.966523660714</v>
          </cell>
          <cell r="O206">
            <v>16636.696138544758</v>
          </cell>
          <cell r="P206">
            <v>16488.765080314912</v>
          </cell>
        </row>
        <row r="207">
          <cell r="A207">
            <v>1206</v>
          </cell>
          <cell r="B207" t="str">
            <v>PRASCORSANO</v>
          </cell>
          <cell r="C207">
            <v>10261.718099234784</v>
          </cell>
          <cell r="D207">
            <v>11396.244953553929</v>
          </cell>
          <cell r="E207">
            <v>10395.072215193934</v>
          </cell>
          <cell r="F207">
            <v>10206.966834219082</v>
          </cell>
          <cell r="G207">
            <v>12189.481917165149</v>
          </cell>
          <cell r="H207">
            <v>12974.851092619405</v>
          </cell>
          <cell r="I207">
            <v>13373.885803572908</v>
          </cell>
          <cell r="J207">
            <v>14128.86437426671</v>
          </cell>
          <cell r="K207">
            <v>11947.351539811059</v>
          </cell>
          <cell r="L207">
            <v>11519.534160647872</v>
          </cell>
          <cell r="M207">
            <v>12034.234441890461</v>
          </cell>
          <cell r="N207">
            <v>11395.131640779158</v>
          </cell>
          <cell r="O207">
            <v>10006.858932769983</v>
          </cell>
          <cell r="P207">
            <v>9878.296399860059</v>
          </cell>
        </row>
        <row r="208">
          <cell r="A208">
            <v>1207</v>
          </cell>
          <cell r="B208" t="str">
            <v>PRATIGLIONE</v>
          </cell>
          <cell r="C208">
            <v>12524.159858074949</v>
          </cell>
          <cell r="D208">
            <v>13908.820355407401</v>
          </cell>
          <cell r="E208">
            <v>12686.915085791559</v>
          </cell>
          <cell r="F208">
            <v>12248.357562384588</v>
          </cell>
          <cell r="G208">
            <v>14456.202982288247</v>
          </cell>
          <cell r="H208">
            <v>14928.626757356067</v>
          </cell>
          <cell r="I208">
            <v>15191.794263173106</v>
          </cell>
          <cell r="J208">
            <v>15958.698364351267</v>
          </cell>
          <cell r="K208">
            <v>13506.210482898061</v>
          </cell>
          <cell r="L208">
            <v>12634.877178486871</v>
          </cell>
          <cell r="M208">
            <v>13288.472494966722</v>
          </cell>
          <cell r="N208">
            <v>12707.675914805697</v>
          </cell>
          <cell r="O208">
            <v>11050.842830322559</v>
          </cell>
          <cell r="P208">
            <v>10514.318433856117</v>
          </cell>
        </row>
        <row r="209">
          <cell r="A209">
            <v>1208</v>
          </cell>
          <cell r="B209" t="str">
            <v>QUAGLIUZZO</v>
          </cell>
          <cell r="C209">
            <v>3173.0737007656548</v>
          </cell>
          <cell r="D209">
            <v>3523.8860393467462</v>
          </cell>
          <cell r="E209">
            <v>3214.3087487514676</v>
          </cell>
          <cell r="F209">
            <v>3138.4091259873726</v>
          </cell>
          <cell r="G209">
            <v>3746.1393738748015</v>
          </cell>
          <cell r="H209">
            <v>3852.4988413123647</v>
          </cell>
          <cell r="I209">
            <v>4091.0831628665956</v>
          </cell>
          <cell r="J209">
            <v>4289.1273533908106</v>
          </cell>
          <cell r="K209">
            <v>3325.8762225681535</v>
          </cell>
          <cell r="L209">
            <v>3300.7595187847874</v>
          </cell>
          <cell r="M209">
            <v>3431.4880289246298</v>
          </cell>
          <cell r="N209">
            <v>3226.3343534290757</v>
          </cell>
          <cell r="O209">
            <v>2773.2700136983813</v>
          </cell>
          <cell r="P209">
            <v>2815.025191971687</v>
          </cell>
        </row>
        <row r="210">
          <cell r="A210">
            <v>1209</v>
          </cell>
          <cell r="B210" t="str">
            <v>QUASSOLO</v>
          </cell>
          <cell r="C210">
            <v>7437.8820884180577</v>
          </cell>
          <cell r="D210">
            <v>8260.2080271123687</v>
          </cell>
          <cell r="E210">
            <v>7534.5396053092436</v>
          </cell>
          <cell r="F210">
            <v>6891.7408073900533</v>
          </cell>
          <cell r="G210">
            <v>7863.7578817251988</v>
          </cell>
          <cell r="H210">
            <v>8354.4732602329223</v>
          </cell>
          <cell r="I210">
            <v>7780.3100568545406</v>
          </cell>
          <cell r="J210">
            <v>7966.1638203701013</v>
          </cell>
          <cell r="K210">
            <v>6564.6694696890818</v>
          </cell>
          <cell r="L210">
            <v>6701.261788601636</v>
          </cell>
          <cell r="M210">
            <v>6780.5506323150839</v>
          </cell>
          <cell r="N210">
            <v>6386.2533960816718</v>
          </cell>
          <cell r="O210">
            <v>5692.120555191198</v>
          </cell>
          <cell r="P210">
            <v>5673.1058091362065</v>
          </cell>
        </row>
        <row r="211">
          <cell r="A211">
            <v>1210</v>
          </cell>
          <cell r="B211" t="str">
            <v>QUINCINETTO</v>
          </cell>
          <cell r="C211">
            <v>21579.278776577707</v>
          </cell>
          <cell r="D211">
            <v>23965.065545626861</v>
          </cell>
          <cell r="E211">
            <v>21859.708000656774</v>
          </cell>
          <cell r="F211">
            <v>20902.001019004438</v>
          </cell>
          <cell r="G211">
            <v>24662.169352936366</v>
          </cell>
          <cell r="H211">
            <v>26013.36212228506</v>
          </cell>
          <cell r="I211">
            <v>26908.530000191789</v>
          </cell>
          <cell r="J211">
            <v>27758.347266662324</v>
          </cell>
          <cell r="K211">
            <v>23145.108213137821</v>
          </cell>
          <cell r="L211">
            <v>23168.600574518579</v>
          </cell>
          <cell r="M211">
            <v>24239.26894352934</v>
          </cell>
          <cell r="N211">
            <v>22918.249845872415</v>
          </cell>
          <cell r="O211">
            <v>19158.019015846603</v>
          </cell>
          <cell r="P211">
            <v>18620.465762785054</v>
          </cell>
        </row>
        <row r="212">
          <cell r="A212">
            <v>1211</v>
          </cell>
          <cell r="B212" t="str">
            <v>REANO</v>
          </cell>
          <cell r="C212">
            <v>9485.5453643709607</v>
          </cell>
          <cell r="D212">
            <v>10534.259219075644</v>
          </cell>
          <cell r="E212">
            <v>9608.8128819760695</v>
          </cell>
          <cell r="F212">
            <v>9419.3332036345946</v>
          </cell>
          <cell r="G212">
            <v>11211.436591059004</v>
          </cell>
          <cell r="H212">
            <v>11610.66583661324</v>
          </cell>
          <cell r="I212">
            <v>12162.992772213061</v>
          </cell>
          <cell r="J212">
            <v>12596.1385319727</v>
          </cell>
          <cell r="K212">
            <v>10480.143722173374</v>
          </cell>
          <cell r="L212">
            <v>10183.629282390697</v>
          </cell>
          <cell r="M212">
            <v>10647.863623059597</v>
          </cell>
          <cell r="N212">
            <v>10375.552195235641</v>
          </cell>
          <cell r="O212">
            <v>9134.8355732068976</v>
          </cell>
          <cell r="P212">
            <v>9331.0918423254825</v>
          </cell>
        </row>
        <row r="213">
          <cell r="A213">
            <v>1212</v>
          </cell>
          <cell r="B213" t="str">
            <v>RIBORDONE</v>
          </cell>
          <cell r="C213">
            <v>24484.758452352187</v>
          </cell>
          <cell r="D213">
            <v>27191.772591415571</v>
          </cell>
          <cell r="E213">
            <v>24802.945259503922</v>
          </cell>
          <cell r="F213">
            <v>25786.88004216268</v>
          </cell>
          <cell r="G213">
            <v>28062.801647778131</v>
          </cell>
          <cell r="H213">
            <v>22244.030011644187</v>
          </cell>
          <cell r="I213">
            <v>20928.302520173846</v>
          </cell>
          <cell r="J213">
            <v>21714.793232053642</v>
          </cell>
          <cell r="K213">
            <v>17949.200863873626</v>
          </cell>
          <cell r="L213">
            <v>16396.651687036578</v>
          </cell>
          <cell r="M213">
            <v>16688.035760260747</v>
          </cell>
          <cell r="N213">
            <v>16186.121752116705</v>
          </cell>
          <cell r="O213">
            <v>13475.315799471628</v>
          </cell>
          <cell r="P213">
            <v>12550.60633259426</v>
          </cell>
        </row>
        <row r="214">
          <cell r="A214">
            <v>1215</v>
          </cell>
          <cell r="B214" t="str">
            <v>RIVA PRESSO CHIERI</v>
          </cell>
          <cell r="C214">
            <v>8109.4529794394111</v>
          </cell>
          <cell r="D214">
            <v>9006.0272265626572</v>
          </cell>
          <cell r="E214">
            <v>8214.8377622338303</v>
          </cell>
          <cell r="F214">
            <v>7911.6829947139113</v>
          </cell>
          <cell r="G214">
            <v>34728.172416819529</v>
          </cell>
          <cell r="H214">
            <v>35731.673065915253</v>
          </cell>
          <cell r="I214">
            <v>36359.334487660941</v>
          </cell>
          <cell r="J214">
            <v>38333.675045627817</v>
          </cell>
          <cell r="K214">
            <v>32006.988720376037</v>
          </cell>
          <cell r="L214">
            <v>31651.009482585097</v>
          </cell>
          <cell r="M214">
            <v>33498.398971664945</v>
          </cell>
          <cell r="N214">
            <v>32574.151551764822</v>
          </cell>
          <cell r="O214">
            <v>29276.384278474892</v>
          </cell>
          <cell r="P214">
            <v>28748.658019922266</v>
          </cell>
        </row>
        <row r="215">
          <cell r="A215">
            <v>1213</v>
          </cell>
          <cell r="B215" t="str">
            <v>RIVALBA</v>
          </cell>
          <cell r="C215">
            <v>237762.41217144323</v>
          </cell>
          <cell r="D215">
            <v>264049.22291284474</v>
          </cell>
          <cell r="E215">
            <v>240852.20629527536</v>
          </cell>
          <cell r="F215">
            <v>234883.83295888876</v>
          </cell>
          <cell r="G215">
            <v>15850.574532037806</v>
          </cell>
          <cell r="H215">
            <v>16534.386388830797</v>
          </cell>
          <cell r="I215">
            <v>17578.88269251481</v>
          </cell>
          <cell r="J215">
            <v>18522.323974403935</v>
          </cell>
          <cell r="K215">
            <v>15423.925765837588</v>
          </cell>
          <cell r="L215">
            <v>15865.154616311112</v>
          </cell>
          <cell r="M215">
            <v>16906.059831331379</v>
          </cell>
          <cell r="N215">
            <v>16522.473291498183</v>
          </cell>
          <cell r="O215">
            <v>14228.714880818219</v>
          </cell>
          <cell r="P215">
            <v>13842.325189517422</v>
          </cell>
        </row>
        <row r="216">
          <cell r="A216">
            <v>1214</v>
          </cell>
          <cell r="B216" t="str">
            <v>RIVALTA DI TORINO</v>
          </cell>
          <cell r="C216">
            <v>9769.3564372722321</v>
          </cell>
          <cell r="D216">
            <v>10849.448203613723</v>
          </cell>
          <cell r="E216">
            <v>9896.312165210169</v>
          </cell>
          <cell r="F216">
            <v>9644.6394862003999</v>
          </cell>
          <cell r="G216">
            <v>53651.124050558858</v>
          </cell>
          <cell r="H216">
            <v>54991.231910497067</v>
          </cell>
          <cell r="I216">
            <v>56887.176628958565</v>
          </cell>
          <cell r="J216">
            <v>58738.972497355076</v>
          </cell>
          <cell r="K216">
            <v>49362.413609048905</v>
          </cell>
          <cell r="L216">
            <v>48254.155582337917</v>
          </cell>
          <cell r="M216">
            <v>51022.160479543069</v>
          </cell>
          <cell r="N216">
            <v>48503.46641868155</v>
          </cell>
          <cell r="O216">
            <v>42292.532061516846</v>
          </cell>
          <cell r="P216">
            <v>42077.236879441611</v>
          </cell>
        </row>
        <row r="217">
          <cell r="A217">
            <v>1216</v>
          </cell>
          <cell r="B217" t="str">
            <v>RIVARA</v>
          </cell>
          <cell r="C217">
            <v>20424.269672933977</v>
          </cell>
          <cell r="D217">
            <v>22682.359614571295</v>
          </cell>
          <cell r="E217">
            <v>20689.689205999151</v>
          </cell>
          <cell r="F217">
            <v>19547.174086169391</v>
          </cell>
          <cell r="G217">
            <v>22695.221163591799</v>
          </cell>
          <cell r="H217">
            <v>23606.668770469932</v>
          </cell>
          <cell r="I217">
            <v>24268.355391659192</v>
          </cell>
          <cell r="J217">
            <v>25584.385378881438</v>
          </cell>
          <cell r="K217">
            <v>21258.516147676368</v>
          </cell>
          <cell r="L217">
            <v>20223.440141232815</v>
          </cell>
          <cell r="M217">
            <v>21071.178773401189</v>
          </cell>
          <cell r="N217">
            <v>20127.489193904876</v>
          </cell>
          <cell r="O217">
            <v>17751.343514254619</v>
          </cell>
          <cell r="P217">
            <v>17354.585051511182</v>
          </cell>
        </row>
        <row r="218">
          <cell r="A218">
            <v>1217</v>
          </cell>
          <cell r="B218" t="str">
            <v>RIVAROLO CANAVESE</v>
          </cell>
          <cell r="C218">
            <v>48443.185599836128</v>
          </cell>
          <cell r="D218">
            <v>53799.023135061238</v>
          </cell>
          <cell r="E218">
            <v>49072.719380382368</v>
          </cell>
          <cell r="F218">
            <v>46707.642143341909</v>
          </cell>
          <cell r="G218">
            <v>53323.576542817013</v>
          </cell>
          <cell r="H218">
            <v>54471.994306796711</v>
          </cell>
          <cell r="I218">
            <v>56055.114567003111</v>
          </cell>
          <cell r="J218">
            <v>57810.843539298985</v>
          </cell>
          <cell r="K218">
            <v>48660.81148524781</v>
          </cell>
          <cell r="L218">
            <v>46890.879162428493</v>
          </cell>
          <cell r="M218">
            <v>48902.529496697323</v>
          </cell>
          <cell r="N218">
            <v>46392.444427304836</v>
          </cell>
          <cell r="O218">
            <v>40810.218165498198</v>
          </cell>
          <cell r="P218">
            <v>40771.212752476022</v>
          </cell>
        </row>
        <row r="219">
          <cell r="A219">
            <v>1218</v>
          </cell>
          <cell r="B219" t="str">
            <v>RIVAROSSA</v>
          </cell>
          <cell r="C219">
            <v>10176.018410941866</v>
          </cell>
          <cell r="D219">
            <v>11301.070380369918</v>
          </cell>
          <cell r="E219">
            <v>10308.258833652013</v>
          </cell>
          <cell r="F219">
            <v>10175.208744151427</v>
          </cell>
          <cell r="G219">
            <v>12343.331498769347</v>
          </cell>
          <cell r="H219">
            <v>12921.722337505096</v>
          </cell>
          <cell r="I219">
            <v>13672.142839204611</v>
          </cell>
          <cell r="J219">
            <v>14740.671388523899</v>
          </cell>
          <cell r="K219">
            <v>12559.3696290969</v>
          </cell>
          <cell r="L219">
            <v>12346.087026988149</v>
          </cell>
          <cell r="M219">
            <v>12821.834821239954</v>
          </cell>
          <cell r="N219">
            <v>11994.69772831754</v>
          </cell>
          <cell r="O219">
            <v>10356.142100751729</v>
          </cell>
          <cell r="P219">
            <v>10324.863334358983</v>
          </cell>
        </row>
        <row r="220">
          <cell r="A220">
            <v>1219</v>
          </cell>
          <cell r="B220" t="str">
            <v>RIVOLI</v>
          </cell>
          <cell r="C220">
            <v>76017.34974969209</v>
          </cell>
          <cell r="D220">
            <v>84421.763499045395</v>
          </cell>
          <cell r="E220">
            <v>77005.218094485492</v>
          </cell>
          <cell r="F220">
            <v>73002.43843580292</v>
          </cell>
          <cell r="G220">
            <v>82498.502213499189</v>
          </cell>
          <cell r="H220">
            <v>84206.054994689737</v>
          </cell>
          <cell r="I220">
            <v>86055.151514498386</v>
          </cell>
          <cell r="J220">
            <v>88054.710522895912</v>
          </cell>
          <cell r="K220">
            <v>72293.017111117064</v>
          </cell>
          <cell r="L220">
            <v>69048.805805425523</v>
          </cell>
          <cell r="M220">
            <v>72188.581120228933</v>
          </cell>
          <cell r="N220">
            <v>68567.205736273172</v>
          </cell>
          <cell r="O220">
            <v>59452.806087039149</v>
          </cell>
          <cell r="P220">
            <v>58779.285359374451</v>
          </cell>
        </row>
        <row r="221">
          <cell r="A221">
            <v>1220</v>
          </cell>
          <cell r="B221" t="str">
            <v>ROBASSOMERO</v>
          </cell>
          <cell r="C221">
            <v>16979.170518938547</v>
          </cell>
          <cell r="D221">
            <v>18856.373218478322</v>
          </cell>
          <cell r="E221">
            <v>17199.819951360736</v>
          </cell>
          <cell r="F221">
            <v>16355.763256975924</v>
          </cell>
          <cell r="G221">
            <v>18636.684189146985</v>
          </cell>
          <cell r="H221">
            <v>19671.247851932691</v>
          </cell>
          <cell r="I221">
            <v>20130.970469226842</v>
          </cell>
          <cell r="J221">
            <v>20988.99868143511</v>
          </cell>
          <cell r="K221">
            <v>17213.162944644297</v>
          </cell>
          <cell r="L221">
            <v>16536.075294209015</v>
          </cell>
          <cell r="M221">
            <v>17746.567786900323</v>
          </cell>
          <cell r="N221">
            <v>16698.940478580327</v>
          </cell>
          <cell r="O221">
            <v>14878.420972578886</v>
          </cell>
          <cell r="P221">
            <v>14329.739658904631</v>
          </cell>
        </row>
        <row r="222">
          <cell r="A222">
            <v>1221</v>
          </cell>
          <cell r="B222" t="str">
            <v>ROCCA CANAVESE</v>
          </cell>
          <cell r="C222">
            <v>22050.009794067493</v>
          </cell>
          <cell r="D222">
            <v>24487.840185377423</v>
          </cell>
          <cell r="E222">
            <v>22336.556309431006</v>
          </cell>
          <cell r="F222">
            <v>21190.600849400264</v>
          </cell>
          <cell r="G222">
            <v>25253.288239979698</v>
          </cell>
          <cell r="H222">
            <v>26523.477884173368</v>
          </cell>
          <cell r="I222">
            <v>27066.508994154308</v>
          </cell>
          <cell r="J222">
            <v>28787.137728484784</v>
          </cell>
          <cell r="K222">
            <v>24761.196354469615</v>
          </cell>
          <cell r="L222">
            <v>24284.827506932681</v>
          </cell>
          <cell r="M222">
            <v>26130.337246510848</v>
          </cell>
          <cell r="N222">
            <v>24946.253157107476</v>
          </cell>
          <cell r="O222">
            <v>21704.805154295966</v>
          </cell>
          <cell r="P222">
            <v>22141.753866610252</v>
          </cell>
        </row>
        <row r="223">
          <cell r="A223">
            <v>1222</v>
          </cell>
          <cell r="B223" t="str">
            <v>ROLETTO</v>
          </cell>
          <cell r="C223">
            <v>19094.039249540077</v>
          </cell>
          <cell r="D223">
            <v>21205.060043186939</v>
          </cell>
          <cell r="E223">
            <v>19342.172037791352</v>
          </cell>
          <cell r="F223">
            <v>19221.662925592813</v>
          </cell>
          <cell r="G223">
            <v>22971.612244605203</v>
          </cell>
          <cell r="H223">
            <v>23790.190520990367</v>
          </cell>
          <cell r="I223">
            <v>24346.46233916577</v>
          </cell>
          <cell r="J223">
            <v>25100.895406383024</v>
          </cell>
          <cell r="K223">
            <v>20589.002069531867</v>
          </cell>
          <cell r="L223">
            <v>19119.366110141367</v>
          </cell>
          <cell r="M223">
            <v>19732.660949253939</v>
          </cell>
          <cell r="N223">
            <v>18523.812562236995</v>
          </cell>
          <cell r="O223">
            <v>16229.310687743227</v>
          </cell>
          <cell r="P223">
            <v>15705.950497926598</v>
          </cell>
        </row>
        <row r="224">
          <cell r="A224">
            <v>1223</v>
          </cell>
          <cell r="B224" t="str">
            <v>ROMANO CANAVESE</v>
          </cell>
          <cell r="C224">
            <v>17777.192388130348</v>
          </cell>
          <cell r="D224">
            <v>19742.623709054642</v>
          </cell>
          <cell r="E224">
            <v>18008.212354984786</v>
          </cell>
          <cell r="F224">
            <v>17572.362531019295</v>
          </cell>
          <cell r="G224">
            <v>20212.558048728086</v>
          </cell>
          <cell r="H224">
            <v>20452.224207917541</v>
          </cell>
          <cell r="I224">
            <v>21728.333961001037</v>
          </cell>
          <cell r="J224">
            <v>22220.015470942173</v>
          </cell>
          <cell r="K224">
            <v>18046.737932104395</v>
          </cell>
          <cell r="L224">
            <v>17510.608965144165</v>
          </cell>
          <cell r="M224">
            <v>17721.238111204682</v>
          </cell>
          <cell r="N224">
            <v>16804.975012473944</v>
          </cell>
          <cell r="O224">
            <v>14651.720515259198</v>
          </cell>
          <cell r="P224">
            <v>14626.114586958995</v>
          </cell>
        </row>
        <row r="225">
          <cell r="A225">
            <v>1224</v>
          </cell>
          <cell r="B225" t="str">
            <v>RONCO CANAVESE</v>
          </cell>
          <cell r="C225">
            <v>20974.294670047188</v>
          </cell>
          <cell r="D225">
            <v>23293.194909115915</v>
          </cell>
          <cell r="E225">
            <v>21246.861943533233</v>
          </cell>
          <cell r="F225">
            <v>20448.183520225419</v>
          </cell>
          <cell r="G225">
            <v>22190.741708734946</v>
          </cell>
          <cell r="H225">
            <v>22655.059249888214</v>
          </cell>
          <cell r="I225">
            <v>23903.765952112681</v>
          </cell>
          <cell r="J225">
            <v>23592.581818117276</v>
          </cell>
          <cell r="K225">
            <v>19475.125711527584</v>
          </cell>
          <cell r="L225">
            <v>19327.261285913337</v>
          </cell>
          <cell r="M225">
            <v>19770.822488460992</v>
          </cell>
          <cell r="N225">
            <v>18888.933599183329</v>
          </cell>
          <cell r="O225">
            <v>16764.384350246804</v>
          </cell>
          <cell r="P225">
            <v>16284.31933621134</v>
          </cell>
        </row>
        <row r="226">
          <cell r="A226">
            <v>1225</v>
          </cell>
          <cell r="B226" t="str">
            <v>RONDISSONE</v>
          </cell>
          <cell r="C226">
            <v>16121.746695878277</v>
          </cell>
          <cell r="D226">
            <v>17904.15334436814</v>
          </cell>
          <cell r="E226">
            <v>16331.253647594918</v>
          </cell>
          <cell r="F226">
            <v>16154.045692416981</v>
          </cell>
          <cell r="G226">
            <v>18416.606118218417</v>
          </cell>
          <cell r="H226">
            <v>19574.652653409492</v>
          </cell>
          <cell r="I226">
            <v>20190.486281748676</v>
          </cell>
          <cell r="J226">
            <v>20983.12569191783</v>
          </cell>
          <cell r="K226">
            <v>17318.110787464659</v>
          </cell>
          <cell r="L226">
            <v>16917.127148155007</v>
          </cell>
          <cell r="M226">
            <v>17945.859087825629</v>
          </cell>
          <cell r="N226">
            <v>17135.546541675769</v>
          </cell>
          <cell r="O226">
            <v>14886.704863603762</v>
          </cell>
          <cell r="P226">
            <v>14854.20865949451</v>
          </cell>
        </row>
        <row r="227">
          <cell r="A227">
            <v>1226</v>
          </cell>
          <cell r="B227" t="str">
            <v>RORA'</v>
          </cell>
          <cell r="C227">
            <v>22300.201280802517</v>
          </cell>
          <cell r="D227">
            <v>24765.692630801623</v>
          </cell>
          <cell r="E227">
            <v>22589.999109855551</v>
          </cell>
          <cell r="F227">
            <v>21466.6427489243</v>
          </cell>
          <cell r="G227">
            <v>23387.478561125718</v>
          </cell>
          <cell r="H227">
            <v>24597.429486671892</v>
          </cell>
          <cell r="I227">
            <v>24882.139682098077</v>
          </cell>
          <cell r="J227">
            <v>24964.158239086137</v>
          </cell>
          <cell r="K227">
            <v>21615.420757341501</v>
          </cell>
          <cell r="L227">
            <v>21714.66075119366</v>
          </cell>
          <cell r="M227">
            <v>22370.261661824286</v>
          </cell>
          <cell r="N227">
            <v>20537.732465537192</v>
          </cell>
          <cell r="O227">
            <v>17968.134923304278</v>
          </cell>
          <cell r="P227">
            <v>17580.219645487508</v>
          </cell>
        </row>
        <row r="228">
          <cell r="A228">
            <v>1228</v>
          </cell>
          <cell r="B228" t="str">
            <v>ROSTA</v>
          </cell>
          <cell r="C228">
            <v>17100.689154868502</v>
          </cell>
          <cell r="D228">
            <v>18991.326851786838</v>
          </cell>
          <cell r="E228">
            <v>17322.917758547424</v>
          </cell>
          <cell r="F228">
            <v>16697.087092779257</v>
          </cell>
          <cell r="G228">
            <v>19543.792960245621</v>
          </cell>
          <cell r="H228">
            <v>20415.78608471961</v>
          </cell>
          <cell r="I228">
            <v>21313.589765055487</v>
          </cell>
          <cell r="J228">
            <v>24021.453453051003</v>
          </cell>
          <cell r="K228">
            <v>20104.529093705289</v>
          </cell>
          <cell r="L228">
            <v>19422.75753712848</v>
          </cell>
          <cell r="M228">
            <v>20210.695916539858</v>
          </cell>
          <cell r="N228">
            <v>19370.082056110554</v>
          </cell>
          <cell r="O228">
            <v>17002.623617366891</v>
          </cell>
          <cell r="P228">
            <v>16429.59571799972</v>
          </cell>
        </row>
        <row r="229">
          <cell r="A229">
            <v>1227</v>
          </cell>
          <cell r="B229" t="str">
            <v>ROURE</v>
          </cell>
          <cell r="C229">
            <v>40048.700248885732</v>
          </cell>
          <cell r="D229">
            <v>44476.45059961178</v>
          </cell>
          <cell r="E229">
            <v>40569.145165161623</v>
          </cell>
          <cell r="F229">
            <v>38672.239961776169</v>
          </cell>
          <cell r="G229">
            <v>44673.533290594212</v>
          </cell>
          <cell r="H229">
            <v>46586.819603209027</v>
          </cell>
          <cell r="I229">
            <v>47769.354473927255</v>
          </cell>
          <cell r="J229">
            <v>48643.970726062005</v>
          </cell>
          <cell r="K229">
            <v>40063.557208117134</v>
          </cell>
          <cell r="L229">
            <v>38881.340153713347</v>
          </cell>
          <cell r="M229">
            <v>40575.502882209708</v>
          </cell>
          <cell r="N229">
            <v>37788.220959958962</v>
          </cell>
          <cell r="O229">
            <v>33317.346782322624</v>
          </cell>
          <cell r="P229">
            <v>32557.219610625878</v>
          </cell>
        </row>
        <row r="230">
          <cell r="A230">
            <v>1229</v>
          </cell>
          <cell r="B230" t="str">
            <v>RUBIANA</v>
          </cell>
          <cell r="C230">
            <v>22177.121610308899</v>
          </cell>
          <cell r="D230">
            <v>24629.005376271358</v>
          </cell>
          <cell r="E230">
            <v>22465.319981991106</v>
          </cell>
          <cell r="F230">
            <v>21970.042846467582</v>
          </cell>
          <cell r="G230">
            <v>26574.735411357902</v>
          </cell>
          <cell r="H230">
            <v>27982.005653636556</v>
          </cell>
          <cell r="I230">
            <v>29873.31666566999</v>
          </cell>
          <cell r="J230">
            <v>31053.844506277761</v>
          </cell>
          <cell r="K230">
            <v>26483.358162688874</v>
          </cell>
          <cell r="L230">
            <v>25910.433951307077</v>
          </cell>
          <cell r="M230">
            <v>27204.355449328017</v>
          </cell>
          <cell r="N230">
            <v>26158.669705442473</v>
          </cell>
          <cell r="O230">
            <v>22933.595602194218</v>
          </cell>
          <cell r="P230">
            <v>22426.080515163398</v>
          </cell>
        </row>
        <row r="231">
          <cell r="A231">
            <v>1230</v>
          </cell>
          <cell r="B231" t="str">
            <v>RUEGLIO</v>
          </cell>
          <cell r="C231">
            <v>18217.541472414468</v>
          </cell>
          <cell r="D231">
            <v>20231.657414818714</v>
          </cell>
          <cell r="E231">
            <v>18454.28390818496</v>
          </cell>
          <cell r="F231">
            <v>17043.303836867944</v>
          </cell>
          <cell r="G231">
            <v>19767.012777092124</v>
          </cell>
          <cell r="H231">
            <v>21143.626744006375</v>
          </cell>
          <cell r="I231">
            <v>21665.572644899283</v>
          </cell>
          <cell r="J231">
            <v>22932.890696620132</v>
          </cell>
          <cell r="K231">
            <v>19165.186229907962</v>
          </cell>
          <cell r="L231">
            <v>19099.257968572831</v>
          </cell>
          <cell r="M231">
            <v>20286.32125426429</v>
          </cell>
          <cell r="N231">
            <v>19006.852865242068</v>
          </cell>
          <cell r="O231">
            <v>16286.839702099043</v>
          </cell>
          <cell r="P231">
            <v>15900.308091398905</v>
          </cell>
        </row>
        <row r="232">
          <cell r="A232">
            <v>1231</v>
          </cell>
          <cell r="B232" t="str">
            <v>SALASSA</v>
          </cell>
          <cell r="C232">
            <v>8512.505896071325</v>
          </cell>
          <cell r="D232">
            <v>9453.6413319943931</v>
          </cell>
          <cell r="E232">
            <v>8623.1284728552528</v>
          </cell>
          <cell r="F232">
            <v>8196.3800387842166</v>
          </cell>
          <cell r="G232">
            <v>9595.6088663806913</v>
          </cell>
          <cell r="H232">
            <v>10035.308899631083</v>
          </cell>
          <cell r="I232">
            <v>10540.411741203032</v>
          </cell>
          <cell r="J232">
            <v>11047.089085626083</v>
          </cell>
          <cell r="K232">
            <v>9249.1510799526004</v>
          </cell>
          <cell r="L232">
            <v>9061.1432279287983</v>
          </cell>
          <cell r="M232">
            <v>9382.6064401175972</v>
          </cell>
          <cell r="N232">
            <v>9034.7349552951819</v>
          </cell>
          <cell r="O232">
            <v>7904.0735293958214</v>
          </cell>
          <cell r="P232">
            <v>7868.3819937686658</v>
          </cell>
        </row>
        <row r="233">
          <cell r="A233">
            <v>1232</v>
          </cell>
          <cell r="B233" t="str">
            <v>SALBERTRAND</v>
          </cell>
          <cell r="C233">
            <v>34186.395570412991</v>
          </cell>
          <cell r="D233">
            <v>37966.014485290681</v>
          </cell>
          <cell r="E233">
            <v>34630.658072562808</v>
          </cell>
          <cell r="F233">
            <v>33671.148588154319</v>
          </cell>
          <cell r="G233">
            <v>38136.281358235341</v>
          </cell>
          <cell r="H233">
            <v>40498.274005200401</v>
          </cell>
          <cell r="I233">
            <v>43220.861604123456</v>
          </cell>
          <cell r="J233">
            <v>45123.465012306682</v>
          </cell>
          <cell r="K233">
            <v>37751.730305665435</v>
          </cell>
          <cell r="L233">
            <v>36305.376352933963</v>
          </cell>
          <cell r="M233">
            <v>39051.467524079875</v>
          </cell>
          <cell r="N233">
            <v>36932.969125099728</v>
          </cell>
          <cell r="O233">
            <v>31562.457019319256</v>
          </cell>
          <cell r="P233">
            <v>32300.194913756659</v>
          </cell>
        </row>
        <row r="234">
          <cell r="A234">
            <v>1233</v>
          </cell>
          <cell r="B234" t="str">
            <v>SALERANO CANAVESE</v>
          </cell>
          <cell r="C234">
            <v>3838.5728668068091</v>
          </cell>
          <cell r="D234">
            <v>4262.9622290499501</v>
          </cell>
          <cell r="E234">
            <v>3888.4562768018632</v>
          </cell>
          <cell r="F234">
            <v>3594.1709404207891</v>
          </cell>
          <cell r="G234">
            <v>4175.3521419819681</v>
          </cell>
          <cell r="H234">
            <v>4411.3041405498989</v>
          </cell>
          <cell r="I234">
            <v>4611.4984624254939</v>
          </cell>
          <cell r="J234">
            <v>4734.213067518137</v>
          </cell>
          <cell r="K234">
            <v>3862.2861287317601</v>
          </cell>
          <cell r="L234">
            <v>3793.4587085074922</v>
          </cell>
          <cell r="M234">
            <v>3993.6159712506987</v>
          </cell>
          <cell r="N234">
            <v>3681.6084592448424</v>
          </cell>
          <cell r="O234">
            <v>3098.6163240835149</v>
          </cell>
          <cell r="P234">
            <v>3184.6655190644119</v>
          </cell>
        </row>
        <row r="235">
          <cell r="A235">
            <v>1234</v>
          </cell>
          <cell r="B235" t="str">
            <v>SALZA DI PINEROLO</v>
          </cell>
          <cell r="C235">
            <v>7341.7701909929929</v>
          </cell>
          <cell r="D235">
            <v>8153.4700797808628</v>
          </cell>
          <cell r="E235">
            <v>7437.1787048429405</v>
          </cell>
          <cell r="F235">
            <v>7451.7079298816125</v>
          </cell>
          <cell r="G235">
            <v>6922.1968292780548</v>
          </cell>
          <cell r="H235">
            <v>6487.9431807307383</v>
          </cell>
          <cell r="I235">
            <v>6936.1589371967548</v>
          </cell>
          <cell r="J235">
            <v>6991.5355697431487</v>
          </cell>
          <cell r="K235">
            <v>6762.406971284312</v>
          </cell>
          <cell r="L235">
            <v>6602.7212822590973</v>
          </cell>
          <cell r="M235">
            <v>6798.7323645880042</v>
          </cell>
          <cell r="N235">
            <v>7121.3337587294282</v>
          </cell>
          <cell r="O235">
            <v>6666.7348963343011</v>
          </cell>
          <cell r="P235">
            <v>6532.7160422627649</v>
          </cell>
        </row>
        <row r="236">
          <cell r="A236">
            <v>1235</v>
          </cell>
          <cell r="B236" t="str">
            <v>SAMONE</v>
          </cell>
          <cell r="C236">
            <v>5547.826014082947</v>
          </cell>
          <cell r="D236">
            <v>6161.1889553760629</v>
          </cell>
          <cell r="E236">
            <v>5619.9216832924112</v>
          </cell>
          <cell r="F236">
            <v>5285.9912571744662</v>
          </cell>
          <cell r="G236">
            <v>6051.3800830597884</v>
          </cell>
          <cell r="H236">
            <v>6365.1441370224657</v>
          </cell>
          <cell r="I236">
            <v>6712.25494570926</v>
          </cell>
          <cell r="J236">
            <v>7239.3673015464419</v>
          </cell>
          <cell r="K236">
            <v>5771.6278579766831</v>
          </cell>
          <cell r="L236">
            <v>5610.3434714419545</v>
          </cell>
          <cell r="M236">
            <v>5796.966736681652</v>
          </cell>
          <cell r="N236">
            <v>5573.7277628800557</v>
          </cell>
          <cell r="O236">
            <v>4885.1873058215706</v>
          </cell>
          <cell r="P236">
            <v>4792.2580000480903</v>
          </cell>
        </row>
        <row r="237">
          <cell r="A237">
            <v>1236</v>
          </cell>
          <cell r="B237" t="str">
            <v>SAN BENIGNO CANAVESE</v>
          </cell>
          <cell r="C237">
            <v>24863.68092166198</v>
          </cell>
          <cell r="D237">
            <v>27612.588407724339</v>
          </cell>
          <cell r="E237">
            <v>25186.791940375879</v>
          </cell>
          <cell r="F237">
            <v>24346.049623224262</v>
          </cell>
          <cell r="G237">
            <v>28490.113410004975</v>
          </cell>
          <cell r="H237">
            <v>29512.153517282626</v>
          </cell>
          <cell r="I237">
            <v>30551.414458799776</v>
          </cell>
          <cell r="J237">
            <v>32304.429721080287</v>
          </cell>
          <cell r="K237">
            <v>26735.070401285026</v>
          </cell>
          <cell r="L237">
            <v>25699.897899836335</v>
          </cell>
          <cell r="M237">
            <v>27332.902889678258</v>
          </cell>
          <cell r="N237">
            <v>26020.17028272415</v>
          </cell>
          <cell r="O237">
            <v>23134.711616041932</v>
          </cell>
          <cell r="P237">
            <v>23115.34711569003</v>
          </cell>
        </row>
        <row r="238">
          <cell r="A238">
            <v>1237</v>
          </cell>
          <cell r="B238" t="str">
            <v>SAN CARLO CANAVESE</v>
          </cell>
          <cell r="C238">
            <v>26899.1567787071</v>
          </cell>
          <cell r="D238">
            <v>29873.104750076513</v>
          </cell>
          <cell r="E238">
            <v>27248.719418957226</v>
          </cell>
          <cell r="F238">
            <v>25763.065502059693</v>
          </cell>
          <cell r="G238">
            <v>30101.200193638804</v>
          </cell>
          <cell r="H238">
            <v>31222.932462882454</v>
          </cell>
          <cell r="I238">
            <v>31851.044489649092</v>
          </cell>
          <cell r="J238">
            <v>33705.141406912255</v>
          </cell>
          <cell r="K238">
            <v>28485.756159453857</v>
          </cell>
          <cell r="L238">
            <v>27610.519850068893</v>
          </cell>
          <cell r="M238">
            <v>28918.09418707958</v>
          </cell>
          <cell r="N238">
            <v>27581.095284144343</v>
          </cell>
          <cell r="O238">
            <v>24411.868650377517</v>
          </cell>
          <cell r="P238">
            <v>23763.782700850592</v>
          </cell>
        </row>
        <row r="239">
          <cell r="A239">
            <v>1238</v>
          </cell>
          <cell r="B239" t="str">
            <v>SAN COLOMBANO BELMONTE</v>
          </cell>
          <cell r="C239">
            <v>7264.6536544690471</v>
          </cell>
          <cell r="D239">
            <v>8067.8276043495689</v>
          </cell>
          <cell r="E239">
            <v>7359.060015711163</v>
          </cell>
          <cell r="F239">
            <v>7279.9588538703019</v>
          </cell>
          <cell r="G239">
            <v>7407.9573065751265</v>
          </cell>
          <cell r="H239">
            <v>7839.8944394787213</v>
          </cell>
          <cell r="I239">
            <v>7998.7211087378892</v>
          </cell>
          <cell r="J239">
            <v>8058.3540436294079</v>
          </cell>
          <cell r="K239">
            <v>6759.8394383990935</v>
          </cell>
          <cell r="L239">
            <v>6423.9086436350372</v>
          </cell>
          <cell r="M239">
            <v>6679.5337456887282</v>
          </cell>
          <cell r="N239">
            <v>6255.2440117047881</v>
          </cell>
          <cell r="O239">
            <v>5431.7367232838596</v>
          </cell>
          <cell r="P239">
            <v>5210.9859581596675</v>
          </cell>
        </row>
        <row r="240">
          <cell r="A240">
            <v>1239</v>
          </cell>
          <cell r="B240" t="str">
            <v>SAN DIDERO</v>
          </cell>
          <cell r="C240">
            <v>4157.8433592242736</v>
          </cell>
          <cell r="D240">
            <v>4617.5309964674198</v>
          </cell>
          <cell r="E240">
            <v>4211.8757853837214</v>
          </cell>
          <cell r="F240">
            <v>4382.6500482130932</v>
          </cell>
          <cell r="G240">
            <v>5682.5250433598694</v>
          </cell>
          <cell r="H240">
            <v>5996.221212096445</v>
          </cell>
          <cell r="I240">
            <v>6779.5790298893862</v>
          </cell>
          <cell r="J240">
            <v>7666.2331122052228</v>
          </cell>
          <cell r="K240">
            <v>6316.4186308455919</v>
          </cell>
          <cell r="L240">
            <v>6114.9883730362744</v>
          </cell>
          <cell r="M240">
            <v>6473.2219184210671</v>
          </cell>
          <cell r="N240">
            <v>6115.8866260734376</v>
          </cell>
          <cell r="O240">
            <v>5505.5875854114638</v>
          </cell>
          <cell r="P240">
            <v>5377.3380706683483</v>
          </cell>
        </row>
        <row r="241">
          <cell r="A241">
            <v>1240</v>
          </cell>
          <cell r="B241" t="str">
            <v>SAN FRANCESCO AL CAMPO</v>
          </cell>
          <cell r="C241">
            <v>23193.715990730085</v>
          </cell>
          <cell r="D241">
            <v>25757.99356963735</v>
          </cell>
          <cell r="E241">
            <v>23495.125312428565</v>
          </cell>
          <cell r="F241">
            <v>22848.411622144526</v>
          </cell>
          <cell r="G241">
            <v>26603.920678269704</v>
          </cell>
          <cell r="H241">
            <v>27283.136751062488</v>
          </cell>
          <cell r="I241">
            <v>28386.081313030816</v>
          </cell>
          <cell r="J241">
            <v>29624.164796536286</v>
          </cell>
          <cell r="K241">
            <v>25256.868835130619</v>
          </cell>
          <cell r="L241">
            <v>24526.144939242844</v>
          </cell>
          <cell r="M241">
            <v>25563.779175964111</v>
          </cell>
          <cell r="N241">
            <v>24344.741457176744</v>
          </cell>
          <cell r="O241">
            <v>21211.972910739416</v>
          </cell>
          <cell r="P241">
            <v>20888.941503964259</v>
          </cell>
        </row>
        <row r="242">
          <cell r="A242">
            <v>1242</v>
          </cell>
          <cell r="B242" t="str">
            <v>SAN GERMANO CHISONE</v>
          </cell>
          <cell r="C242">
            <v>38760.956321815982</v>
          </cell>
          <cell r="D242">
            <v>43046.334795569892</v>
          </cell>
          <cell r="E242">
            <v>39264.666618088137</v>
          </cell>
          <cell r="F242">
            <v>37234.872934408821</v>
          </cell>
          <cell r="G242">
            <v>20787.073118711505</v>
          </cell>
          <cell r="H242">
            <v>21835.77403042205</v>
          </cell>
          <cell r="I242">
            <v>22638.094071389482</v>
          </cell>
          <cell r="J242">
            <v>23317.07403381664</v>
          </cell>
          <cell r="K242">
            <v>19833.896283842365</v>
          </cell>
          <cell r="L242">
            <v>19675.086626698587</v>
          </cell>
          <cell r="M242">
            <v>20459.442229255892</v>
          </cell>
          <cell r="N242">
            <v>19101.867643117763</v>
          </cell>
          <cell r="O242">
            <v>16695.083591124367</v>
          </cell>
          <cell r="P242">
            <v>16902.67519804987</v>
          </cell>
        </row>
        <row r="243">
          <cell r="A243">
            <v>1243</v>
          </cell>
          <cell r="B243" t="str">
            <v>SAN GILLIO</v>
          </cell>
          <cell r="C243">
            <v>9171.1361094763106</v>
          </cell>
          <cell r="D243">
            <v>10185.0891434807</v>
          </cell>
          <cell r="E243">
            <v>9290.3177841620964</v>
          </cell>
          <cell r="F243">
            <v>8970.9147049865551</v>
          </cell>
          <cell r="G243">
            <v>15821.728497275255</v>
          </cell>
          <cell r="H243">
            <v>16564.039707747463</v>
          </cell>
          <cell r="I243">
            <v>17130.227251481254</v>
          </cell>
          <cell r="J243">
            <v>18044.237890014923</v>
          </cell>
          <cell r="K243">
            <v>15390.76077648747</v>
          </cell>
          <cell r="L243">
            <v>15322.884618694281</v>
          </cell>
          <cell r="M243">
            <v>16113.230874065073</v>
          </cell>
          <cell r="N243">
            <v>15339.258688888192</v>
          </cell>
          <cell r="O243">
            <v>13599.216062432062</v>
          </cell>
          <cell r="P243">
            <v>13851.488735110212</v>
          </cell>
        </row>
        <row r="244">
          <cell r="A244">
            <v>1244</v>
          </cell>
          <cell r="B244" t="str">
            <v>SAN GIORGIO CANAVESE</v>
          </cell>
          <cell r="C244">
            <v>28093.02861375147</v>
          </cell>
          <cell r="D244">
            <v>31198.970043172914</v>
          </cell>
          <cell r="E244">
            <v>28458.105977909549</v>
          </cell>
          <cell r="F244">
            <v>27418.504738842628</v>
          </cell>
          <cell r="G244">
            <v>28073.585475595282</v>
          </cell>
          <cell r="H244">
            <v>29567.050825473882</v>
          </cell>
          <cell r="I244">
            <v>30824.569959698325</v>
          </cell>
          <cell r="J244">
            <v>31359.673080636308</v>
          </cell>
          <cell r="K244">
            <v>26867.257481868743</v>
          </cell>
          <cell r="L244">
            <v>26522.702009769491</v>
          </cell>
          <cell r="M244">
            <v>28142.337700275752</v>
          </cell>
          <cell r="N244">
            <v>26635.170074206089</v>
          </cell>
          <cell r="O244">
            <v>23799.128020846558</v>
          </cell>
          <cell r="P244">
            <v>23561.193870659754</v>
          </cell>
        </row>
        <row r="245">
          <cell r="A245">
            <v>1245</v>
          </cell>
          <cell r="B245" t="str">
            <v>SAN GIORIO DI SUSA</v>
          </cell>
          <cell r="C245">
            <v>31954.826836596287</v>
          </cell>
          <cell r="D245">
            <v>35487.725403936587</v>
          </cell>
          <cell r="E245">
            <v>32370.089431243057</v>
          </cell>
          <cell r="F245">
            <v>31663.361397445402</v>
          </cell>
          <cell r="G245">
            <v>13869.144894702338</v>
          </cell>
          <cell r="H245">
            <v>14160.017703459982</v>
          </cell>
          <cell r="I245">
            <v>14872.474108777495</v>
          </cell>
          <cell r="J245">
            <v>15754.917957119218</v>
          </cell>
          <cell r="K245">
            <v>13283.935716108324</v>
          </cell>
          <cell r="L245">
            <v>13018.2208926167</v>
          </cell>
          <cell r="M245">
            <v>13559.153159645859</v>
          </cell>
          <cell r="N245">
            <v>12781.89515791257</v>
          </cell>
          <cell r="O245">
            <v>11557.513479343226</v>
          </cell>
          <cell r="P245">
            <v>11518.536874790048</v>
          </cell>
        </row>
        <row r="246">
          <cell r="A246">
            <v>1246</v>
          </cell>
          <cell r="B246" t="str">
            <v>SAN GIUSTO CANAVESE</v>
          </cell>
          <cell r="C246">
            <v>4472.8949980981006</v>
          </cell>
          <cell r="D246">
            <v>4967.4144774697352</v>
          </cell>
          <cell r="E246">
            <v>4531.0216151500681</v>
          </cell>
          <cell r="F246">
            <v>4476.5410449761212</v>
          </cell>
          <cell r="G246">
            <v>22007.129395885167</v>
          </cell>
          <cell r="H246">
            <v>23273.199985462365</v>
          </cell>
          <cell r="I246">
            <v>24176.475344116199</v>
          </cell>
          <cell r="J246">
            <v>25413.589933667066</v>
          </cell>
          <cell r="K246">
            <v>21533.832189621622</v>
          </cell>
          <cell r="L246">
            <v>20377.434913301175</v>
          </cell>
          <cell r="M246">
            <v>21263.676153862623</v>
          </cell>
          <cell r="N246">
            <v>20147.280295204226</v>
          </cell>
          <cell r="O246">
            <v>17464.708537878039</v>
          </cell>
          <cell r="P246">
            <v>17360.098127755518</v>
          </cell>
        </row>
        <row r="247">
          <cell r="A247">
            <v>1247</v>
          </cell>
          <cell r="B247" t="str">
            <v>SAN MARTINO CANAVESE</v>
          </cell>
          <cell r="C247">
            <v>53010.699286106101</v>
          </cell>
          <cell r="D247">
            <v>58871.517262660032</v>
          </cell>
          <cell r="E247">
            <v>53699.589282041779</v>
          </cell>
          <cell r="F247">
            <v>52261.24424726874</v>
          </cell>
          <cell r="G247">
            <v>13228.116054355272</v>
          </cell>
          <cell r="H247">
            <v>14037.643446171187</v>
          </cell>
          <cell r="I247">
            <v>14694.797224591663</v>
          </cell>
          <cell r="J247">
            <v>15130.181810411661</v>
          </cell>
          <cell r="K247">
            <v>12691.525092074757</v>
          </cell>
          <cell r="L247">
            <v>12328.433442927901</v>
          </cell>
          <cell r="M247">
            <v>12687.780117022019</v>
          </cell>
          <cell r="N247">
            <v>12035.055620917692</v>
          </cell>
          <cell r="O247">
            <v>10804.308046494854</v>
          </cell>
          <cell r="P247">
            <v>10759.757571910046</v>
          </cell>
        </row>
        <row r="248">
          <cell r="A248">
            <v>1248</v>
          </cell>
          <cell r="B248" t="str">
            <v>SAN MAURIZIO CANAVESE</v>
          </cell>
          <cell r="C248">
            <v>2333.2795419354079</v>
          </cell>
          <cell r="D248">
            <v>2591.2449501994092</v>
          </cell>
          <cell r="E248">
            <v>2363.6012120096975</v>
          </cell>
          <cell r="F248">
            <v>2327.1461979552751</v>
          </cell>
          <cell r="G248">
            <v>27782.644767891044</v>
          </cell>
          <cell r="H248">
            <v>29398.668183208916</v>
          </cell>
          <cell r="I248">
            <v>32154.212060123504</v>
          </cell>
          <cell r="J248">
            <v>34692.249994906335</v>
          </cell>
          <cell r="K248">
            <v>29411.788024420301</v>
          </cell>
          <cell r="L248">
            <v>29239.796734184034</v>
          </cell>
          <cell r="M248">
            <v>31716.959000855575</v>
          </cell>
          <cell r="N248">
            <v>30580.998103088492</v>
          </cell>
          <cell r="O248">
            <v>26842.130400580903</v>
          </cell>
          <cell r="P248">
            <v>25457.098332159159</v>
          </cell>
        </row>
        <row r="249">
          <cell r="A249">
            <v>1249</v>
          </cell>
          <cell r="B249" t="str">
            <v>SAN MAURO TORINESE</v>
          </cell>
          <cell r="C249">
            <v>12618.832379397791</v>
          </cell>
          <cell r="D249">
            <v>14013.959790434965</v>
          </cell>
          <cell r="E249">
            <v>12782.817905029873</v>
          </cell>
          <cell r="F249">
            <v>12411.301914889047</v>
          </cell>
          <cell r="G249">
            <v>34296.647037245588</v>
          </cell>
          <cell r="H249">
            <v>35213.066120988733</v>
          </cell>
          <cell r="I249">
            <v>35858.304059358554</v>
          </cell>
          <cell r="J249">
            <v>37105.217015478345</v>
          </cell>
          <cell r="K249">
            <v>31072.188767788681</v>
          </cell>
          <cell r="L249">
            <v>29918.018512519273</v>
          </cell>
          <cell r="M249">
            <v>30953.297955780068</v>
          </cell>
          <cell r="N249">
            <v>29319.989314744897</v>
          </cell>
          <cell r="O249">
            <v>25532.792208948107</v>
          </cell>
          <cell r="P249">
            <v>25102.461364626084</v>
          </cell>
        </row>
        <row r="250">
          <cell r="A250">
            <v>1250</v>
          </cell>
          <cell r="B250" t="str">
            <v>SAN PIETRO VAL LEMINA</v>
          </cell>
          <cell r="C250">
            <v>218671.01880513041</v>
          </cell>
          <cell r="D250">
            <v>242847.10127949182</v>
          </cell>
          <cell r="E250">
            <v>221512.71452476035</v>
          </cell>
          <cell r="F250">
            <v>210079.62806077834</v>
          </cell>
          <cell r="G250">
            <v>20883.953945638845</v>
          </cell>
          <cell r="H250">
            <v>21549.487827185858</v>
          </cell>
          <cell r="I250">
            <v>21700.838511524016</v>
          </cell>
          <cell r="J250">
            <v>22419.484468140115</v>
          </cell>
          <cell r="K250">
            <v>18646.071764863478</v>
          </cell>
          <cell r="L250">
            <v>17473.520380535287</v>
          </cell>
          <cell r="M250">
            <v>18849.095391444942</v>
          </cell>
          <cell r="N250">
            <v>17795.930109319623</v>
          </cell>
          <cell r="O250">
            <v>15506.297620945723</v>
          </cell>
          <cell r="P250">
            <v>15196.319312588761</v>
          </cell>
        </row>
        <row r="251">
          <cell r="A251">
            <v>1251</v>
          </cell>
          <cell r="B251" t="str">
            <v>SAN PONSO</v>
          </cell>
          <cell r="C251">
            <v>13784.031825111928</v>
          </cell>
          <cell r="D251">
            <v>15307.982699142014</v>
          </cell>
          <cell r="E251">
            <v>13963.159468320879</v>
          </cell>
          <cell r="F251">
            <v>13214.002736835966</v>
          </cell>
          <cell r="G251">
            <v>3071.8066195649149</v>
          </cell>
          <cell r="H251">
            <v>3159.4405533509189</v>
          </cell>
          <cell r="I251">
            <v>3389.1145286555106</v>
          </cell>
          <cell r="J251">
            <v>3608.3437660036907</v>
          </cell>
          <cell r="K251">
            <v>2977.7586481615017</v>
          </cell>
          <cell r="L251">
            <v>2881.0729423511762</v>
          </cell>
          <cell r="M251">
            <v>3071.3052211880795</v>
          </cell>
          <cell r="N251">
            <v>2880.049450441617</v>
          </cell>
          <cell r="O251">
            <v>2575.0588222802808</v>
          </cell>
          <cell r="P251">
            <v>2585.9686926242885</v>
          </cell>
        </row>
        <row r="252">
          <cell r="A252">
            <v>1252</v>
          </cell>
          <cell r="B252" t="str">
            <v>SAN RAFFAELE CIMENA</v>
          </cell>
          <cell r="C252">
            <v>1635.2340028011981</v>
          </cell>
          <cell r="D252">
            <v>1816.0240879831415</v>
          </cell>
          <cell r="E252">
            <v>1656.4843609499135</v>
          </cell>
          <cell r="F252">
            <v>1660.6875889037251</v>
          </cell>
          <cell r="G252">
            <v>21610.525580059948</v>
          </cell>
          <cell r="H252">
            <v>22696.846185849008</v>
          </cell>
          <cell r="I252">
            <v>23053.85306888483</v>
          </cell>
          <cell r="J252">
            <v>23672.259205808619</v>
          </cell>
          <cell r="K252">
            <v>19581.5664605987</v>
          </cell>
          <cell r="L252">
            <v>18689.266714692458</v>
          </cell>
          <cell r="M252">
            <v>20043.171592186078</v>
          </cell>
          <cell r="N252">
            <v>19369.511048971624</v>
          </cell>
          <cell r="O252">
            <v>16753.297953958518</v>
          </cell>
          <cell r="P252">
            <v>16454.985259675079</v>
          </cell>
        </row>
        <row r="253">
          <cell r="A253">
            <v>1253</v>
          </cell>
          <cell r="B253" t="str">
            <v>SAN SEBASTIANO DA PO</v>
          </cell>
          <cell r="C253">
            <v>34601.473043196092</v>
          </cell>
          <cell r="D253">
            <v>38426.98257160862</v>
          </cell>
          <cell r="E253">
            <v>35051.129602062567</v>
          </cell>
          <cell r="F253">
            <v>35330.02670867421</v>
          </cell>
          <cell r="G253">
            <v>25416.509922934089</v>
          </cell>
          <cell r="H253">
            <v>25525.208328586679</v>
          </cell>
          <cell r="I253">
            <v>26337.084562959179</v>
          </cell>
          <cell r="J253">
            <v>27041.922833577057</v>
          </cell>
          <cell r="K253">
            <v>22861.618232849032</v>
          </cell>
          <cell r="L253">
            <v>22627.338971172085</v>
          </cell>
          <cell r="M253">
            <v>23969.994407751052</v>
          </cell>
          <cell r="N253">
            <v>22340.181278254713</v>
          </cell>
          <cell r="O253">
            <v>19725.685142418835</v>
          </cell>
          <cell r="P253">
            <v>19912.918998703255</v>
          </cell>
        </row>
        <row r="254">
          <cell r="A254">
            <v>1254</v>
          </cell>
          <cell r="B254" t="str">
            <v>SAN SECONDO DI PINEROLO</v>
          </cell>
          <cell r="C254">
            <v>12450.24391492135</v>
          </cell>
          <cell r="D254">
            <v>13826.732328236376</v>
          </cell>
          <cell r="E254">
            <v>12612.038582704507</v>
          </cell>
          <cell r="F254">
            <v>12107.294218111088</v>
          </cell>
          <cell r="G254">
            <v>30325.741759133558</v>
          </cell>
          <cell r="H254">
            <v>31393.730333292639</v>
          </cell>
          <cell r="I254">
            <v>31780.835167311838</v>
          </cell>
          <cell r="J254">
            <v>32653.810896703228</v>
          </cell>
          <cell r="K254">
            <v>27033.619960203545</v>
          </cell>
          <cell r="L254">
            <v>26428.941412636283</v>
          </cell>
          <cell r="M254">
            <v>27813.708603880674</v>
          </cell>
          <cell r="N254">
            <v>26839.071788579608</v>
          </cell>
          <cell r="O254">
            <v>23089.915445299659</v>
          </cell>
          <cell r="P254">
            <v>22591.112217677641</v>
          </cell>
        </row>
        <row r="255">
          <cell r="A255">
            <v>1241</v>
          </cell>
          <cell r="B255" t="str">
            <v>SANGANO</v>
          </cell>
          <cell r="C255">
            <v>12113.710740682816</v>
          </cell>
          <cell r="D255">
            <v>13452.992331529065</v>
          </cell>
          <cell r="E255">
            <v>12271.132058554436</v>
          </cell>
          <cell r="F255">
            <v>11674.158322203457</v>
          </cell>
          <cell r="G255">
            <v>12206.201468944637</v>
          </cell>
          <cell r="H255">
            <v>12459.867789444446</v>
          </cell>
          <cell r="I255">
            <v>12708.253464397803</v>
          </cell>
          <cell r="J255">
            <v>13240.268235547928</v>
          </cell>
          <cell r="K255">
            <v>10981.681883589557</v>
          </cell>
          <cell r="L255">
            <v>10447.985653711045</v>
          </cell>
          <cell r="M255">
            <v>11013.126215802682</v>
          </cell>
          <cell r="N255">
            <v>10387.818803584987</v>
          </cell>
          <cell r="O255">
            <v>9004.1194834684484</v>
          </cell>
          <cell r="P255">
            <v>8810.6375441145137</v>
          </cell>
        </row>
        <row r="256">
          <cell r="A256">
            <v>1255</v>
          </cell>
          <cell r="B256" t="str">
            <v>SANT'AMBROGIO DI TORINO</v>
          </cell>
          <cell r="C256">
            <v>15137.504614026389</v>
          </cell>
          <cell r="D256">
            <v>16811.094292276619</v>
          </cell>
          <cell r="E256">
            <v>15334.221043586225</v>
          </cell>
          <cell r="F256">
            <v>14902.839315104487</v>
          </cell>
          <cell r="G256">
            <v>16633.225744417683</v>
          </cell>
          <cell r="H256">
            <v>17690.654489270069</v>
          </cell>
          <cell r="I256">
            <v>18481.568217587348</v>
          </cell>
          <cell r="J256">
            <v>18853.540911440075</v>
          </cell>
          <cell r="K256">
            <v>16084.468950534714</v>
          </cell>
          <cell r="L256">
            <v>16170.839490306113</v>
          </cell>
          <cell r="M256">
            <v>16902.016141451932</v>
          </cell>
          <cell r="N256">
            <v>16071.096308512566</v>
          </cell>
          <cell r="O256">
            <v>14035.701048244207</v>
          </cell>
          <cell r="P256">
            <v>13870.027372782877</v>
          </cell>
        </row>
        <row r="257">
          <cell r="A257">
            <v>1256</v>
          </cell>
          <cell r="B257" t="str">
            <v>SANT'ANTONINO DI SUSA</v>
          </cell>
          <cell r="C257">
            <v>10312.403815254407</v>
          </cell>
          <cell r="D257">
            <v>11452.534439371022</v>
          </cell>
          <cell r="E257">
            <v>10446.416607352014</v>
          </cell>
          <cell r="F257">
            <v>10031.508857300787</v>
          </cell>
          <cell r="G257">
            <v>11506.764013019316</v>
          </cell>
          <cell r="H257">
            <v>11937.500751241414</v>
          </cell>
          <cell r="I257">
            <v>12380.194895132176</v>
          </cell>
          <cell r="J257">
            <v>12992.475690129988</v>
          </cell>
          <cell r="K257">
            <v>10945.207343768992</v>
          </cell>
          <cell r="L257">
            <v>10547.606832052703</v>
          </cell>
          <cell r="M257">
            <v>11213.832394038584</v>
          </cell>
          <cell r="N257">
            <v>10616.681663869418</v>
          </cell>
          <cell r="O257">
            <v>9232.7968012692909</v>
          </cell>
          <cell r="P257">
            <v>9017.8788742256347</v>
          </cell>
        </row>
        <row r="258">
          <cell r="A258">
            <v>1257</v>
          </cell>
          <cell r="B258" t="str">
            <v>SANTENA</v>
          </cell>
          <cell r="C258">
            <v>28776.511300657741</v>
          </cell>
          <cell r="D258">
            <v>31958.017996563674</v>
          </cell>
          <cell r="E258">
            <v>29150.47072809259</v>
          </cell>
          <cell r="F258">
            <v>27930.041519997627</v>
          </cell>
          <cell r="G258">
            <v>32705.409007463219</v>
          </cell>
          <cell r="H258">
            <v>33695.976881407514</v>
          </cell>
          <cell r="I258">
            <v>34381.111508734495</v>
          </cell>
          <cell r="J258">
            <v>35757.992500178378</v>
          </cell>
          <cell r="K258">
            <v>29575.851710940842</v>
          </cell>
          <cell r="L258">
            <v>28765.162059655628</v>
          </cell>
          <cell r="M258">
            <v>30043.133052897338</v>
          </cell>
          <cell r="N258">
            <v>28864.945145667054</v>
          </cell>
          <cell r="O258">
            <v>25410.271686672604</v>
          </cell>
          <cell r="P258">
            <v>25221.657964762839</v>
          </cell>
        </row>
        <row r="259">
          <cell r="A259">
            <v>1258</v>
          </cell>
          <cell r="B259" t="str">
            <v>SAUZE DI CESANA</v>
          </cell>
          <cell r="C259">
            <v>31111.288735047954</v>
          </cell>
          <cell r="D259">
            <v>34550.926444937948</v>
          </cell>
          <cell r="E259">
            <v>31515.589298120478</v>
          </cell>
          <cell r="F259">
            <v>31783.638280949202</v>
          </cell>
          <cell r="G259">
            <v>38418.921192543952</v>
          </cell>
          <cell r="H259">
            <v>40431.657022528299</v>
          </cell>
          <cell r="I259">
            <v>43214.740791962082</v>
          </cell>
          <cell r="J259">
            <v>48263.063386830181</v>
          </cell>
          <cell r="K259">
            <v>40445.530494983825</v>
          </cell>
          <cell r="L259">
            <v>39226.105326277961</v>
          </cell>
          <cell r="M259">
            <v>42662.49812064728</v>
          </cell>
          <cell r="N259">
            <v>37892.979268598567</v>
          </cell>
          <cell r="O259">
            <v>33032.157697995746</v>
          </cell>
          <cell r="P259">
            <v>31609.996346904936</v>
          </cell>
        </row>
        <row r="260">
          <cell r="A260">
            <v>1259</v>
          </cell>
          <cell r="B260" t="str">
            <v>SAUZE D'OULX</v>
          </cell>
          <cell r="C260">
            <v>20388.009028062952</v>
          </cell>
          <cell r="D260">
            <v>22642.090023541034</v>
          </cell>
          <cell r="E260">
            <v>20652.957343131871</v>
          </cell>
          <cell r="F260">
            <v>20287.278757216453</v>
          </cell>
          <cell r="G260">
            <v>24281.001432924812</v>
          </cell>
          <cell r="H260">
            <v>25390.254837371849</v>
          </cell>
          <cell r="I260">
            <v>26507.495943261056</v>
          </cell>
          <cell r="J260">
            <v>28285.164389593461</v>
          </cell>
          <cell r="K260">
            <v>23738.722979812501</v>
          </cell>
          <cell r="L260">
            <v>22655.516837739033</v>
          </cell>
          <cell r="M260">
            <v>23330.765576992384</v>
          </cell>
          <cell r="N260">
            <v>21784.388797729844</v>
          </cell>
          <cell r="O260">
            <v>18849.180319205672</v>
          </cell>
          <cell r="P260">
            <v>18551.235640508032</v>
          </cell>
        </row>
        <row r="261">
          <cell r="A261">
            <v>1260</v>
          </cell>
          <cell r="B261" t="str">
            <v>SCALENGHE</v>
          </cell>
          <cell r="C261">
            <v>32372.896225374046</v>
          </cell>
          <cell r="D261">
            <v>35952.016189945331</v>
          </cell>
          <cell r="E261">
            <v>32793.591757586524</v>
          </cell>
          <cell r="F261">
            <v>31715.867138149155</v>
          </cell>
          <cell r="G261">
            <v>36647.620433658361</v>
          </cell>
          <cell r="H261">
            <v>37847.804434820842</v>
          </cell>
          <cell r="I261">
            <v>39418.529173992705</v>
          </cell>
          <cell r="J261">
            <v>41361.03005110447</v>
          </cell>
          <cell r="K261">
            <v>34243.634444159259</v>
          </cell>
          <cell r="L261">
            <v>33387.940197782504</v>
          </cell>
          <cell r="M261">
            <v>35061.221332799789</v>
          </cell>
          <cell r="N261">
            <v>34000.696509262911</v>
          </cell>
          <cell r="O261">
            <v>29255.405372841084</v>
          </cell>
          <cell r="P261">
            <v>29559.628426318854</v>
          </cell>
        </row>
        <row r="262">
          <cell r="A262">
            <v>1261</v>
          </cell>
          <cell r="B262" t="str">
            <v>SCARMAGNO</v>
          </cell>
          <cell r="C262">
            <v>16060.321431548946</v>
          </cell>
          <cell r="D262">
            <v>17835.936954884</v>
          </cell>
          <cell r="E262">
            <v>16269.030143463735</v>
          </cell>
          <cell r="F262">
            <v>16311.166335950928</v>
          </cell>
          <cell r="G262">
            <v>19436.348519955671</v>
          </cell>
          <cell r="H262">
            <v>21267.113529858743</v>
          </cell>
          <cell r="I262">
            <v>21787.530981146941</v>
          </cell>
          <cell r="J262">
            <v>21203.299947885214</v>
          </cell>
          <cell r="K262">
            <v>18262.974776129697</v>
          </cell>
          <cell r="L262">
            <v>18263.932245741256</v>
          </cell>
          <cell r="M262">
            <v>19318.117334721745</v>
          </cell>
          <cell r="N262">
            <v>17031.302070231493</v>
          </cell>
          <cell r="O262">
            <v>14632.789225853623</v>
          </cell>
          <cell r="P262">
            <v>14900.874610969384</v>
          </cell>
        </row>
        <row r="263">
          <cell r="A263">
            <v>1262</v>
          </cell>
          <cell r="B263" t="str">
            <v>SCIOLZE</v>
          </cell>
          <cell r="C263">
            <v>16627.748774149462</v>
          </cell>
          <cell r="D263">
            <v>18466.098583481245</v>
          </cell>
          <cell r="E263">
            <v>16843.831375203652</v>
          </cell>
          <cell r="F263">
            <v>16728.982276373154</v>
          </cell>
          <cell r="G263">
            <v>19394.111113258576</v>
          </cell>
          <cell r="H263">
            <v>20054.720377070422</v>
          </cell>
          <cell r="I263">
            <v>21548.123685552579</v>
          </cell>
          <cell r="J263">
            <v>22216.400466954285</v>
          </cell>
          <cell r="K263">
            <v>18782.410164725381</v>
          </cell>
          <cell r="L263">
            <v>18285.691637618937</v>
          </cell>
          <cell r="M263">
            <v>18948.553935260814</v>
          </cell>
          <cell r="N263">
            <v>18056.424247876763</v>
          </cell>
          <cell r="O263">
            <v>15349.338803683602</v>
          </cell>
          <cell r="P263">
            <v>14862.350257803588</v>
          </cell>
        </row>
        <row r="264">
          <cell r="A264">
            <v>1263</v>
          </cell>
          <cell r="B264" t="str">
            <v>SESTRIERE</v>
          </cell>
          <cell r="C264">
            <v>30661.88299645553</v>
          </cell>
          <cell r="D264">
            <v>34051.834788842461</v>
          </cell>
          <cell r="E264">
            <v>31060.343396662789</v>
          </cell>
          <cell r="F264">
            <v>29772.890095462251</v>
          </cell>
          <cell r="G264">
            <v>35969.914347810685</v>
          </cell>
          <cell r="H264">
            <v>37375.907266605209</v>
          </cell>
          <cell r="I264">
            <v>38818.279521364959</v>
          </cell>
          <cell r="J264">
            <v>39464.294562497373</v>
          </cell>
          <cell r="K264">
            <v>32841.526304958796</v>
          </cell>
          <cell r="L264">
            <v>31273.028811694883</v>
          </cell>
          <cell r="M264">
            <v>31693.38677725766</v>
          </cell>
          <cell r="N264">
            <v>30228.712469848571</v>
          </cell>
          <cell r="O264">
            <v>26996.195201815546</v>
          </cell>
          <cell r="P264">
            <v>27511.192864414294</v>
          </cell>
        </row>
        <row r="265">
          <cell r="A265">
            <v>1264</v>
          </cell>
          <cell r="B265" t="str">
            <v>SETTIMO ROTTARO</v>
          </cell>
          <cell r="C265">
            <v>7555.3199091610377</v>
          </cell>
          <cell r="D265">
            <v>8390.6296737660959</v>
          </cell>
          <cell r="E265">
            <v>7653.5035658870838</v>
          </cell>
          <cell r="F265">
            <v>7155.0488359660048</v>
          </cell>
          <cell r="G265">
            <v>8794.1035527891199</v>
          </cell>
          <cell r="H265">
            <v>8802.9699870456607</v>
          </cell>
          <cell r="I265">
            <v>9259.3505145697309</v>
          </cell>
          <cell r="J265">
            <v>9523.8388226034385</v>
          </cell>
          <cell r="K265">
            <v>7977.2306831397818</v>
          </cell>
          <cell r="L265">
            <v>7833.459760712246</v>
          </cell>
          <cell r="M265">
            <v>8138.8955330847048</v>
          </cell>
          <cell r="N265">
            <v>7936.7887289956006</v>
          </cell>
          <cell r="O265">
            <v>6727.8597626183509</v>
          </cell>
          <cell r="P265">
            <v>6570.6104568395485</v>
          </cell>
        </row>
        <row r="266">
          <cell r="A266">
            <v>1265</v>
          </cell>
          <cell r="B266" t="str">
            <v>SETTIMO TORINESE</v>
          </cell>
          <cell r="C266">
            <v>73090.914214115735</v>
          </cell>
          <cell r="D266">
            <v>81171.78373135913</v>
          </cell>
          <cell r="E266">
            <v>74040.752648129637</v>
          </cell>
          <cell r="F266">
            <v>71017.396980602338</v>
          </cell>
          <cell r="G266">
            <v>81967.627406876069</v>
          </cell>
          <cell r="H266">
            <v>84732.889696297731</v>
          </cell>
          <cell r="I266">
            <v>86713.799405190715</v>
          </cell>
          <cell r="J266">
            <v>89040.449149483815</v>
          </cell>
          <cell r="K266">
            <v>73675.259147854013</v>
          </cell>
          <cell r="L266">
            <v>70401.924957540134</v>
          </cell>
          <cell r="M266">
            <v>73415.332088243274</v>
          </cell>
          <cell r="N266">
            <v>69334.576997987868</v>
          </cell>
          <cell r="O266">
            <v>60188.292406230423</v>
          </cell>
          <cell r="P266">
            <v>58708.530710912681</v>
          </cell>
        </row>
        <row r="267">
          <cell r="A267">
            <v>1266</v>
          </cell>
          <cell r="B267" t="str">
            <v>SETTIMO VITTONE</v>
          </cell>
          <cell r="C267">
            <v>27263.271747277558</v>
          </cell>
          <cell r="D267">
            <v>30277.475960916337</v>
          </cell>
          <cell r="E267">
            <v>27617.566171159982</v>
          </cell>
          <cell r="F267">
            <v>26811.749969954653</v>
          </cell>
          <cell r="G267">
            <v>31381.849203619528</v>
          </cell>
          <cell r="H267">
            <v>33042.676872613054</v>
          </cell>
          <cell r="I267">
            <v>33937.419386032569</v>
          </cell>
          <cell r="J267">
            <v>35556.469634542293</v>
          </cell>
          <cell r="K267">
            <v>30448.305040482959</v>
          </cell>
          <cell r="L267">
            <v>29316.374679391229</v>
          </cell>
          <cell r="M267">
            <v>31271.48124970328</v>
          </cell>
          <cell r="N267">
            <v>30113.994628128588</v>
          </cell>
          <cell r="O267">
            <v>26759.3154006484</v>
          </cell>
          <cell r="P267">
            <v>26916.844030255565</v>
          </cell>
        </row>
        <row r="268">
          <cell r="A268">
            <v>1267</v>
          </cell>
          <cell r="B268" t="str">
            <v>SPARONE</v>
          </cell>
          <cell r="C268">
            <v>20729.934603173086</v>
          </cell>
          <cell r="D268">
            <v>23021.818600389237</v>
          </cell>
          <cell r="E268">
            <v>20999.326344026234</v>
          </cell>
          <cell r="F268">
            <v>19713.860072645744</v>
          </cell>
          <cell r="G268">
            <v>22555.295357374787</v>
          </cell>
          <cell r="H268">
            <v>23726.585492441693</v>
          </cell>
          <cell r="I268">
            <v>23842.415757099508</v>
          </cell>
          <cell r="J268">
            <v>24208.703067789727</v>
          </cell>
          <cell r="K268">
            <v>20180.510371954446</v>
          </cell>
          <cell r="L268">
            <v>19160.662795336</v>
          </cell>
          <cell r="M268">
            <v>20099.434492178447</v>
          </cell>
          <cell r="N268">
            <v>18752.893337703579</v>
          </cell>
          <cell r="O268">
            <v>16814.312802352611</v>
          </cell>
          <cell r="P268">
            <v>16151.501083544013</v>
          </cell>
        </row>
        <row r="269">
          <cell r="A269">
            <v>1268</v>
          </cell>
          <cell r="B269" t="str">
            <v>STRAMBINELLO</v>
          </cell>
          <cell r="C269">
            <v>2587.3995894416571</v>
          </cell>
          <cell r="D269">
            <v>2873.4602947435101</v>
          </cell>
          <cell r="E269">
            <v>2621.0236260353722</v>
          </cell>
          <cell r="F269">
            <v>2624.9477220952481</v>
          </cell>
          <cell r="G269">
            <v>2935.2551204824267</v>
          </cell>
          <cell r="H269">
            <v>3135.3009878809439</v>
          </cell>
          <cell r="I269">
            <v>3140.7827758338958</v>
          </cell>
          <cell r="J269">
            <v>3526.0739963116548</v>
          </cell>
          <cell r="K269">
            <v>3002.599386657123</v>
          </cell>
          <cell r="L269">
            <v>2858.0903064287722</v>
          </cell>
          <cell r="M269">
            <v>3027.4014157942202</v>
          </cell>
          <cell r="N269">
            <v>2833.5535680257658</v>
          </cell>
          <cell r="O269">
            <v>2572.4200087184877</v>
          </cell>
          <cell r="P269">
            <v>2621.8786095938608</v>
          </cell>
        </row>
        <row r="270">
          <cell r="A270">
            <v>1269</v>
          </cell>
          <cell r="B270" t="str">
            <v>STRAMBINO</v>
          </cell>
          <cell r="C270">
            <v>27257.139183515992</v>
          </cell>
          <cell r="D270">
            <v>30270.665386103792</v>
          </cell>
          <cell r="E270">
            <v>27611.353912886145</v>
          </cell>
          <cell r="F270">
            <v>26313.87309658415</v>
          </cell>
          <cell r="G270">
            <v>30877.360182986635</v>
          </cell>
          <cell r="H270">
            <v>32118.219883764497</v>
          </cell>
          <cell r="I270">
            <v>33428.976058954482</v>
          </cell>
          <cell r="J270">
            <v>35723.322026640941</v>
          </cell>
          <cell r="K270">
            <v>29552.203276307959</v>
          </cell>
          <cell r="L270">
            <v>29049.219667732104</v>
          </cell>
          <cell r="M270">
            <v>30464.280358389937</v>
          </cell>
          <cell r="N270">
            <v>29174.503587300416</v>
          </cell>
          <cell r="O270">
            <v>25768.205794156558</v>
          </cell>
          <cell r="P270">
            <v>25584.828708597663</v>
          </cell>
        </row>
        <row r="271">
          <cell r="A271">
            <v>1270</v>
          </cell>
          <cell r="B271" t="str">
            <v>SUSA</v>
          </cell>
          <cell r="C271">
            <v>22300.630450867462</v>
          </cell>
          <cell r="D271">
            <v>24766.169249545146</v>
          </cell>
          <cell r="E271">
            <v>22590.433857114691</v>
          </cell>
          <cell r="F271">
            <v>22039.902495277518</v>
          </cell>
          <cell r="G271">
            <v>25979.304056171706</v>
          </cell>
          <cell r="H271">
            <v>27448.44846715594</v>
          </cell>
          <cell r="I271">
            <v>28534.250994837166</v>
          </cell>
          <cell r="J271">
            <v>30120.71393170868</v>
          </cell>
          <cell r="K271">
            <v>25618.173717456426</v>
          </cell>
          <cell r="L271">
            <v>24135.645353733758</v>
          </cell>
          <cell r="M271">
            <v>24840.707300694539</v>
          </cell>
          <cell r="N271">
            <v>23100.582976900219</v>
          </cell>
          <cell r="O271">
            <v>20297.349678551011</v>
          </cell>
          <cell r="P271">
            <v>19974.087568253486</v>
          </cell>
        </row>
        <row r="272">
          <cell r="A272">
            <v>1271</v>
          </cell>
          <cell r="B272" t="str">
            <v>TAVAGNASCO</v>
          </cell>
          <cell r="C272">
            <v>11882.442136129686</v>
          </cell>
          <cell r="D272">
            <v>13196.154866100094</v>
          </cell>
          <cell r="E272">
            <v>12036.858048862416</v>
          </cell>
          <cell r="F272">
            <v>11653.810794199801</v>
          </cell>
          <cell r="G272">
            <v>13364.622280922506</v>
          </cell>
          <cell r="H272">
            <v>13666.973423543366</v>
          </cell>
          <cell r="I272">
            <v>13564.930406127934</v>
          </cell>
          <cell r="J272">
            <v>14291.928920040536</v>
          </cell>
          <cell r="K272">
            <v>11653.951952235144</v>
          </cell>
          <cell r="L272">
            <v>11345.246362510527</v>
          </cell>
          <cell r="M272">
            <v>11905.166625238666</v>
          </cell>
          <cell r="N272">
            <v>11549.427763596947</v>
          </cell>
          <cell r="O272">
            <v>9861.4435509520808</v>
          </cell>
          <cell r="P272">
            <v>9511.2145067319125</v>
          </cell>
        </row>
        <row r="273">
          <cell r="A273">
            <v>1272</v>
          </cell>
          <cell r="B273" t="str">
            <v>TORINO</v>
          </cell>
          <cell r="C273">
            <v>399458.56450696476</v>
          </cell>
          <cell r="D273">
            <v>443622.36478274141</v>
          </cell>
          <cell r="E273">
            <v>404649.64880854078</v>
          </cell>
          <cell r="F273">
            <v>377040.15975334088</v>
          </cell>
          <cell r="G273">
            <v>412917.86753068806</v>
          </cell>
          <cell r="H273">
            <v>420264.99626998004</v>
          </cell>
          <cell r="I273">
            <v>432919.63544839923</v>
          </cell>
          <cell r="J273">
            <v>444072.41272647923</v>
          </cell>
          <cell r="K273">
            <v>368074.59127178782</v>
          </cell>
          <cell r="L273">
            <v>349156.24406711978</v>
          </cell>
          <cell r="M273">
            <v>352902.31295010349</v>
          </cell>
          <cell r="N273">
            <v>331409.54317199381</v>
          </cell>
          <cell r="O273">
            <v>286641.94566082302</v>
          </cell>
          <cell r="P273">
            <v>289304.64071293769</v>
          </cell>
        </row>
        <row r="274">
          <cell r="A274">
            <v>1273</v>
          </cell>
          <cell r="B274" t="str">
            <v>TORRAZZA PIEMONTE</v>
          </cell>
          <cell r="C274">
            <v>9460.4067790256286</v>
          </cell>
          <cell r="D274">
            <v>10506.341333044202</v>
          </cell>
          <cell r="E274">
            <v>9583.3476131462776</v>
          </cell>
          <cell r="F274">
            <v>9289.9968332155022</v>
          </cell>
          <cell r="G274">
            <v>11166.192194284436</v>
          </cell>
          <cell r="H274">
            <v>11748.416467308238</v>
          </cell>
          <cell r="I274">
            <v>12106.831037887488</v>
          </cell>
          <cell r="J274">
            <v>12505.50680937128</v>
          </cell>
          <cell r="K274">
            <v>10852.171261371685</v>
          </cell>
          <cell r="L274">
            <v>10694.8485263821</v>
          </cell>
          <cell r="M274">
            <v>11532.292121475002</v>
          </cell>
          <cell r="N274">
            <v>11423.608043801913</v>
          </cell>
          <cell r="O274">
            <v>10008.105557056091</v>
          </cell>
          <cell r="P274">
            <v>10027.886638374808</v>
          </cell>
        </row>
        <row r="275">
          <cell r="A275">
            <v>1274</v>
          </cell>
          <cell r="B275" t="str">
            <v>TORRE CANAVESE</v>
          </cell>
          <cell r="C275">
            <v>9327.0827007846874</v>
          </cell>
          <cell r="D275">
            <v>10358.277057730123</v>
          </cell>
          <cell r="E275">
            <v>9448.2909483717813</v>
          </cell>
          <cell r="F275">
            <v>9026.0522243810356</v>
          </cell>
          <cell r="G275">
            <v>10475.658675751287</v>
          </cell>
          <cell r="H275">
            <v>11044.408585649833</v>
          </cell>
          <cell r="I275">
            <v>11034.977803274722</v>
          </cell>
          <cell r="J275">
            <v>11182.15715301978</v>
          </cell>
          <cell r="K275">
            <v>9456.0954128355206</v>
          </cell>
          <cell r="L275">
            <v>9336.5139847906739</v>
          </cell>
          <cell r="M275">
            <v>9833.0451984138745</v>
          </cell>
          <cell r="N275">
            <v>9284.3424468306875</v>
          </cell>
          <cell r="O275">
            <v>8016.3200051587182</v>
          </cell>
          <cell r="P275">
            <v>7854.3496007166468</v>
          </cell>
        </row>
        <row r="276">
          <cell r="A276">
            <v>1275</v>
          </cell>
          <cell r="B276" t="str">
            <v>TORRE PELLICE</v>
          </cell>
          <cell r="C276">
            <v>26294.462450829113</v>
          </cell>
          <cell r="D276">
            <v>29201.555929900278</v>
          </cell>
          <cell r="E276">
            <v>26636.166906247043</v>
          </cell>
          <cell r="F276">
            <v>25363.077203792905</v>
          </cell>
          <cell r="G276">
            <v>28415.754218131147</v>
          </cell>
          <cell r="H276">
            <v>29067.135309008179</v>
          </cell>
          <cell r="I276">
            <v>29283.430906946462</v>
          </cell>
          <cell r="J276">
            <v>29874.066394690821</v>
          </cell>
          <cell r="K276">
            <v>25319.188468446318</v>
          </cell>
          <cell r="L276">
            <v>24439.580227907059</v>
          </cell>
          <cell r="M276">
            <v>25881.096482587887</v>
          </cell>
          <cell r="N276">
            <v>24606.60722324183</v>
          </cell>
          <cell r="O276">
            <v>21239.487251527316</v>
          </cell>
          <cell r="P276">
            <v>21054.590729439384</v>
          </cell>
        </row>
        <row r="277">
          <cell r="A277">
            <v>1276</v>
          </cell>
          <cell r="B277" t="str">
            <v>TRANA</v>
          </cell>
          <cell r="C277">
            <v>16930.462440703745</v>
          </cell>
          <cell r="D277">
            <v>18802.280016403118</v>
          </cell>
          <cell r="E277">
            <v>17150.478896985853</v>
          </cell>
          <cell r="F277">
            <v>16710.893576224356</v>
          </cell>
          <cell r="G277">
            <v>19509.359096727272</v>
          </cell>
          <cell r="H277">
            <v>20670.547072939815</v>
          </cell>
          <cell r="I277">
            <v>21265.382202334982</v>
          </cell>
          <cell r="J277">
            <v>22750.340781093866</v>
          </cell>
          <cell r="K277">
            <v>18872.26172057803</v>
          </cell>
          <cell r="L277">
            <v>18029.03923249439</v>
          </cell>
          <cell r="M277">
            <v>18776.979968774576</v>
          </cell>
          <cell r="N277">
            <v>17947.119444308177</v>
          </cell>
          <cell r="O277">
            <v>15520.23342217396</v>
          </cell>
          <cell r="P277">
            <v>15445.989312975158</v>
          </cell>
        </row>
        <row r="278">
          <cell r="A278">
            <v>1277</v>
          </cell>
          <cell r="B278" t="str">
            <v>TRAUSELLA</v>
          </cell>
          <cell r="C278">
            <v>9481.544992206891</v>
          </cell>
          <cell r="D278">
            <v>10529.816569156181</v>
          </cell>
          <cell r="E278">
            <v>9604.760523771427</v>
          </cell>
          <cell r="F278">
            <v>9436.3920429472855</v>
          </cell>
          <cell r="G278">
            <v>10676.612917867264</v>
          </cell>
          <cell r="H278">
            <v>11013.026326771436</v>
          </cell>
          <cell r="I278">
            <v>10673.49128013775</v>
          </cell>
          <cell r="J278">
            <v>10295.387866543513</v>
          </cell>
          <cell r="K278">
            <v>8199.4585763311006</v>
          </cell>
          <cell r="L278">
            <v>8066.6019808783522</v>
          </cell>
          <cell r="M278">
            <v>7582.3679711045588</v>
          </cell>
          <cell r="N278">
            <v>7596.3609225471837</v>
          </cell>
          <cell r="O278">
            <v>6431.766597308404</v>
          </cell>
          <cell r="P278">
            <v>6475.9621165474127</v>
          </cell>
        </row>
        <row r="279">
          <cell r="A279">
            <v>1278</v>
          </cell>
          <cell r="B279" t="str">
            <v>TRAVERSELLA</v>
          </cell>
          <cell r="C279">
            <v>20351.755508301248</v>
          </cell>
          <cell r="D279">
            <v>22601.828345366139</v>
          </cell>
          <cell r="E279">
            <v>20616.232697966847</v>
          </cell>
          <cell r="F279">
            <v>19852.22052059411</v>
          </cell>
          <cell r="G279">
            <v>23337.443661422869</v>
          </cell>
          <cell r="H279">
            <v>24724.712611720122</v>
          </cell>
          <cell r="I279">
            <v>24885.00697930672</v>
          </cell>
          <cell r="J279">
            <v>25467.217124018756</v>
          </cell>
          <cell r="K279">
            <v>21643.491030236211</v>
          </cell>
          <cell r="L279">
            <v>20503.231605415131</v>
          </cell>
          <cell r="M279">
            <v>21947.955974007033</v>
          </cell>
          <cell r="N279">
            <v>21419.461925823467</v>
          </cell>
          <cell r="O279">
            <v>18235.666884513645</v>
          </cell>
          <cell r="P279">
            <v>18414.412019131698</v>
          </cell>
        </row>
        <row r="280">
          <cell r="A280">
            <v>1279</v>
          </cell>
          <cell r="B280" t="str">
            <v>TRAVES</v>
          </cell>
          <cell r="C280">
            <v>8434.0165143292197</v>
          </cell>
          <cell r="D280">
            <v>9366.4742307413653</v>
          </cell>
          <cell r="E280">
            <v>8543.6190979684161</v>
          </cell>
          <cell r="F280">
            <v>8216.8338164153247</v>
          </cell>
          <cell r="G280">
            <v>9059.6594688433379</v>
          </cell>
          <cell r="H280">
            <v>9685.0093534023108</v>
          </cell>
          <cell r="I280">
            <v>9970.1306218065856</v>
          </cell>
          <cell r="J280">
            <v>10940.928711143155</v>
          </cell>
          <cell r="K280">
            <v>8979.5006774962367</v>
          </cell>
          <cell r="L280">
            <v>8753.925973637055</v>
          </cell>
          <cell r="M280">
            <v>9365.9674765929049</v>
          </cell>
          <cell r="N280">
            <v>8762.3885584769669</v>
          </cell>
          <cell r="O280">
            <v>7586.2922580128479</v>
          </cell>
          <cell r="P280">
            <v>7363.7569669843951</v>
          </cell>
        </row>
        <row r="281">
          <cell r="A281">
            <v>1280</v>
          </cell>
          <cell r="B281" t="str">
            <v>TROFARELLO</v>
          </cell>
          <cell r="C281">
            <v>22711.195079040001</v>
          </cell>
          <cell r="D281">
            <v>25222.125554977854</v>
          </cell>
          <cell r="E281">
            <v>23006.333896229586</v>
          </cell>
          <cell r="F281">
            <v>22129.252004420316</v>
          </cell>
          <cell r="G281">
            <v>26507.307318292631</v>
          </cell>
          <cell r="H281">
            <v>27097.916059715491</v>
          </cell>
          <cell r="I281">
            <v>28105.479390131124</v>
          </cell>
          <cell r="J281">
            <v>29563.747629684396</v>
          </cell>
          <cell r="K281">
            <v>24437.472714370546</v>
          </cell>
          <cell r="L281">
            <v>23586.604371133923</v>
          </cell>
          <cell r="M281">
            <v>24608.16991558249</v>
          </cell>
          <cell r="N281">
            <v>23215.236534946333</v>
          </cell>
          <cell r="O281">
            <v>19093.430334643486</v>
          </cell>
          <cell r="P281">
            <v>18362.130549441103</v>
          </cell>
        </row>
        <row r="282">
          <cell r="A282">
            <v>1281</v>
          </cell>
          <cell r="B282" t="str">
            <v>USSEAUX</v>
          </cell>
          <cell r="C282">
            <v>29282.629740091514</v>
          </cell>
          <cell r="D282">
            <v>32520.092461630866</v>
          </cell>
          <cell r="E282">
            <v>29663.166329012249</v>
          </cell>
          <cell r="F282">
            <v>28421.149989359204</v>
          </cell>
          <cell r="G282">
            <v>30350.578765450307</v>
          </cell>
          <cell r="H282">
            <v>31407.703729758821</v>
          </cell>
          <cell r="I282">
            <v>30980.628196965699</v>
          </cell>
          <cell r="J282">
            <v>31024.479657142216</v>
          </cell>
          <cell r="K282">
            <v>26704.216927924066</v>
          </cell>
          <cell r="L282">
            <v>26038.246262036846</v>
          </cell>
          <cell r="M282">
            <v>27874.849712122981</v>
          </cell>
          <cell r="N282">
            <v>25346.57642775376</v>
          </cell>
          <cell r="O282">
            <v>22365.224310265374</v>
          </cell>
          <cell r="P282">
            <v>21966.78328372231</v>
          </cell>
        </row>
        <row r="283">
          <cell r="A283">
            <v>1282</v>
          </cell>
          <cell r="B283" t="str">
            <v>USSEGLIO</v>
          </cell>
          <cell r="C283">
            <v>28947.404464342992</v>
          </cell>
          <cell r="D283">
            <v>32147.804963561932</v>
          </cell>
          <cell r="E283">
            <v>29323.584699886807</v>
          </cell>
          <cell r="F283">
            <v>29065.773174641316</v>
          </cell>
          <cell r="G283">
            <v>33519.517331143717</v>
          </cell>
          <cell r="H283">
            <v>35827.448419579727</v>
          </cell>
          <cell r="I283">
            <v>37249.01334573864</v>
          </cell>
          <cell r="J283">
            <v>38394.630848717432</v>
          </cell>
          <cell r="K283">
            <v>31284.887995668523</v>
          </cell>
          <cell r="L283">
            <v>29335.863664868219</v>
          </cell>
          <cell r="M283">
            <v>31543.448910948689</v>
          </cell>
          <cell r="N283">
            <v>30771.671431715691</v>
          </cell>
          <cell r="O283">
            <v>25899.863055473434</v>
          </cell>
          <cell r="P283">
            <v>24529.692341206963</v>
          </cell>
        </row>
        <row r="284">
          <cell r="A284">
            <v>1283</v>
          </cell>
          <cell r="B284" t="str">
            <v>VAIE</v>
          </cell>
          <cell r="C284">
            <v>6156.5455289459796</v>
          </cell>
          <cell r="D284">
            <v>6837.2079837983038</v>
          </cell>
          <cell r="E284">
            <v>6236.5516915042808</v>
          </cell>
          <cell r="F284">
            <v>6029.9003727862128</v>
          </cell>
          <cell r="G284">
            <v>7244.4596666645657</v>
          </cell>
          <cell r="H284">
            <v>7410.3278729064732</v>
          </cell>
          <cell r="I284">
            <v>7822.0761532586648</v>
          </cell>
          <cell r="J284">
            <v>8330.8244661870085</v>
          </cell>
          <cell r="K284">
            <v>6914.3685733277543</v>
          </cell>
          <cell r="L284">
            <v>6533.6016066752618</v>
          </cell>
          <cell r="M284">
            <v>6661.0420618057615</v>
          </cell>
          <cell r="N284">
            <v>6290.0581584833308</v>
          </cell>
          <cell r="O284">
            <v>5518.2985916555244</v>
          </cell>
          <cell r="P284">
            <v>5404.8271365205155</v>
          </cell>
        </row>
        <row r="285">
          <cell r="A285">
            <v>1284</v>
          </cell>
          <cell r="B285" t="str">
            <v>VAL DELLA TORRE</v>
          </cell>
          <cell r="C285">
            <v>35279.029765307707</v>
          </cell>
          <cell r="D285">
            <v>39179.449390560396</v>
          </cell>
          <cell r="E285">
            <v>35737.49137775445</v>
          </cell>
          <cell r="F285">
            <v>34770.66960006021</v>
          </cell>
          <cell r="G285">
            <v>41104.717524148662</v>
          </cell>
          <cell r="H285">
            <v>42353.628301873556</v>
          </cell>
          <cell r="I285">
            <v>44560.895022303455</v>
          </cell>
          <cell r="J285">
            <v>47293.221549331487</v>
          </cell>
          <cell r="K285">
            <v>39008.657326343353</v>
          </cell>
          <cell r="L285">
            <v>37639.715987523166</v>
          </cell>
          <cell r="M285">
            <v>39163.240558748061</v>
          </cell>
          <cell r="N285">
            <v>36897.022498299717</v>
          </cell>
          <cell r="O285">
            <v>33075.233708881198</v>
          </cell>
          <cell r="P285">
            <v>32617.955416801036</v>
          </cell>
        </row>
        <row r="286">
          <cell r="A286">
            <v>1285</v>
          </cell>
          <cell r="B286" t="str">
            <v>VALGIOIE</v>
          </cell>
          <cell r="C286">
            <v>8628.8528468698642</v>
          </cell>
          <cell r="D286">
            <v>9582.8515030473391</v>
          </cell>
          <cell r="E286">
            <v>8740.9873873053202</v>
          </cell>
          <cell r="F286">
            <v>8473.2227876805464</v>
          </cell>
          <cell r="G286">
            <v>9984.6283461696858</v>
          </cell>
          <cell r="H286">
            <v>10772.47835913139</v>
          </cell>
          <cell r="I286">
            <v>11446.421634373548</v>
          </cell>
          <cell r="J286">
            <v>11763.47612393127</v>
          </cell>
          <cell r="K286">
            <v>9866.9608834115515</v>
          </cell>
          <cell r="L286">
            <v>9882.3160205187396</v>
          </cell>
          <cell r="M286">
            <v>10380.607846424549</v>
          </cell>
          <cell r="N286">
            <v>10239.199004376876</v>
          </cell>
          <cell r="O286">
            <v>9113.586943336888</v>
          </cell>
          <cell r="P286">
            <v>8942.4317089702436</v>
          </cell>
        </row>
        <row r="287">
          <cell r="A287">
            <v>1286</v>
          </cell>
          <cell r="B287" t="str">
            <v>VALLO TORINESE</v>
          </cell>
          <cell r="C287">
            <v>4423.5568627600887</v>
          </cell>
          <cell r="D287">
            <v>4912.6215597120845</v>
          </cell>
          <cell r="E287">
            <v>4481.0423158902404</v>
          </cell>
          <cell r="F287">
            <v>4215.3366727187731</v>
          </cell>
          <cell r="G287">
            <v>4886.9067966976872</v>
          </cell>
          <cell r="H287">
            <v>5146.0311868143262</v>
          </cell>
          <cell r="I287">
            <v>5292.5884916738923</v>
          </cell>
          <cell r="J287">
            <v>5406.3896676757649</v>
          </cell>
          <cell r="K287">
            <v>4523.3456144837937</v>
          </cell>
          <cell r="L287">
            <v>4440.997281326313</v>
          </cell>
          <cell r="M287">
            <v>4756.8142753032189</v>
          </cell>
          <cell r="N287">
            <v>4436.8631487582352</v>
          </cell>
          <cell r="O287">
            <v>3911.5288118014682</v>
          </cell>
          <cell r="P287">
            <v>3879.5653199946782</v>
          </cell>
        </row>
        <row r="288">
          <cell r="A288">
            <v>1287</v>
          </cell>
          <cell r="B288" t="str">
            <v>VALPERGA</v>
          </cell>
          <cell r="C288">
            <v>19232.09666482783</v>
          </cell>
          <cell r="D288">
            <v>21358.380969279333</v>
          </cell>
          <cell r="E288">
            <v>19482.023550752543</v>
          </cell>
          <cell r="F288">
            <v>18379.441432136995</v>
          </cell>
          <cell r="G288">
            <v>21358.126624526376</v>
          </cell>
          <cell r="H288">
            <v>22059.162231563074</v>
          </cell>
          <cell r="I288">
            <v>22942.869438867987</v>
          </cell>
          <cell r="J288">
            <v>23795.785808928271</v>
          </cell>
          <cell r="K288">
            <v>19581.90981223368</v>
          </cell>
          <cell r="L288">
            <v>19078.642813955998</v>
          </cell>
          <cell r="M288">
            <v>19973.636876730434</v>
          </cell>
          <cell r="N288">
            <v>18930.944898188467</v>
          </cell>
          <cell r="O288">
            <v>16615.520527145072</v>
          </cell>
          <cell r="P288">
            <v>16471.613162875605</v>
          </cell>
        </row>
        <row r="289">
          <cell r="A289">
            <v>1288</v>
          </cell>
          <cell r="B289" t="str">
            <v>VALPRATO SOANA</v>
          </cell>
          <cell r="C289">
            <v>22505.148673044027</v>
          </cell>
          <cell r="D289">
            <v>24993.298832997971</v>
          </cell>
          <cell r="E289">
            <v>22797.609855158044</v>
          </cell>
          <cell r="F289">
            <v>22084.93110501581</v>
          </cell>
          <cell r="G289">
            <v>24470.407073777522</v>
          </cell>
          <cell r="H289">
            <v>25167.20556261819</v>
          </cell>
          <cell r="I289">
            <v>27370.788730343644</v>
          </cell>
          <cell r="J289">
            <v>27168.741590553811</v>
          </cell>
          <cell r="K289">
            <v>22038.956259251147</v>
          </cell>
          <cell r="L289">
            <v>21475.554953183881</v>
          </cell>
          <cell r="M289">
            <v>22655.155990486273</v>
          </cell>
          <cell r="N289">
            <v>20833.693086509964</v>
          </cell>
          <cell r="O289">
            <v>18064.025920133827</v>
          </cell>
          <cell r="P289">
            <v>18108.993044873459</v>
          </cell>
        </row>
        <row r="290">
          <cell r="A290">
            <v>1289</v>
          </cell>
          <cell r="B290" t="str">
            <v>VARISELLA</v>
          </cell>
          <cell r="C290">
            <v>9406.9817485960302</v>
          </cell>
          <cell r="D290">
            <v>10447.009676538048</v>
          </cell>
          <cell r="E290">
            <v>9529.2283083628008</v>
          </cell>
          <cell r="F290">
            <v>9243.8968495113131</v>
          </cell>
          <cell r="G290">
            <v>11227.469900388855</v>
          </cell>
          <cell r="H290">
            <v>11478.797674439033</v>
          </cell>
          <cell r="I290">
            <v>12066.160804406951</v>
          </cell>
          <cell r="J290">
            <v>13372.738231646255</v>
          </cell>
          <cell r="K290">
            <v>11064.522746767032</v>
          </cell>
          <cell r="L290">
            <v>10785.689206273573</v>
          </cell>
          <cell r="M290">
            <v>11023.081242966027</v>
          </cell>
          <cell r="N290">
            <v>10948.790609443842</v>
          </cell>
          <cell r="O290">
            <v>9656.7206654150832</v>
          </cell>
          <cell r="P290">
            <v>9428.5082076564086</v>
          </cell>
        </row>
        <row r="291">
          <cell r="A291">
            <v>1290</v>
          </cell>
          <cell r="B291" t="str">
            <v>VAUDA CANAVESE</v>
          </cell>
          <cell r="C291">
            <v>9711.0787853253532</v>
          </cell>
          <cell r="D291">
            <v>10784.727423868846</v>
          </cell>
          <cell r="E291">
            <v>9837.277177631926</v>
          </cell>
          <cell r="F291">
            <v>9402.2076922639135</v>
          </cell>
          <cell r="G291">
            <v>11360.454679790648</v>
          </cell>
          <cell r="H291">
            <v>11798.225560403262</v>
          </cell>
          <cell r="I291">
            <v>12459.50237703827</v>
          </cell>
          <cell r="J291">
            <v>12840.536891480184</v>
          </cell>
          <cell r="K291">
            <v>10838.629691501761</v>
          </cell>
          <cell r="L291">
            <v>10379.529649835542</v>
          </cell>
          <cell r="M291">
            <v>10672.820420244965</v>
          </cell>
          <cell r="N291">
            <v>10338.746018117959</v>
          </cell>
          <cell r="O291">
            <v>8953.2174695399062</v>
          </cell>
          <cell r="P291">
            <v>8728.4387873638661</v>
          </cell>
        </row>
        <row r="292">
          <cell r="A292">
            <v>1292</v>
          </cell>
          <cell r="B292" t="str">
            <v>VENARIA REALE</v>
          </cell>
          <cell r="C292">
            <v>37483.767001818982</v>
          </cell>
          <cell r="D292">
            <v>41627.940507011714</v>
          </cell>
          <cell r="E292">
            <v>37970.879838383749</v>
          </cell>
          <cell r="F292">
            <v>36240.422156114029</v>
          </cell>
          <cell r="G292">
            <v>41391.737089650444</v>
          </cell>
          <cell r="H292">
            <v>42038.712386456609</v>
          </cell>
          <cell r="I292">
            <v>42671.797790097364</v>
          </cell>
          <cell r="J292">
            <v>43777.147406610457</v>
          </cell>
          <cell r="K292">
            <v>35547.456466667762</v>
          </cell>
          <cell r="L292">
            <v>34199.041982227413</v>
          </cell>
          <cell r="M292">
            <v>35235.080089422838</v>
          </cell>
          <cell r="N292">
            <v>33268.227218143569</v>
          </cell>
          <cell r="O292">
            <v>28837.829481129811</v>
          </cell>
          <cell r="P292">
            <v>28162.461452159634</v>
          </cell>
        </row>
        <row r="293">
          <cell r="A293">
            <v>1291</v>
          </cell>
          <cell r="B293" t="str">
            <v>VENAUS</v>
          </cell>
          <cell r="C293">
            <v>16466.694155049401</v>
          </cell>
          <cell r="D293">
            <v>18287.237902217505</v>
          </cell>
          <cell r="E293">
            <v>16680.683802843374</v>
          </cell>
          <cell r="F293">
            <v>16090.929398157168</v>
          </cell>
          <cell r="G293">
            <v>19097.16494047473</v>
          </cell>
          <cell r="H293">
            <v>19708.551104668852</v>
          </cell>
          <cell r="I293">
            <v>20392.916428996494</v>
          </cell>
          <cell r="J293">
            <v>20972.564275130906</v>
          </cell>
          <cell r="K293">
            <v>17827.365737319979</v>
          </cell>
          <cell r="L293">
            <v>17297.068008098046</v>
          </cell>
          <cell r="M293">
            <v>17720.478776201471</v>
          </cell>
          <cell r="N293">
            <v>17198.597516302008</v>
          </cell>
          <cell r="O293">
            <v>15299.696149943271</v>
          </cell>
          <cell r="P293">
            <v>15029.286069104108</v>
          </cell>
        </row>
        <row r="294">
          <cell r="A294">
            <v>1293</v>
          </cell>
          <cell r="B294" t="str">
            <v>VEROLENGO</v>
          </cell>
          <cell r="C294">
            <v>33000.479460952869</v>
          </cell>
          <cell r="D294">
            <v>36648.984496055156</v>
          </cell>
          <cell r="E294">
            <v>33429.330626243755</v>
          </cell>
          <cell r="F294">
            <v>32217.156263295372</v>
          </cell>
          <cell r="G294">
            <v>38570.536493754138</v>
          </cell>
          <cell r="H294">
            <v>40921.67493001133</v>
          </cell>
          <cell r="I294">
            <v>42278.678593764591</v>
          </cell>
          <cell r="J294">
            <v>44926.238621829601</v>
          </cell>
          <cell r="K294">
            <v>37375.487343564208</v>
          </cell>
          <cell r="L294">
            <v>36788.122174884338</v>
          </cell>
          <cell r="M294">
            <v>38264.087797765344</v>
          </cell>
          <cell r="N294">
            <v>36127.166454785423</v>
          </cell>
          <cell r="O294">
            <v>31201.883155217674</v>
          </cell>
          <cell r="P294">
            <v>31212.674710657269</v>
          </cell>
        </row>
        <row r="295">
          <cell r="A295">
            <v>1294</v>
          </cell>
          <cell r="B295" t="str">
            <v>VERRUA SAVOIA</v>
          </cell>
          <cell r="C295">
            <v>28142.101934909697</v>
          </cell>
          <cell r="D295">
            <v>31253.468869119541</v>
          </cell>
          <cell r="E295">
            <v>28507.817021649604</v>
          </cell>
          <cell r="F295">
            <v>27389.957964846584</v>
          </cell>
          <cell r="G295">
            <v>32088.335492991031</v>
          </cell>
          <cell r="H295">
            <v>32650.145287642572</v>
          </cell>
          <cell r="I295">
            <v>33921.252414481358</v>
          </cell>
          <cell r="J295">
            <v>34876.893393369661</v>
          </cell>
          <cell r="K295">
            <v>30104.441282037209</v>
          </cell>
          <cell r="L295">
            <v>29405.719196220994</v>
          </cell>
          <cell r="M295">
            <v>30877.390035377575</v>
          </cell>
          <cell r="N295">
            <v>29671.420266738409</v>
          </cell>
          <cell r="O295">
            <v>26401.897340633746</v>
          </cell>
          <cell r="P295">
            <v>26645.112117374571</v>
          </cell>
        </row>
        <row r="296">
          <cell r="A296">
            <v>1295</v>
          </cell>
          <cell r="B296" t="str">
            <v>VESTIGNE'</v>
          </cell>
          <cell r="C296">
            <v>13419.752352755913</v>
          </cell>
          <cell r="D296">
            <v>14903.428797117549</v>
          </cell>
          <cell r="E296">
            <v>13594.146074556351</v>
          </cell>
          <cell r="F296">
            <v>13220.932899226078</v>
          </cell>
          <cell r="G296">
            <v>14719.236301156645</v>
          </cell>
          <cell r="H296">
            <v>15645.348717336392</v>
          </cell>
          <cell r="I296">
            <v>16107.40294405862</v>
          </cell>
          <cell r="J296">
            <v>16951.680550440666</v>
          </cell>
          <cell r="K296">
            <v>13979.516459302662</v>
          </cell>
          <cell r="L296">
            <v>13388.324405163365</v>
          </cell>
          <cell r="M296">
            <v>13999.960020123128</v>
          </cell>
          <cell r="N296">
            <v>13723.87776100737</v>
          </cell>
          <cell r="O296">
            <v>12199.231018182312</v>
          </cell>
          <cell r="P296">
            <v>12075.029037277114</v>
          </cell>
        </row>
        <row r="297">
          <cell r="A297">
            <v>1296</v>
          </cell>
          <cell r="B297" t="str">
            <v>VIALFRE'</v>
          </cell>
          <cell r="C297">
            <v>5248.5468895839622</v>
          </cell>
          <cell r="D297">
            <v>5828.8217845677036</v>
          </cell>
          <cell r="E297">
            <v>5316.7533364734745</v>
          </cell>
          <cell r="F297">
            <v>5447.0612063244034</v>
          </cell>
          <cell r="G297">
            <v>6126.7878881313482</v>
          </cell>
          <cell r="H297">
            <v>6262.2452553351923</v>
          </cell>
          <cell r="I297">
            <v>6571.7135273610656</v>
          </cell>
          <cell r="J297">
            <v>7949.7387949639833</v>
          </cell>
          <cell r="K297">
            <v>6798.5834645286059</v>
          </cell>
          <cell r="L297">
            <v>6736.5335250536118</v>
          </cell>
          <cell r="M297">
            <v>7153.445933436421</v>
          </cell>
          <cell r="N297">
            <v>6813.7845758176709</v>
          </cell>
          <cell r="O297">
            <v>5880.6348365205267</v>
          </cell>
          <cell r="P297">
            <v>5548.2089916468867</v>
          </cell>
        </row>
        <row r="298">
          <cell r="A298">
            <v>1297</v>
          </cell>
          <cell r="B298" t="str">
            <v>VICO CANAVESE</v>
          </cell>
          <cell r="C298">
            <v>23442.656956897699</v>
          </cell>
          <cell r="D298">
            <v>26034.457238000261</v>
          </cell>
          <cell r="E298">
            <v>23747.301341394461</v>
          </cell>
          <cell r="F298">
            <v>22663.750457399114</v>
          </cell>
          <cell r="G298">
            <v>25827.000534182705</v>
          </cell>
          <cell r="H298">
            <v>26271.459037061155</v>
          </cell>
          <cell r="I298">
            <v>27670.734986845215</v>
          </cell>
          <cell r="J298">
            <v>28956.789773827062</v>
          </cell>
          <cell r="K298">
            <v>24640.008519274917</v>
          </cell>
          <cell r="L298">
            <v>23945.635480466564</v>
          </cell>
          <cell r="M298">
            <v>24733.82557756469</v>
          </cell>
          <cell r="N298">
            <v>23473.27869224548</v>
          </cell>
          <cell r="O298">
            <v>20792.297253242177</v>
          </cell>
          <cell r="P298">
            <v>20391.921549198756</v>
          </cell>
        </row>
        <row r="299">
          <cell r="A299">
            <v>1298</v>
          </cell>
          <cell r="B299" t="str">
            <v>VIDRACCO</v>
          </cell>
          <cell r="C299">
            <v>4286.6478520161054</v>
          </cell>
          <cell r="D299">
            <v>4760.5760047963313</v>
          </cell>
          <cell r="E299">
            <v>4342.3541313355909</v>
          </cell>
          <cell r="F299">
            <v>4037.3936412738731</v>
          </cell>
          <cell r="G299">
            <v>4808.3480532938838</v>
          </cell>
          <cell r="H299">
            <v>4866.4473754572355</v>
          </cell>
          <cell r="I299">
            <v>5035.8824915326022</v>
          </cell>
          <cell r="J299">
            <v>5301.8394470982994</v>
          </cell>
          <cell r="K299">
            <v>4245.0243810477905</v>
          </cell>
          <cell r="L299">
            <v>4150.0912580869272</v>
          </cell>
          <cell r="M299">
            <v>4184.5124590391588</v>
          </cell>
          <cell r="N299">
            <v>4255.8612851365278</v>
          </cell>
          <cell r="O299">
            <v>3798.9565155411728</v>
          </cell>
          <cell r="P299">
            <v>3910.0882708007412</v>
          </cell>
        </row>
        <row r="300">
          <cell r="A300">
            <v>1299</v>
          </cell>
          <cell r="B300" t="str">
            <v>VIGONE</v>
          </cell>
          <cell r="C300">
            <v>38040.06974800412</v>
          </cell>
          <cell r="D300">
            <v>42245.747613244072</v>
          </cell>
          <cell r="E300">
            <v>38534.411906228837</v>
          </cell>
          <cell r="F300">
            <v>37188.826820707276</v>
          </cell>
          <cell r="G300">
            <v>44371.604286904825</v>
          </cell>
          <cell r="H300">
            <v>46340.177438771891</v>
          </cell>
          <cell r="I300">
            <v>48298.936031372265</v>
          </cell>
          <cell r="J300">
            <v>50155.814439807873</v>
          </cell>
          <cell r="K300">
            <v>42742.984162788613</v>
          </cell>
          <cell r="L300">
            <v>41024.7428563211</v>
          </cell>
          <cell r="M300">
            <v>43573.360465686514</v>
          </cell>
          <cell r="N300">
            <v>41165.070531813748</v>
          </cell>
          <cell r="O300">
            <v>36160.736630410909</v>
          </cell>
          <cell r="P300">
            <v>35940.446152997305</v>
          </cell>
        </row>
        <row r="301">
          <cell r="A301">
            <v>1300</v>
          </cell>
          <cell r="B301" t="str">
            <v>VILLAFRANCA PIEMONTE</v>
          </cell>
          <cell r="C301">
            <v>51641.316393904403</v>
          </cell>
          <cell r="D301">
            <v>57350.736558705561</v>
          </cell>
          <cell r="E301">
            <v>52312.410846907289</v>
          </cell>
          <cell r="F301">
            <v>50155.198836672986</v>
          </cell>
          <cell r="G301">
            <v>58985.953410293958</v>
          </cell>
          <cell r="H301">
            <v>62458.099734994605</v>
          </cell>
          <cell r="I301">
            <v>63307.67792846392</v>
          </cell>
          <cell r="J301">
            <v>65402.705953904493</v>
          </cell>
          <cell r="K301">
            <v>54752.762420890969</v>
          </cell>
          <cell r="L301">
            <v>53404.005871364658</v>
          </cell>
          <cell r="M301">
            <v>56776.713935573971</v>
          </cell>
          <cell r="N301">
            <v>53899.674379166281</v>
          </cell>
          <cell r="O301">
            <v>47730.153497489766</v>
          </cell>
          <cell r="P301">
            <v>47455.374878147668</v>
          </cell>
        </row>
        <row r="302">
          <cell r="A302">
            <v>1301</v>
          </cell>
          <cell r="B302" t="str">
            <v>VILLANOVA CANAVESE</v>
          </cell>
          <cell r="C302">
            <v>5887.8377449962727</v>
          </cell>
          <cell r="D302">
            <v>6538.7920950354019</v>
          </cell>
          <cell r="E302">
            <v>5964.3519690084713</v>
          </cell>
          <cell r="F302">
            <v>5890.8893539453293</v>
          </cell>
          <cell r="G302">
            <v>6679.5426201356486</v>
          </cell>
          <cell r="H302">
            <v>6971.0390715094481</v>
          </cell>
          <cell r="I302">
            <v>7446.8730486111017</v>
          </cell>
          <cell r="J302">
            <v>7731.399594776457</v>
          </cell>
          <cell r="K302">
            <v>6531.6486904409412</v>
          </cell>
          <cell r="L302">
            <v>6350.9576342740784</v>
          </cell>
          <cell r="M302">
            <v>6919.3745538213989</v>
          </cell>
          <cell r="N302">
            <v>6542.4857230154903</v>
          </cell>
          <cell r="O302">
            <v>5620.3372026159532</v>
          </cell>
          <cell r="P302">
            <v>5674.6298409405308</v>
          </cell>
        </row>
        <row r="303">
          <cell r="A303">
            <v>1303</v>
          </cell>
          <cell r="B303" t="str">
            <v>VILLAR DORA</v>
          </cell>
          <cell r="C303">
            <v>11444.839446730552</v>
          </cell>
          <cell r="D303">
            <v>12710.17119431141</v>
          </cell>
          <cell r="E303">
            <v>11593.568580775556</v>
          </cell>
          <cell r="F303">
            <v>11152.377415950043</v>
          </cell>
          <cell r="G303">
            <v>12234.556708308455</v>
          </cell>
          <cell r="H303">
            <v>12284.847012540904</v>
          </cell>
          <cell r="I303">
            <v>12625.795324950019</v>
          </cell>
          <cell r="J303">
            <v>13154.134415325207</v>
          </cell>
          <cell r="K303">
            <v>10921.714231048963</v>
          </cell>
          <cell r="L303">
            <v>10390.369962730241</v>
          </cell>
          <cell r="M303">
            <v>10878.391039466926</v>
          </cell>
          <cell r="N303">
            <v>10440.152776432009</v>
          </cell>
          <cell r="O303">
            <v>9027.2580749060035</v>
          </cell>
          <cell r="P303">
            <v>8936.9260677287693</v>
          </cell>
        </row>
        <row r="304">
          <cell r="A304">
            <v>1305</v>
          </cell>
          <cell r="B304" t="str">
            <v>VILLAR FOCCHIARDO</v>
          </cell>
          <cell r="C304">
            <v>26727.323299400272</v>
          </cell>
          <cell r="D304">
            <v>29682.273506958649</v>
          </cell>
          <cell r="E304">
            <v>27074.652911856851</v>
          </cell>
          <cell r="F304">
            <v>26816.56522944372</v>
          </cell>
          <cell r="G304">
            <v>23627.673541116401</v>
          </cell>
          <cell r="H304">
            <v>24363.031569005037</v>
          </cell>
          <cell r="I304">
            <v>25312.202664524691</v>
          </cell>
          <cell r="J304">
            <v>26260.270431426419</v>
          </cell>
          <cell r="K304">
            <v>21780.323652856416</v>
          </cell>
          <cell r="L304">
            <v>20783.284659702913</v>
          </cell>
          <cell r="M304">
            <v>22092.02270587071</v>
          </cell>
          <cell r="N304">
            <v>21078.02969402157</v>
          </cell>
          <cell r="O304">
            <v>18331.5622869824</v>
          </cell>
          <cell r="P304">
            <v>18249.124177127356</v>
          </cell>
        </row>
        <row r="305">
          <cell r="A305">
            <v>1306</v>
          </cell>
          <cell r="B305" t="str">
            <v>VILLAR PELLICE</v>
          </cell>
          <cell r="C305">
            <v>31465.01307147546</v>
          </cell>
          <cell r="D305">
            <v>34943.758244153105</v>
          </cell>
          <cell r="E305">
            <v>31873.910388787514</v>
          </cell>
          <cell r="F305">
            <v>31343.216888284209</v>
          </cell>
          <cell r="G305">
            <v>46759.420500117303</v>
          </cell>
          <cell r="H305">
            <v>48683.852282534353</v>
          </cell>
          <cell r="I305">
            <v>49856.245184604551</v>
          </cell>
          <cell r="J305">
            <v>51708.305701606434</v>
          </cell>
          <cell r="K305">
            <v>43293.512315664128</v>
          </cell>
          <cell r="L305">
            <v>41096.233507152872</v>
          </cell>
          <cell r="M305">
            <v>42336.48088071552</v>
          </cell>
          <cell r="N305">
            <v>39749.986241919869</v>
          </cell>
          <cell r="O305">
            <v>34651.696453610573</v>
          </cell>
          <cell r="P305">
            <v>34074.275673682801</v>
          </cell>
        </row>
        <row r="306">
          <cell r="A306">
            <v>1307</v>
          </cell>
          <cell r="B306" t="str">
            <v>VILLAR PEROSA</v>
          </cell>
          <cell r="C306">
            <v>9293.4860051221549</v>
          </cell>
          <cell r="D306">
            <v>10320.965939874648</v>
          </cell>
          <cell r="E306">
            <v>9414.257653534929</v>
          </cell>
          <cell r="F306">
            <v>9168.2872585983223</v>
          </cell>
          <cell r="G306">
            <v>18812.53590537237</v>
          </cell>
          <cell r="H306">
            <v>19336.38167715714</v>
          </cell>
          <cell r="I306">
            <v>19811.388149669125</v>
          </cell>
          <cell r="J306">
            <v>20937.302013463643</v>
          </cell>
          <cell r="K306">
            <v>16920.563103427405</v>
          </cell>
          <cell r="L306">
            <v>16310.718134748386</v>
          </cell>
          <cell r="M306">
            <v>16812.826793542095</v>
          </cell>
          <cell r="N306">
            <v>16034.724905098783</v>
          </cell>
          <cell r="O306">
            <v>14159.788619287629</v>
          </cell>
          <cell r="P306">
            <v>14023.033595237244</v>
          </cell>
        </row>
        <row r="307">
          <cell r="A307">
            <v>1302</v>
          </cell>
          <cell r="B307" t="str">
            <v>VILLARBASSE</v>
          </cell>
          <cell r="C307">
            <v>6487.2307062849995</v>
          </cell>
          <cell r="D307">
            <v>7204.4534340261671</v>
          </cell>
          <cell r="E307">
            <v>6571.5342222746067</v>
          </cell>
          <cell r="F307">
            <v>6329.7741940887336</v>
          </cell>
          <cell r="G307">
            <v>18919.914050360276</v>
          </cell>
          <cell r="H307">
            <v>19741.799483224939</v>
          </cell>
          <cell r="I307">
            <v>20538.753650938477</v>
          </cell>
          <cell r="J307">
            <v>21256.259836468013</v>
          </cell>
          <cell r="K307">
            <v>17822.220085757865</v>
          </cell>
          <cell r="L307">
            <v>17427.77964502469</v>
          </cell>
          <cell r="M307">
            <v>18649.637732851679</v>
          </cell>
          <cell r="N307">
            <v>17893.469168960117</v>
          </cell>
          <cell r="O307">
            <v>16054.915548532765</v>
          </cell>
          <cell r="P307">
            <v>15749.866142885343</v>
          </cell>
        </row>
        <row r="308">
          <cell r="A308">
            <v>1304</v>
          </cell>
          <cell r="B308" t="str">
            <v>VILLAREGGIA</v>
          </cell>
          <cell r="C308">
            <v>59027.664332676984</v>
          </cell>
          <cell r="D308">
            <v>65553.7128642725</v>
          </cell>
          <cell r="E308">
            <v>59794.746600782208</v>
          </cell>
          <cell r="F308">
            <v>57145.997234891394</v>
          </cell>
          <cell r="G308">
            <v>17108.281457834935</v>
          </cell>
          <cell r="H308">
            <v>17311.673422255612</v>
          </cell>
          <cell r="I308">
            <v>17561.797723262865</v>
          </cell>
          <cell r="J308">
            <v>18296.934374220138</v>
          </cell>
          <cell r="K308">
            <v>16272.69513306521</v>
          </cell>
          <cell r="L308">
            <v>15856.440850031391</v>
          </cell>
          <cell r="M308">
            <v>17257.028038881072</v>
          </cell>
          <cell r="N308">
            <v>16314.581711487455</v>
          </cell>
          <cell r="O308">
            <v>14200.852448310228</v>
          </cell>
          <cell r="P308">
            <v>13998.799866447722</v>
          </cell>
        </row>
        <row r="309">
          <cell r="A309">
            <v>1308</v>
          </cell>
          <cell r="B309" t="str">
            <v>VILLASTELLONE</v>
          </cell>
          <cell r="C309">
            <v>20990.145485705441</v>
          </cell>
          <cell r="D309">
            <v>23310.798177516805</v>
          </cell>
          <cell r="E309">
            <v>21262.918745312807</v>
          </cell>
          <cell r="F309">
            <v>20518.365867635679</v>
          </cell>
          <cell r="G309">
            <v>24744.487778552404</v>
          </cell>
          <cell r="H309">
            <v>25890.324328963667</v>
          </cell>
          <cell r="I309">
            <v>26318.372524457347</v>
          </cell>
          <cell r="J309">
            <v>27972.746636741955</v>
          </cell>
          <cell r="K309">
            <v>23097.726587998361</v>
          </cell>
          <cell r="L309">
            <v>22393.513529058982</v>
          </cell>
          <cell r="M309">
            <v>23476.90486258491</v>
          </cell>
          <cell r="N309">
            <v>22429.253043771641</v>
          </cell>
          <cell r="O309">
            <v>19708.736699197081</v>
          </cell>
          <cell r="P309">
            <v>19383.696493732663</v>
          </cell>
        </row>
        <row r="310">
          <cell r="A310">
            <v>1309</v>
          </cell>
          <cell r="B310" t="str">
            <v>VINOVO</v>
          </cell>
          <cell r="C310">
            <v>27924.618385573933</v>
          </cell>
          <cell r="D310">
            <v>31011.940522927347</v>
          </cell>
          <cell r="E310">
            <v>28287.507208117448</v>
          </cell>
          <cell r="F310">
            <v>26892.002156628649</v>
          </cell>
          <cell r="G310">
            <v>31096.1079315112</v>
          </cell>
          <cell r="H310">
            <v>31692.337603838194</v>
          </cell>
          <cell r="I310">
            <v>32347.133487941373</v>
          </cell>
          <cell r="J310">
            <v>33323.383833422879</v>
          </cell>
          <cell r="K310">
            <v>27673.273489167073</v>
          </cell>
          <cell r="L310">
            <v>26792.61475227695</v>
          </cell>
          <cell r="M310">
            <v>28678.6345446263</v>
          </cell>
          <cell r="N310">
            <v>27687.876548710698</v>
          </cell>
          <cell r="O310">
            <v>24448.081367735555</v>
          </cell>
          <cell r="P310">
            <v>24148.268050243525</v>
          </cell>
        </row>
        <row r="311">
          <cell r="A311">
            <v>1310</v>
          </cell>
          <cell r="B311" t="str">
            <v>VIRLE PIEMONTE</v>
          </cell>
          <cell r="C311">
            <v>12220.901568749932</v>
          </cell>
          <cell r="D311">
            <v>13572.034086682936</v>
          </cell>
          <cell r="E311">
            <v>12379.715863701764</v>
          </cell>
          <cell r="F311">
            <v>11929.057729001508</v>
          </cell>
          <cell r="G311">
            <v>14673.267829484854</v>
          </cell>
          <cell r="H311">
            <v>15735.040489065979</v>
          </cell>
          <cell r="I311">
            <v>15993.125074232858</v>
          </cell>
          <cell r="J311">
            <v>16122.134378950437</v>
          </cell>
          <cell r="K311">
            <v>13471.141838462836</v>
          </cell>
          <cell r="L311">
            <v>12766.23964357681</v>
          </cell>
          <cell r="M311">
            <v>13341.955870202717</v>
          </cell>
          <cell r="N311">
            <v>12586.70523808962</v>
          </cell>
          <cell r="O311">
            <v>10845.010590570189</v>
          </cell>
          <cell r="P311">
            <v>10790.448695307743</v>
          </cell>
        </row>
        <row r="312">
          <cell r="A312">
            <v>1311</v>
          </cell>
          <cell r="B312" t="str">
            <v>VISCHE</v>
          </cell>
          <cell r="C312">
            <v>19011.075345296977</v>
          </cell>
          <cell r="D312">
            <v>21112.923720018203</v>
          </cell>
          <cell r="E312">
            <v>19258.129992636575</v>
          </cell>
          <cell r="F312">
            <v>18489.670021203136</v>
          </cell>
          <cell r="G312">
            <v>21474.980262682315</v>
          </cell>
          <cell r="H312">
            <v>22145.227013437521</v>
          </cell>
          <cell r="I312">
            <v>23196.909532655794</v>
          </cell>
          <cell r="J312">
            <v>24278.441264091918</v>
          </cell>
          <cell r="K312">
            <v>19900.790638905291</v>
          </cell>
          <cell r="L312">
            <v>19560.75636785998</v>
          </cell>
          <cell r="M312">
            <v>20350.244703471035</v>
          </cell>
          <cell r="N312">
            <v>19106.849814763995</v>
          </cell>
          <cell r="O312">
            <v>16210.39064776482</v>
          </cell>
          <cell r="P312">
            <v>16241.435927638675</v>
          </cell>
        </row>
        <row r="313">
          <cell r="A313">
            <v>1312</v>
          </cell>
          <cell r="B313" t="str">
            <v>VISTRORIO</v>
          </cell>
          <cell r="C313">
            <v>5402.3163148821732</v>
          </cell>
          <cell r="D313">
            <v>5999.591827178434</v>
          </cell>
          <cell r="E313">
            <v>5472.5210417452627</v>
          </cell>
          <cell r="F313">
            <v>4927.0298651071716</v>
          </cell>
          <cell r="G313">
            <v>5722.0339289536842</v>
          </cell>
          <cell r="H313">
            <v>6035.3470344526404</v>
          </cell>
          <cell r="I313">
            <v>5963.0014140847625</v>
          </cell>
          <cell r="J313">
            <v>6287.490841613354</v>
          </cell>
          <cell r="K313">
            <v>5217.3368337829343</v>
          </cell>
          <cell r="L313">
            <v>5028.8890685005126</v>
          </cell>
          <cell r="M313">
            <v>5189.3404351977861</v>
          </cell>
          <cell r="N313">
            <v>5103.7361720391154</v>
          </cell>
          <cell r="O313">
            <v>4401.2143317099362</v>
          </cell>
          <cell r="P313">
            <v>4311.2234788887772</v>
          </cell>
        </row>
        <row r="314">
          <cell r="A314">
            <v>1313</v>
          </cell>
          <cell r="B314" t="str">
            <v>VIU'</v>
          </cell>
          <cell r="C314">
            <v>61448.710990160398</v>
          </cell>
          <cell r="D314">
            <v>68242.428387915803</v>
          </cell>
          <cell r="E314">
            <v>62247.255488428491</v>
          </cell>
          <cell r="F314">
            <v>60701.943566229136</v>
          </cell>
          <cell r="G314">
            <v>69104.586739427934</v>
          </cell>
          <cell r="H314">
            <v>73022.62910127033</v>
          </cell>
          <cell r="I314">
            <v>74945.241967604132</v>
          </cell>
          <cell r="J314">
            <v>75518.514271940381</v>
          </cell>
          <cell r="K314">
            <v>64914.461030102932</v>
          </cell>
          <cell r="L314">
            <v>63343.114270368183</v>
          </cell>
          <cell r="M314">
            <v>67369.341368904061</v>
          </cell>
          <cell r="N314">
            <v>63331.648412275157</v>
          </cell>
          <cell r="O314">
            <v>54183.443808028409</v>
          </cell>
          <cell r="P314">
            <v>54638.420362731369</v>
          </cell>
        </row>
        <row r="315">
          <cell r="A315">
            <v>1314</v>
          </cell>
          <cell r="B315" t="str">
            <v>VOLPIANO</v>
          </cell>
          <cell r="C315">
            <v>49170.754792435444</v>
          </cell>
          <cell r="D315">
            <v>54607.031760842874</v>
          </cell>
          <cell r="E315">
            <v>49809.743553672044</v>
          </cell>
          <cell r="F315">
            <v>49120.235815132961</v>
          </cell>
          <cell r="G315">
            <v>59569.338426703493</v>
          </cell>
          <cell r="H315">
            <v>62688.741013996761</v>
          </cell>
          <cell r="I315">
            <v>66127.426513463681</v>
          </cell>
          <cell r="J315">
            <v>70070.824804236239</v>
          </cell>
          <cell r="K315">
            <v>59134.925196953627</v>
          </cell>
          <cell r="L315">
            <v>57489.833451549792</v>
          </cell>
          <cell r="M315">
            <v>60876.151239181891</v>
          </cell>
          <cell r="N315">
            <v>58238.880815856435</v>
          </cell>
          <cell r="O315">
            <v>50966.733581919107</v>
          </cell>
          <cell r="P315">
            <v>49931.218910249576</v>
          </cell>
        </row>
        <row r="316">
          <cell r="A316">
            <v>1315</v>
          </cell>
          <cell r="B316" t="str">
            <v>VOLVERA</v>
          </cell>
          <cell r="C316">
            <v>29159.08623184594</v>
          </cell>
          <cell r="D316">
            <v>32382.890087839973</v>
          </cell>
          <cell r="E316">
            <v>29538.017335684617</v>
          </cell>
          <cell r="F316">
            <v>27970.138493470502</v>
          </cell>
          <cell r="G316">
            <v>32299.80303444749</v>
          </cell>
          <cell r="H316">
            <v>33769.734887063525</v>
          </cell>
          <cell r="I316">
            <v>35766.672434962151</v>
          </cell>
          <cell r="J316">
            <v>37148.330727482848</v>
          </cell>
          <cell r="K316">
            <v>31766.025543458174</v>
          </cell>
          <cell r="L316">
            <v>30663.698545664342</v>
          </cell>
          <cell r="M316">
            <v>32129.746990365558</v>
          </cell>
          <cell r="N316">
            <v>30524.436121008603</v>
          </cell>
          <cell r="O316">
            <v>26777.497503145016</v>
          </cell>
          <cell r="P316">
            <v>26398.831353909532</v>
          </cell>
        </row>
      </sheetData>
      <sheetData sheetId="5">
        <row r="2">
          <cell r="A2">
            <v>1001</v>
          </cell>
          <cell r="B2" t="str">
            <v>AGLIE'</v>
          </cell>
          <cell r="C2">
            <v>744.16080419743787</v>
          </cell>
          <cell r="D2">
            <v>735.94434199075147</v>
          </cell>
          <cell r="E2">
            <v>635.70350306917874</v>
          </cell>
          <cell r="F2">
            <v>526.00247238558939</v>
          </cell>
          <cell r="G2">
            <v>548.44123798261785</v>
          </cell>
          <cell r="H2">
            <v>535.59863289272698</v>
          </cell>
          <cell r="I2">
            <v>501.34102733180043</v>
          </cell>
          <cell r="J2">
            <v>525.47791260527276</v>
          </cell>
          <cell r="K2">
            <v>624.9258932616325</v>
          </cell>
          <cell r="L2">
            <v>776.64313283711306</v>
          </cell>
          <cell r="M2">
            <v>1139.5815827866675</v>
          </cell>
          <cell r="N2">
            <v>1348.0983986888784</v>
          </cell>
          <cell r="O2">
            <v>1394.1772745072471</v>
          </cell>
          <cell r="P2">
            <v>1516.162959853714</v>
          </cell>
        </row>
        <row r="3">
          <cell r="A3">
            <v>1002</v>
          </cell>
          <cell r="B3" t="str">
            <v>AIRASCA</v>
          </cell>
          <cell r="C3">
            <v>685.49500535025527</v>
          </cell>
          <cell r="D3">
            <v>677.92628663709081</v>
          </cell>
          <cell r="E3">
            <v>585.5879183364857</v>
          </cell>
          <cell r="F3">
            <v>472.10310291733555</v>
          </cell>
          <cell r="G3">
            <v>476.92247567919759</v>
          </cell>
          <cell r="H3">
            <v>465.43997565096083</v>
          </cell>
          <cell r="I3">
            <v>429.48445773666754</v>
          </cell>
          <cell r="J3">
            <v>445.91126078272072</v>
          </cell>
          <cell r="K3">
            <v>533.22103872766536</v>
          </cell>
          <cell r="L3">
            <v>667.27513155091947</v>
          </cell>
          <cell r="M3">
            <v>965.36359763938128</v>
          </cell>
          <cell r="N3">
            <v>1127.2076551740802</v>
          </cell>
          <cell r="O3">
            <v>1142.6877480598268</v>
          </cell>
          <cell r="P3">
            <v>1222.8999460054372</v>
          </cell>
        </row>
        <row r="4">
          <cell r="A4">
            <v>1003</v>
          </cell>
          <cell r="B4" t="str">
            <v>ALA DI STURA</v>
          </cell>
          <cell r="C4">
            <v>539.09729216530025</v>
          </cell>
          <cell r="D4">
            <v>533.14498655901366</v>
          </cell>
          <cell r="E4">
            <v>460.52685816231792</v>
          </cell>
          <cell r="F4">
            <v>379.82751927039533</v>
          </cell>
          <cell r="G4">
            <v>366.96783975892845</v>
          </cell>
          <cell r="H4">
            <v>338.19605465298582</v>
          </cell>
          <cell r="I4">
            <v>319.29368761602444</v>
          </cell>
          <cell r="J4">
            <v>341.36610257944079</v>
          </cell>
          <cell r="K4">
            <v>421.17634804332994</v>
          </cell>
          <cell r="L4">
            <v>511.68550191692879</v>
          </cell>
          <cell r="M4">
            <v>734.40311977886142</v>
          </cell>
          <cell r="N4">
            <v>846.84362023594383</v>
          </cell>
          <cell r="O4">
            <v>854.04195971465208</v>
          </cell>
          <cell r="P4">
            <v>910.44661764427724</v>
          </cell>
        </row>
        <row r="5">
          <cell r="A5">
            <v>1004</v>
          </cell>
          <cell r="B5" t="str">
            <v>ALBIANO D'IVREA</v>
          </cell>
          <cell r="C5">
            <v>516.0803000028211</v>
          </cell>
          <cell r="D5">
            <v>510.3821306600247</v>
          </cell>
          <cell r="E5">
            <v>440.8644646779095</v>
          </cell>
          <cell r="F5">
            <v>371.52544657892861</v>
          </cell>
          <cell r="G5">
            <v>374.16066443735713</v>
          </cell>
          <cell r="H5">
            <v>360.31692863878209</v>
          </cell>
          <cell r="I5">
            <v>332.98265253981219</v>
          </cell>
          <cell r="J5">
            <v>354.35860020765591</v>
          </cell>
          <cell r="K5">
            <v>430.51345419126977</v>
          </cell>
          <cell r="L5">
            <v>538.4073396087698</v>
          </cell>
          <cell r="M5">
            <v>790.15145190770306</v>
          </cell>
          <cell r="N5">
            <v>933.24404352496936</v>
          </cell>
          <cell r="O5">
            <v>967.49665280443594</v>
          </cell>
          <cell r="P5">
            <v>1054.2478661712109</v>
          </cell>
        </row>
        <row r="6">
          <cell r="A6">
            <v>1005</v>
          </cell>
          <cell r="B6" t="str">
            <v>ALICE SUPERIORE</v>
          </cell>
          <cell r="C6">
            <v>344.78464639924016</v>
          </cell>
          <cell r="D6">
            <v>340.97779443847298</v>
          </cell>
          <cell r="E6">
            <v>294.53420051711419</v>
          </cell>
          <cell r="F6">
            <v>245.44142921777549</v>
          </cell>
          <cell r="G6">
            <v>251.06923654466152</v>
          </cell>
          <cell r="H6">
            <v>241.63007876840291</v>
          </cell>
          <cell r="I6">
            <v>233.10396684918098</v>
          </cell>
          <cell r="J6">
            <v>252.98576078414206</v>
          </cell>
          <cell r="K6">
            <v>297.33912874534377</v>
          </cell>
          <cell r="L6">
            <v>388.29379341670966</v>
          </cell>
          <cell r="M6">
            <v>569.22334333942149</v>
          </cell>
          <cell r="N6">
            <v>670.66138368343263</v>
          </cell>
          <cell r="O6">
            <v>705.55669393620951</v>
          </cell>
          <cell r="P6">
            <v>760.46792374158656</v>
          </cell>
        </row>
        <row r="7">
          <cell r="A7">
            <v>1006</v>
          </cell>
          <cell r="B7" t="str">
            <v>ALMESE</v>
          </cell>
          <cell r="C7">
            <v>780.37331049205568</v>
          </cell>
          <cell r="D7">
            <v>771.75701710949863</v>
          </cell>
          <cell r="E7">
            <v>666.63823784230385</v>
          </cell>
          <cell r="F7">
            <v>552.18701288291072</v>
          </cell>
          <cell r="G7">
            <v>594.8474198940919</v>
          </cell>
          <cell r="H7">
            <v>577.80212841036246</v>
          </cell>
          <cell r="I7">
            <v>544.99009946957551</v>
          </cell>
          <cell r="J7">
            <v>567.7394849231157</v>
          </cell>
          <cell r="K7">
            <v>672.63454264394579</v>
          </cell>
          <cell r="L7">
            <v>850.67201599111104</v>
          </cell>
          <cell r="M7">
            <v>1260.1060098630508</v>
          </cell>
          <cell r="N7">
            <v>1474.2081531559834</v>
          </cell>
          <cell r="O7">
            <v>1502.2950931436594</v>
          </cell>
          <cell r="P7">
            <v>1642.2487886839961</v>
          </cell>
        </row>
        <row r="8">
          <cell r="A8">
            <v>1007</v>
          </cell>
          <cell r="B8" t="str">
            <v>ALPETTE</v>
          </cell>
          <cell r="C8">
            <v>191.74209398268397</v>
          </cell>
          <cell r="D8">
            <v>189.625022430738</v>
          </cell>
          <cell r="E8">
            <v>163.79674949699745</v>
          </cell>
          <cell r="F8">
            <v>137.40258608466408</v>
          </cell>
          <cell r="G8">
            <v>138.23381221837931</v>
          </cell>
          <cell r="H8">
            <v>140.83390828800032</v>
          </cell>
          <cell r="I8">
            <v>123.38723914084194</v>
          </cell>
          <cell r="J8">
            <v>123.89818511714907</v>
          </cell>
          <cell r="K8">
            <v>149.22598133844335</v>
          </cell>
          <cell r="L8">
            <v>197.45046129427203</v>
          </cell>
          <cell r="M8">
            <v>276.60476761795439</v>
          </cell>
          <cell r="N8">
            <v>331.3950537700311</v>
          </cell>
          <cell r="O8">
            <v>371.27150348431388</v>
          </cell>
          <cell r="P8">
            <v>393.1146046169099</v>
          </cell>
        </row>
        <row r="9">
          <cell r="A9">
            <v>1008</v>
          </cell>
          <cell r="B9" t="str">
            <v>ALPIGNANO</v>
          </cell>
          <cell r="C9">
            <v>886.74353979866464</v>
          </cell>
          <cell r="D9">
            <v>876.9527865895692</v>
          </cell>
          <cell r="E9">
            <v>757.50559743860754</v>
          </cell>
          <cell r="F9">
            <v>622.36986069521038</v>
          </cell>
          <cell r="G9">
            <v>634.8561745395283</v>
          </cell>
          <cell r="H9">
            <v>600.99348855345511</v>
          </cell>
          <cell r="I9">
            <v>562.51212815044448</v>
          </cell>
          <cell r="J9">
            <v>580.31009055341019</v>
          </cell>
          <cell r="K9">
            <v>681.4460225147767</v>
          </cell>
          <cell r="L9">
            <v>845.69555593233827</v>
          </cell>
          <cell r="M9">
            <v>1215.3171606374772</v>
          </cell>
          <cell r="N9">
            <v>1397.3164400739629</v>
          </cell>
          <cell r="O9">
            <v>1415.1024937692446</v>
          </cell>
          <cell r="P9">
            <v>1499.6499390207864</v>
          </cell>
        </row>
        <row r="10">
          <cell r="A10">
            <v>1009</v>
          </cell>
          <cell r="B10" t="str">
            <v>ANDEZENO</v>
          </cell>
          <cell r="C10">
            <v>403.77102458191627</v>
          </cell>
          <cell r="D10">
            <v>399.31288953244899</v>
          </cell>
          <cell r="E10">
            <v>344.92364192894883</v>
          </cell>
          <cell r="F10">
            <v>290.96196587599184</v>
          </cell>
          <cell r="G10">
            <v>307.86435790469102</v>
          </cell>
          <cell r="H10">
            <v>293.67223592603085</v>
          </cell>
          <cell r="I10">
            <v>274.10812209455662</v>
          </cell>
          <cell r="J10">
            <v>287.32249232335056</v>
          </cell>
          <cell r="K10">
            <v>334.86836161549991</v>
          </cell>
          <cell r="L10">
            <v>419.1607274357242</v>
          </cell>
          <cell r="M10">
            <v>628.40288131875809</v>
          </cell>
          <cell r="N10">
            <v>729.87572477943104</v>
          </cell>
          <cell r="O10">
            <v>742.10282882466379</v>
          </cell>
          <cell r="P10">
            <v>793.0948252505226</v>
          </cell>
        </row>
        <row r="11">
          <cell r="A11">
            <v>1010</v>
          </cell>
          <cell r="B11" t="str">
            <v>ANDRATE</v>
          </cell>
          <cell r="C11">
            <v>395.09663177489551</v>
          </cell>
          <cell r="D11">
            <v>390.73427282686066</v>
          </cell>
          <cell r="E11">
            <v>337.51349366083588</v>
          </cell>
          <cell r="F11">
            <v>280.56102521747994</v>
          </cell>
          <cell r="G11">
            <v>296.74832128256253</v>
          </cell>
          <cell r="H11">
            <v>286.48794333503741</v>
          </cell>
          <cell r="I11">
            <v>271.87613217297258</v>
          </cell>
          <cell r="J11">
            <v>287.96739854380809</v>
          </cell>
          <cell r="K11">
            <v>341.10325666738589</v>
          </cell>
          <cell r="L11">
            <v>435.15612253884717</v>
          </cell>
          <cell r="M11">
            <v>649.19593069215796</v>
          </cell>
          <cell r="N11">
            <v>743.29355070189592</v>
          </cell>
          <cell r="O11">
            <v>763.53480340395845</v>
          </cell>
          <cell r="P11">
            <v>821.52141716445999</v>
          </cell>
        </row>
        <row r="12">
          <cell r="A12">
            <v>1011</v>
          </cell>
          <cell r="B12" t="str">
            <v>ANGROGNA</v>
          </cell>
          <cell r="C12">
            <v>1172.8862662755216</v>
          </cell>
          <cell r="D12">
            <v>1159.9361409461078</v>
          </cell>
          <cell r="E12">
            <v>1001.9446119272588</v>
          </cell>
          <cell r="F12">
            <v>858.54402536293389</v>
          </cell>
          <cell r="G12">
            <v>852.36496546577587</v>
          </cell>
          <cell r="H12">
            <v>830.21076467896648</v>
          </cell>
          <cell r="I12">
            <v>791.83725874674724</v>
          </cell>
          <cell r="J12">
            <v>874.68003501282681</v>
          </cell>
          <cell r="K12">
            <v>1014.5701681940063</v>
          </cell>
          <cell r="L12">
            <v>1298.4502412280438</v>
          </cell>
          <cell r="M12">
            <v>1840.1181052362019</v>
          </cell>
          <cell r="N12">
            <v>2111.1250823976957</v>
          </cell>
          <cell r="O12">
            <v>2115.9984602948271</v>
          </cell>
          <cell r="P12">
            <v>2293.1998211739606</v>
          </cell>
        </row>
        <row r="13">
          <cell r="A13">
            <v>1012</v>
          </cell>
          <cell r="B13" t="str">
            <v>ARIGNANO</v>
          </cell>
          <cell r="C13">
            <v>349.71465908727271</v>
          </cell>
          <cell r="D13">
            <v>345.85337364559496</v>
          </cell>
          <cell r="E13">
            <v>298.74569125712668</v>
          </cell>
          <cell r="F13">
            <v>253.61117535601991</v>
          </cell>
          <cell r="G13">
            <v>273.82241525486825</v>
          </cell>
          <cell r="H13">
            <v>267.79975213110708</v>
          </cell>
          <cell r="I13">
            <v>259.13646212812677</v>
          </cell>
          <cell r="J13">
            <v>284.70789547990358</v>
          </cell>
          <cell r="K13">
            <v>333.32291793370496</v>
          </cell>
          <cell r="L13">
            <v>430.70798549754073</v>
          </cell>
          <cell r="M13">
            <v>627.21367090585829</v>
          </cell>
          <cell r="N13">
            <v>734.63448814152969</v>
          </cell>
          <cell r="O13">
            <v>758.67919970022933</v>
          </cell>
          <cell r="P13">
            <v>815.26217570883091</v>
          </cell>
        </row>
        <row r="14">
          <cell r="A14">
            <v>1013</v>
          </cell>
          <cell r="B14" t="str">
            <v>AVIGLIANA</v>
          </cell>
          <cell r="C14">
            <v>1527.8921265836855</v>
          </cell>
          <cell r="D14">
            <v>1511.0222943603831</v>
          </cell>
          <cell r="E14">
            <v>1305.2103412360966</v>
          </cell>
          <cell r="F14">
            <v>1097.5494203176397</v>
          </cell>
          <cell r="G14">
            <v>1119.9522153256789</v>
          </cell>
          <cell r="H14">
            <v>1085.4888115683145</v>
          </cell>
          <cell r="I14">
            <v>1044.1525350926315</v>
          </cell>
          <cell r="J14">
            <v>1100.6627555320415</v>
          </cell>
          <cell r="K14">
            <v>1301.5908704125061</v>
          </cell>
          <cell r="L14">
            <v>1615.8856737330887</v>
          </cell>
          <cell r="M14">
            <v>2342.865714669007</v>
          </cell>
          <cell r="N14">
            <v>2735.2873689239682</v>
          </cell>
          <cell r="O14">
            <v>2782.3551662355876</v>
          </cell>
          <cell r="P14">
            <v>2942.9187420830199</v>
          </cell>
        </row>
        <row r="15">
          <cell r="A15">
            <v>1014</v>
          </cell>
          <cell r="B15" t="str">
            <v>AZEGLIO</v>
          </cell>
          <cell r="C15">
            <v>513.42808662222319</v>
          </cell>
          <cell r="D15">
            <v>507.75920101875141</v>
          </cell>
          <cell r="E15">
            <v>438.59879665639716</v>
          </cell>
          <cell r="F15">
            <v>377.12739539555014</v>
          </cell>
          <cell r="G15">
            <v>387.24143841468617</v>
          </cell>
          <cell r="H15">
            <v>372.8557391641931</v>
          </cell>
          <cell r="I15">
            <v>352.66922026519603</v>
          </cell>
          <cell r="J15">
            <v>368.69340149596559</v>
          </cell>
          <cell r="K15">
            <v>439.50683674801024</v>
          </cell>
          <cell r="L15">
            <v>550.26531945332488</v>
          </cell>
          <cell r="M15">
            <v>812.39058673054649</v>
          </cell>
          <cell r="N15">
            <v>938.46208151524081</v>
          </cell>
          <cell r="O15">
            <v>967.5841319190157</v>
          </cell>
          <cell r="P15">
            <v>1039.9707088805926</v>
          </cell>
        </row>
        <row r="16">
          <cell r="A16">
            <v>1015</v>
          </cell>
          <cell r="B16" t="str">
            <v>BAIRO</v>
          </cell>
          <cell r="C16">
            <v>410.10286956694165</v>
          </cell>
          <cell r="D16">
            <v>405.57482306187956</v>
          </cell>
          <cell r="E16">
            <v>350.33265570012259</v>
          </cell>
          <cell r="F16">
            <v>290.58109685325951</v>
          </cell>
          <cell r="G16">
            <v>308.38395949197547</v>
          </cell>
          <cell r="H16">
            <v>295.9086135788549</v>
          </cell>
          <cell r="I16">
            <v>280.86663649676825</v>
          </cell>
          <cell r="J16">
            <v>310.58050014053123</v>
          </cell>
          <cell r="K16">
            <v>357.94125417409879</v>
          </cell>
          <cell r="L16">
            <v>449.86513343189984</v>
          </cell>
          <cell r="M16">
            <v>664.54489655848465</v>
          </cell>
          <cell r="N16">
            <v>754.94708739321914</v>
          </cell>
          <cell r="O16">
            <v>757.73683940406329</v>
          </cell>
          <cell r="P16">
            <v>821.61256942962541</v>
          </cell>
        </row>
        <row r="17">
          <cell r="A17">
            <v>1016</v>
          </cell>
          <cell r="B17" t="str">
            <v>BALANGERO</v>
          </cell>
          <cell r="C17">
            <v>601.09972663080111</v>
          </cell>
          <cell r="D17">
            <v>594.46283691764563</v>
          </cell>
          <cell r="E17">
            <v>513.49278241714956</v>
          </cell>
          <cell r="F17">
            <v>419.854221378234</v>
          </cell>
          <cell r="G17">
            <v>428.92646769223899</v>
          </cell>
          <cell r="H17">
            <v>409.98207564990543</v>
          </cell>
          <cell r="I17">
            <v>375.41458202792381</v>
          </cell>
          <cell r="J17">
            <v>388.03126299604503</v>
          </cell>
          <cell r="K17">
            <v>461.13180294077262</v>
          </cell>
          <cell r="L17">
            <v>584.91938397692866</v>
          </cell>
          <cell r="M17">
            <v>857.31579174114734</v>
          </cell>
          <cell r="N17">
            <v>1004.3540582040977</v>
          </cell>
          <cell r="O17">
            <v>1026.9484317226859</v>
          </cell>
          <cell r="P17">
            <v>1102.6964045352872</v>
          </cell>
        </row>
        <row r="18">
          <cell r="A18">
            <v>1017</v>
          </cell>
          <cell r="B18" t="str">
            <v>BALDISSERO CANAVESE</v>
          </cell>
          <cell r="C18">
            <v>274.22012126387955</v>
          </cell>
          <cell r="D18">
            <v>271.19238955593562</v>
          </cell>
          <cell r="E18">
            <v>234.25406271902034</v>
          </cell>
          <cell r="F18">
            <v>192.43504763875796</v>
          </cell>
          <cell r="G18">
            <v>252.33857727447221</v>
          </cell>
          <cell r="H18">
            <v>226.63151467994433</v>
          </cell>
          <cell r="I18">
            <v>214.5796835729964</v>
          </cell>
          <cell r="J18">
            <v>213.34594070953327</v>
          </cell>
          <cell r="K18">
            <v>257.51745031352283</v>
          </cell>
          <cell r="L18">
            <v>327.01732564667549</v>
          </cell>
          <cell r="M18">
            <v>467.26149172157056</v>
          </cell>
          <cell r="N18">
            <v>533.14553318156334</v>
          </cell>
          <cell r="O18">
            <v>528.93030881790014</v>
          </cell>
          <cell r="P18">
            <v>607.27166133451362</v>
          </cell>
        </row>
        <row r="19">
          <cell r="A19">
            <v>1018</v>
          </cell>
          <cell r="B19" t="str">
            <v>BALDISSERO TORINESE</v>
          </cell>
          <cell r="C19">
            <v>663.42192217941533</v>
          </cell>
          <cell r="D19">
            <v>656.09691779873822</v>
          </cell>
          <cell r="E19">
            <v>566.73186435447906</v>
          </cell>
          <cell r="F19">
            <v>475.37691610681043</v>
          </cell>
          <cell r="G19">
            <v>490.19339509260988</v>
          </cell>
          <cell r="H19">
            <v>473.08539759690603</v>
          </cell>
          <cell r="I19">
            <v>445.71491221231616</v>
          </cell>
          <cell r="J19">
            <v>462.10576323903729</v>
          </cell>
          <cell r="K19">
            <v>548.32550788013771</v>
          </cell>
          <cell r="L19">
            <v>686.29896787808957</v>
          </cell>
          <cell r="M19">
            <v>1006.2621071757303</v>
          </cell>
          <cell r="N19">
            <v>1183.2302074746669</v>
          </cell>
          <cell r="O19">
            <v>1219.719411228818</v>
          </cell>
          <cell r="P19">
            <v>1305.5051647144408</v>
          </cell>
        </row>
        <row r="20">
          <cell r="A20">
            <v>1019</v>
          </cell>
          <cell r="B20" t="str">
            <v>BALME</v>
          </cell>
          <cell r="C20">
            <v>319.52735771705557</v>
          </cell>
          <cell r="D20">
            <v>315.99937768387446</v>
          </cell>
          <cell r="E20">
            <v>272.95802127906558</v>
          </cell>
          <cell r="F20">
            <v>220.93698737434696</v>
          </cell>
          <cell r="G20">
            <v>217.71874243564702</v>
          </cell>
          <cell r="H20">
            <v>203.8772296486639</v>
          </cell>
          <cell r="I20">
            <v>204.0580339109967</v>
          </cell>
          <cell r="J20">
            <v>212.39443693717939</v>
          </cell>
          <cell r="K20">
            <v>224.7188409413296</v>
          </cell>
          <cell r="L20">
            <v>289.56559211901657</v>
          </cell>
          <cell r="M20">
            <v>438.02471576369646</v>
          </cell>
          <cell r="N20">
            <v>553.35281495738093</v>
          </cell>
          <cell r="O20">
            <v>595.46325356161185</v>
          </cell>
          <cell r="P20">
            <v>661.73563833361345</v>
          </cell>
        </row>
        <row r="21">
          <cell r="A21">
            <v>1020</v>
          </cell>
          <cell r="B21" t="str">
            <v>BANCHETTE</v>
          </cell>
          <cell r="C21">
            <v>206.58639530520099</v>
          </cell>
          <cell r="D21">
            <v>204.30542417655982</v>
          </cell>
          <cell r="E21">
            <v>176.47757640713778</v>
          </cell>
          <cell r="F21">
            <v>146.56405830465877</v>
          </cell>
          <cell r="G21">
            <v>149.25625777915383</v>
          </cell>
          <cell r="H21">
            <v>143.54948747044409</v>
          </cell>
          <cell r="I21">
            <v>131.54395738997772</v>
          </cell>
          <cell r="J21">
            <v>133.31476986840011</v>
          </cell>
          <cell r="K21">
            <v>155.80058886680297</v>
          </cell>
          <cell r="L21">
            <v>193.75079953644664</v>
          </cell>
          <cell r="M21">
            <v>280.41550175313847</v>
          </cell>
          <cell r="N21">
            <v>325.84327584860165</v>
          </cell>
          <cell r="O21">
            <v>336.28535527066333</v>
          </cell>
          <cell r="P21">
            <v>363.62443996622869</v>
          </cell>
        </row>
        <row r="22">
          <cell r="A22">
            <v>1021</v>
          </cell>
          <cell r="B22" t="str">
            <v>BARBANIA</v>
          </cell>
          <cell r="C22">
            <v>570.99619998572041</v>
          </cell>
          <cell r="D22">
            <v>564.69169070374608</v>
          </cell>
          <cell r="E22">
            <v>487.77667746366041</v>
          </cell>
          <cell r="F22">
            <v>401.74177360189071</v>
          </cell>
          <cell r="G22">
            <v>413.5037107152005</v>
          </cell>
          <cell r="H22">
            <v>393.26122461099357</v>
          </cell>
          <cell r="I22">
            <v>361.52360534442136</v>
          </cell>
          <cell r="J22">
            <v>384.47959110431577</v>
          </cell>
          <cell r="K22">
            <v>463.99198162199059</v>
          </cell>
          <cell r="L22">
            <v>591.41452282778255</v>
          </cell>
          <cell r="M22">
            <v>869.94192915535336</v>
          </cell>
          <cell r="N22">
            <v>999.08672803068214</v>
          </cell>
          <cell r="O22">
            <v>1033.3190122876949</v>
          </cell>
          <cell r="P22">
            <v>1116.4146942514412</v>
          </cell>
        </row>
        <row r="23">
          <cell r="A23">
            <v>1022</v>
          </cell>
          <cell r="B23" t="str">
            <v>BARDONECCHIA</v>
          </cell>
          <cell r="C23">
            <v>1818.939885305781</v>
          </cell>
          <cell r="D23">
            <v>1798.8565232964536</v>
          </cell>
          <cell r="E23">
            <v>1553.8395067826611</v>
          </cell>
          <cell r="F23">
            <v>1276.203412312366</v>
          </cell>
          <cell r="G23">
            <v>1313.7100382221467</v>
          </cell>
          <cell r="H23">
            <v>1273.1545195511715</v>
          </cell>
          <cell r="I23">
            <v>1188.14912209768</v>
          </cell>
          <cell r="J23">
            <v>1243.8683650749699</v>
          </cell>
          <cell r="K23">
            <v>1450.6384369259076</v>
          </cell>
          <cell r="L23">
            <v>1824.3374699937096</v>
          </cell>
          <cell r="M23">
            <v>2678.2432798447303</v>
          </cell>
          <cell r="N23">
            <v>3096.0846157196197</v>
          </cell>
          <cell r="O23">
            <v>3154.0212023799595</v>
          </cell>
          <cell r="P23">
            <v>3377.6830268606313</v>
          </cell>
        </row>
        <row r="24">
          <cell r="A24">
            <v>1023</v>
          </cell>
          <cell r="B24" t="str">
            <v>BARONE CANAVESE</v>
          </cell>
          <cell r="C24">
            <v>198.64100219527586</v>
          </cell>
          <cell r="D24">
            <v>196.44775810336751</v>
          </cell>
          <cell r="E24">
            <v>169.69018018208607</v>
          </cell>
          <cell r="F24">
            <v>142.93324166988532</v>
          </cell>
          <cell r="G24">
            <v>147.30591755419712</v>
          </cell>
          <cell r="H24">
            <v>140.40371302436449</v>
          </cell>
          <cell r="I24">
            <v>131.31402037866658</v>
          </cell>
          <cell r="J24">
            <v>135.11084367377484</v>
          </cell>
          <cell r="K24">
            <v>162.00145253572964</v>
          </cell>
          <cell r="L24">
            <v>196.94138377291662</v>
          </cell>
          <cell r="M24">
            <v>286.21288038888474</v>
          </cell>
          <cell r="N24">
            <v>330.58811999929429</v>
          </cell>
          <cell r="O24">
            <v>336.28057999325443</v>
          </cell>
          <cell r="P24">
            <v>362.78755761511212</v>
          </cell>
        </row>
        <row r="25">
          <cell r="A25">
            <v>1024</v>
          </cell>
          <cell r="B25" t="str">
            <v>BEINASCO</v>
          </cell>
          <cell r="C25">
            <v>959.86836398283924</v>
          </cell>
          <cell r="D25">
            <v>949.27022163030745</v>
          </cell>
          <cell r="E25">
            <v>819.97288492942278</v>
          </cell>
          <cell r="F25">
            <v>684.1107302922286</v>
          </cell>
          <cell r="G25">
            <v>696.44864668528101</v>
          </cell>
          <cell r="H25">
            <v>657.85482472349145</v>
          </cell>
          <cell r="I25">
            <v>603.61931365663463</v>
          </cell>
          <cell r="J25">
            <v>614.91889921739437</v>
          </cell>
          <cell r="K25">
            <v>717.78705454240855</v>
          </cell>
          <cell r="L25">
            <v>882.88430322056138</v>
          </cell>
          <cell r="M25">
            <v>1274.126489944329</v>
          </cell>
          <cell r="N25">
            <v>1456.9746668302489</v>
          </cell>
          <cell r="O25">
            <v>1473.7635165027932</v>
          </cell>
          <cell r="P25">
            <v>1563.3718582661309</v>
          </cell>
        </row>
        <row r="26">
          <cell r="A26">
            <v>1025</v>
          </cell>
          <cell r="B26" t="str">
            <v>BIBIANA</v>
          </cell>
          <cell r="C26">
            <v>1061.387317607315</v>
          </cell>
          <cell r="D26">
            <v>1049.6682795545355</v>
          </cell>
          <cell r="E26">
            <v>906.69601531062779</v>
          </cell>
          <cell r="F26">
            <v>763.91532522031719</v>
          </cell>
          <cell r="G26">
            <v>788.97612658784101</v>
          </cell>
          <cell r="H26">
            <v>757.47752183928401</v>
          </cell>
          <cell r="I26">
            <v>719.43171372067877</v>
          </cell>
          <cell r="J26">
            <v>769.98943022249796</v>
          </cell>
          <cell r="K26">
            <v>902.4309041883464</v>
          </cell>
          <cell r="L26">
            <v>1160.7883284460015</v>
          </cell>
          <cell r="M26">
            <v>1697.2699473250275</v>
          </cell>
          <cell r="N26">
            <v>1936.0674328611385</v>
          </cell>
          <cell r="O26">
            <v>2006.7504571901386</v>
          </cell>
          <cell r="P26">
            <v>2173.1883397381066</v>
          </cell>
        </row>
        <row r="27">
          <cell r="A27">
            <v>1026</v>
          </cell>
          <cell r="B27" t="str">
            <v>BOBBIO PELLICE</v>
          </cell>
          <cell r="C27">
            <v>1058.7831453653487</v>
          </cell>
          <cell r="D27">
            <v>1047.0928606178832</v>
          </cell>
          <cell r="E27">
            <v>904.47138669880655</v>
          </cell>
          <cell r="F27">
            <v>749.00115299243794</v>
          </cell>
          <cell r="G27">
            <v>743.3726878884986</v>
          </cell>
          <cell r="H27">
            <v>692.64745185792367</v>
          </cell>
          <cell r="I27">
            <v>624.46685725409441</v>
          </cell>
          <cell r="J27">
            <v>651.85626098537603</v>
          </cell>
          <cell r="K27">
            <v>772.72811196108273</v>
          </cell>
          <cell r="L27">
            <v>974.28315217622401</v>
          </cell>
          <cell r="M27">
            <v>1397.8348123774447</v>
          </cell>
          <cell r="N27">
            <v>1601.9037210368469</v>
          </cell>
          <cell r="O27">
            <v>1605.0852808712873</v>
          </cell>
          <cell r="P27">
            <v>1777.0586350678836</v>
          </cell>
        </row>
        <row r="28">
          <cell r="A28">
            <v>1027</v>
          </cell>
          <cell r="B28" t="str">
            <v>BOLLENGO</v>
          </cell>
          <cell r="C28">
            <v>861.73230664571554</v>
          </cell>
          <cell r="D28">
            <v>852.21770860467609</v>
          </cell>
          <cell r="E28">
            <v>736.13961250399757</v>
          </cell>
          <cell r="F28">
            <v>622.86551561034196</v>
          </cell>
          <cell r="G28">
            <v>665.83260031700809</v>
          </cell>
          <cell r="H28">
            <v>620.06329382784338</v>
          </cell>
          <cell r="I28">
            <v>573.31014440980823</v>
          </cell>
          <cell r="J28">
            <v>646.05225556519554</v>
          </cell>
          <cell r="K28">
            <v>776.95159093829614</v>
          </cell>
          <cell r="L28">
            <v>986.2547839776463</v>
          </cell>
          <cell r="M28">
            <v>1453.935107745725</v>
          </cell>
          <cell r="N28">
            <v>1729.073332584644</v>
          </cell>
          <cell r="O28">
            <v>1731.767511462682</v>
          </cell>
          <cell r="P28">
            <v>1804.9862151261605</v>
          </cell>
        </row>
        <row r="29">
          <cell r="A29">
            <v>1028</v>
          </cell>
          <cell r="B29" t="str">
            <v>BORGARO TORINESE</v>
          </cell>
          <cell r="C29">
            <v>1009.9674055166801</v>
          </cell>
          <cell r="D29">
            <v>998.81610734213757</v>
          </cell>
          <cell r="E29">
            <v>862.77026961272179</v>
          </cell>
          <cell r="F29">
            <v>749.41605741087278</v>
          </cell>
          <cell r="G29">
            <v>770.15397792554893</v>
          </cell>
          <cell r="H29">
            <v>800.45071105693467</v>
          </cell>
          <cell r="I29">
            <v>762.71335378569268</v>
          </cell>
          <cell r="J29">
            <v>766.74565345383132</v>
          </cell>
          <cell r="K29">
            <v>867.27123822011004</v>
          </cell>
          <cell r="L29">
            <v>1038.9541145417522</v>
          </cell>
          <cell r="M29">
            <v>1492.3069032067597</v>
          </cell>
          <cell r="N29">
            <v>1649.8090576298564</v>
          </cell>
          <cell r="O29">
            <v>1788.3314834095713</v>
          </cell>
          <cell r="P29">
            <v>1967.1907291858158</v>
          </cell>
        </row>
        <row r="30">
          <cell r="A30">
            <v>1029</v>
          </cell>
          <cell r="B30" t="str">
            <v>BORGIALLO</v>
          </cell>
          <cell r="C30">
            <v>378.17561084811507</v>
          </cell>
          <cell r="D30">
            <v>374.00008104797303</v>
          </cell>
          <cell r="E30">
            <v>323.05861748624062</v>
          </cell>
          <cell r="F30">
            <v>265.11984757118842</v>
          </cell>
          <cell r="G30">
            <v>251.30028167694596</v>
          </cell>
          <cell r="H30">
            <v>236.62509226552709</v>
          </cell>
          <cell r="I30">
            <v>216.34154872471916</v>
          </cell>
          <cell r="J30">
            <v>238.90223292656324</v>
          </cell>
          <cell r="K30">
            <v>297.69122232186629</v>
          </cell>
          <cell r="L30">
            <v>372.98665151789413</v>
          </cell>
          <cell r="M30">
            <v>557.20659850464199</v>
          </cell>
          <cell r="N30">
            <v>644.94793145626068</v>
          </cell>
          <cell r="O30">
            <v>650.0391044342324</v>
          </cell>
          <cell r="P30">
            <v>694.0269840797813</v>
          </cell>
        </row>
        <row r="31">
          <cell r="A31">
            <v>1030</v>
          </cell>
          <cell r="B31" t="str">
            <v>BORGOFRANCO D'IVREA</v>
          </cell>
          <cell r="C31">
            <v>857.81597647790511</v>
          </cell>
          <cell r="D31">
            <v>848.34461960010788</v>
          </cell>
          <cell r="E31">
            <v>732.79406569098364</v>
          </cell>
          <cell r="F31">
            <v>603.15353385979608</v>
          </cell>
          <cell r="G31">
            <v>616.78499421552351</v>
          </cell>
          <cell r="H31">
            <v>587.95421661050466</v>
          </cell>
          <cell r="I31">
            <v>548.79244936868713</v>
          </cell>
          <cell r="J31">
            <v>581.11418542429703</v>
          </cell>
          <cell r="K31">
            <v>695.18872282354653</v>
          </cell>
          <cell r="L31">
            <v>871.67326661131347</v>
          </cell>
          <cell r="M31">
            <v>1271.9095912114137</v>
          </cell>
          <cell r="N31">
            <v>1472.030932757109</v>
          </cell>
          <cell r="O31">
            <v>1471.5513840862202</v>
          </cell>
          <cell r="P31">
            <v>1603.5790245207675</v>
          </cell>
        </row>
        <row r="32">
          <cell r="A32">
            <v>1031</v>
          </cell>
          <cell r="B32" t="str">
            <v>BORGOMASINO</v>
          </cell>
          <cell r="C32">
            <v>443.91633610855132</v>
          </cell>
          <cell r="D32">
            <v>439.01494681474099</v>
          </cell>
          <cell r="E32">
            <v>379.21799743025576</v>
          </cell>
          <cell r="F32">
            <v>327.14539380212858</v>
          </cell>
          <cell r="G32">
            <v>323.78524700146943</v>
          </cell>
          <cell r="H32">
            <v>308.1628608549247</v>
          </cell>
          <cell r="I32">
            <v>291.84779854738701</v>
          </cell>
          <cell r="J32">
            <v>311.65674402268667</v>
          </cell>
          <cell r="K32">
            <v>385.32355450680626</v>
          </cell>
          <cell r="L32">
            <v>489.43785404205249</v>
          </cell>
          <cell r="M32">
            <v>697.33782809075228</v>
          </cell>
          <cell r="N32">
            <v>799.9801116999372</v>
          </cell>
          <cell r="O32">
            <v>786.4369107273717</v>
          </cell>
          <cell r="P32">
            <v>823.46007143538247</v>
          </cell>
        </row>
        <row r="33">
          <cell r="A33">
            <v>1032</v>
          </cell>
          <cell r="B33" t="str">
            <v>BORGONE SUSA</v>
          </cell>
          <cell r="C33">
            <v>454.76587683392557</v>
          </cell>
          <cell r="D33">
            <v>449.74469509629512</v>
          </cell>
          <cell r="E33">
            <v>388.48627789720467</v>
          </cell>
          <cell r="F33">
            <v>317.2110643980227</v>
          </cell>
          <cell r="G33">
            <v>326.62842070180631</v>
          </cell>
          <cell r="H33">
            <v>317.58616024244748</v>
          </cell>
          <cell r="I33">
            <v>300.51959764119664</v>
          </cell>
          <cell r="J33">
            <v>306.20216520797175</v>
          </cell>
          <cell r="K33">
            <v>360.28261790694864</v>
          </cell>
          <cell r="L33">
            <v>457.77948207521194</v>
          </cell>
          <cell r="M33">
            <v>658.55754257608521</v>
          </cell>
          <cell r="N33">
            <v>766.77310434117192</v>
          </cell>
          <cell r="O33">
            <v>795.38157019068683</v>
          </cell>
          <cell r="P33">
            <v>851.43101777484048</v>
          </cell>
        </row>
        <row r="34">
          <cell r="A34">
            <v>1033</v>
          </cell>
          <cell r="B34" t="str">
            <v>BOSCONERO</v>
          </cell>
          <cell r="C34">
            <v>579.49781430451287</v>
          </cell>
          <cell r="D34">
            <v>573.09943661082946</v>
          </cell>
          <cell r="E34">
            <v>495.03922874789276</v>
          </cell>
          <cell r="F34">
            <v>413.09007201549281</v>
          </cell>
          <cell r="G34">
            <v>420.16754727650135</v>
          </cell>
          <cell r="H34">
            <v>402.0880717048467</v>
          </cell>
          <cell r="I34">
            <v>370.61621044161649</v>
          </cell>
          <cell r="J34">
            <v>389.16126810109023</v>
          </cell>
          <cell r="K34">
            <v>462.21284286407001</v>
          </cell>
          <cell r="L34">
            <v>581.96905967972441</v>
          </cell>
          <cell r="M34">
            <v>856.15423057687758</v>
          </cell>
          <cell r="N34">
            <v>987.43529067443035</v>
          </cell>
          <cell r="O34">
            <v>1010.3982758182419</v>
          </cell>
          <cell r="P34">
            <v>1074.4784847056053</v>
          </cell>
        </row>
        <row r="35">
          <cell r="A35">
            <v>1034</v>
          </cell>
          <cell r="B35" t="str">
            <v>BRANDIZZO</v>
          </cell>
          <cell r="C35">
            <v>581.75679117279151</v>
          </cell>
          <cell r="D35">
            <v>575.33347156069567</v>
          </cell>
          <cell r="E35">
            <v>496.96897229312788</v>
          </cell>
          <cell r="F35">
            <v>411.52159651154739</v>
          </cell>
          <cell r="G35">
            <v>428.39732740056911</v>
          </cell>
          <cell r="H35">
            <v>413.70948867058678</v>
          </cell>
          <cell r="I35">
            <v>391.11824207013768</v>
          </cell>
          <cell r="J35">
            <v>411.33245326808617</v>
          </cell>
          <cell r="K35">
            <v>492.89832040039107</v>
          </cell>
          <cell r="L35">
            <v>616.78337048168919</v>
          </cell>
          <cell r="M35">
            <v>915.22044818676159</v>
          </cell>
          <cell r="N35">
            <v>1068.4264622261153</v>
          </cell>
          <cell r="O35">
            <v>1090.9629912132259</v>
          </cell>
          <cell r="P35">
            <v>1166.2857179417488</v>
          </cell>
        </row>
        <row r="36">
          <cell r="A36">
            <v>1035</v>
          </cell>
          <cell r="B36" t="str">
            <v>BRICHERASIO</v>
          </cell>
          <cell r="C36">
            <v>1366.4642466956066</v>
          </cell>
          <cell r="D36">
            <v>1351.3767793411932</v>
          </cell>
          <cell r="E36">
            <v>1167.3096776173559</v>
          </cell>
          <cell r="F36">
            <v>975.34305534466148</v>
          </cell>
          <cell r="G36">
            <v>1014.8304592224548</v>
          </cell>
          <cell r="H36">
            <v>980.99242309226497</v>
          </cell>
          <cell r="I36">
            <v>910.45670104434112</v>
          </cell>
          <cell r="J36">
            <v>955.10190643951978</v>
          </cell>
          <cell r="K36">
            <v>1154.9318580439576</v>
          </cell>
          <cell r="L36">
            <v>1463.2122000194538</v>
          </cell>
          <cell r="M36">
            <v>2139.5320533767253</v>
          </cell>
          <cell r="N36">
            <v>2483.0667310190306</v>
          </cell>
          <cell r="O36">
            <v>2547.3914709469263</v>
          </cell>
          <cell r="P36">
            <v>2727.6001513085725</v>
          </cell>
        </row>
        <row r="37">
          <cell r="A37">
            <v>1036</v>
          </cell>
          <cell r="B37" t="str">
            <v>BROSSO</v>
          </cell>
          <cell r="C37">
            <v>380.05492087617745</v>
          </cell>
          <cell r="D37">
            <v>375.85864115245283</v>
          </cell>
          <cell r="E37">
            <v>324.66402852301337</v>
          </cell>
          <cell r="F37">
            <v>263.32448528831316</v>
          </cell>
          <cell r="G37">
            <v>253.62137469285651</v>
          </cell>
          <cell r="H37">
            <v>242.53185248866166</v>
          </cell>
          <cell r="I37">
            <v>234.27511528253621</v>
          </cell>
          <cell r="J37">
            <v>248.57982573040996</v>
          </cell>
          <cell r="K37">
            <v>297.00853501361723</v>
          </cell>
          <cell r="L37">
            <v>377.91625182271531</v>
          </cell>
          <cell r="M37">
            <v>548.9820420178188</v>
          </cell>
          <cell r="N37">
            <v>623.9547035193043</v>
          </cell>
          <cell r="O37">
            <v>641.62532228053283</v>
          </cell>
          <cell r="P37">
            <v>681.80424007080853</v>
          </cell>
        </row>
        <row r="38">
          <cell r="A38">
            <v>1037</v>
          </cell>
          <cell r="B38" t="str">
            <v>BROZOLO</v>
          </cell>
          <cell r="C38">
            <v>365.13712208192442</v>
          </cell>
          <cell r="D38">
            <v>361.10555343853156</v>
          </cell>
          <cell r="E38">
            <v>311.92041598913994</v>
          </cell>
          <cell r="F38">
            <v>270.17803231588414</v>
          </cell>
          <cell r="G38">
            <v>276.13208097368818</v>
          </cell>
          <cell r="H38">
            <v>259.77874432428359</v>
          </cell>
          <cell r="I38">
            <v>245.85260964474142</v>
          </cell>
          <cell r="J38">
            <v>262.17795084005792</v>
          </cell>
          <cell r="K38">
            <v>301.95925742807367</v>
          </cell>
          <cell r="L38">
            <v>370.72830511793768</v>
          </cell>
          <cell r="M38">
            <v>556.09878536972326</v>
          </cell>
          <cell r="N38">
            <v>637.2221458900267</v>
          </cell>
          <cell r="O38">
            <v>657.0885633949199</v>
          </cell>
          <cell r="P38">
            <v>713.19536786114122</v>
          </cell>
        </row>
        <row r="39">
          <cell r="A39">
            <v>1038</v>
          </cell>
          <cell r="B39" t="str">
            <v>BRUINO</v>
          </cell>
          <cell r="C39">
            <v>539.92474141305524</v>
          </cell>
          <cell r="D39">
            <v>533.96329973640081</v>
          </cell>
          <cell r="E39">
            <v>461.23371128121755</v>
          </cell>
          <cell r="F39">
            <v>385.69801337347764</v>
          </cell>
          <cell r="G39">
            <v>407.40261243704037</v>
          </cell>
          <cell r="H39">
            <v>391.52873793039885</v>
          </cell>
          <cell r="I39">
            <v>370.33619493034121</v>
          </cell>
          <cell r="J39">
            <v>385.4254598352307</v>
          </cell>
          <cell r="K39">
            <v>452.39642154209776</v>
          </cell>
          <cell r="L39">
            <v>567.0374004346736</v>
          </cell>
          <cell r="M39">
            <v>811.59972857087689</v>
          </cell>
          <cell r="N39">
            <v>942.53589253646044</v>
          </cell>
          <cell r="O39">
            <v>943.27913048915912</v>
          </cell>
          <cell r="P39">
            <v>1011.6478467628631</v>
          </cell>
        </row>
        <row r="40">
          <cell r="A40">
            <v>1039</v>
          </cell>
          <cell r="B40" t="str">
            <v>BRUSASCO</v>
          </cell>
          <cell r="C40">
            <v>475.66496270276525</v>
          </cell>
          <cell r="D40">
            <v>470.41302902519516</v>
          </cell>
          <cell r="E40">
            <v>406.33943815884095</v>
          </cell>
          <cell r="F40">
            <v>333.66855202559623</v>
          </cell>
          <cell r="G40">
            <v>343.97791037986696</v>
          </cell>
          <cell r="H40">
            <v>325.30849144311878</v>
          </cell>
          <cell r="I40">
            <v>300.870331216181</v>
          </cell>
          <cell r="J40">
            <v>311.94789850780666</v>
          </cell>
          <cell r="K40">
            <v>370.22441420051979</v>
          </cell>
          <cell r="L40">
            <v>458.39964117585538</v>
          </cell>
          <cell r="M40">
            <v>680.45742636036721</v>
          </cell>
          <cell r="N40">
            <v>790.07556598959331</v>
          </cell>
          <cell r="O40">
            <v>799.3093833367692</v>
          </cell>
          <cell r="P40">
            <v>852.09665050312242</v>
          </cell>
        </row>
        <row r="41">
          <cell r="A41">
            <v>1040</v>
          </cell>
          <cell r="B41" t="str">
            <v>BRUZOLO</v>
          </cell>
          <cell r="C41">
            <v>486.75071572922513</v>
          </cell>
          <cell r="D41">
            <v>481.37638152980441</v>
          </cell>
          <cell r="E41">
            <v>415.80950429687221</v>
          </cell>
          <cell r="F41">
            <v>345.12877058705436</v>
          </cell>
          <cell r="G41">
            <v>374.75943802606298</v>
          </cell>
          <cell r="H41">
            <v>360.6572472659426</v>
          </cell>
          <cell r="I41">
            <v>335.37487597134884</v>
          </cell>
          <cell r="J41">
            <v>369.2744306521605</v>
          </cell>
          <cell r="K41">
            <v>432.02913347125957</v>
          </cell>
          <cell r="L41">
            <v>537.22857785371332</v>
          </cell>
          <cell r="M41">
            <v>775.85113005198707</v>
          </cell>
          <cell r="N41">
            <v>895.31915169995307</v>
          </cell>
          <cell r="O41">
            <v>924.93629572437453</v>
          </cell>
          <cell r="P41">
            <v>1007.6701298502097</v>
          </cell>
        </row>
        <row r="42">
          <cell r="A42">
            <v>1041</v>
          </cell>
          <cell r="B42" t="str">
            <v>BURIASCO</v>
          </cell>
          <cell r="C42">
            <v>641.69899569196934</v>
          </cell>
          <cell r="D42">
            <v>634.61383947783906</v>
          </cell>
          <cell r="E42">
            <v>548.17493366545045</v>
          </cell>
          <cell r="F42">
            <v>450.07442894993488</v>
          </cell>
          <cell r="G42">
            <v>451.80511653772675</v>
          </cell>
          <cell r="H42">
            <v>438.5130696528766</v>
          </cell>
          <cell r="I42">
            <v>411.77955408609614</v>
          </cell>
          <cell r="J42">
            <v>437.64401854175657</v>
          </cell>
          <cell r="K42">
            <v>516.96964157883758</v>
          </cell>
          <cell r="L42">
            <v>651.86651972142658</v>
          </cell>
          <cell r="M42">
            <v>943.37812346798501</v>
          </cell>
          <cell r="N42">
            <v>1114.1138688150259</v>
          </cell>
          <cell r="O42">
            <v>1146.4566523476749</v>
          </cell>
          <cell r="P42">
            <v>1221.4034381988126</v>
          </cell>
        </row>
        <row r="43">
          <cell r="A43">
            <v>1042</v>
          </cell>
          <cell r="B43" t="str">
            <v>BUROLO</v>
          </cell>
          <cell r="C43">
            <v>731.59124373662951</v>
          </cell>
          <cell r="D43">
            <v>723.51356513410281</v>
          </cell>
          <cell r="E43">
            <v>624.96588618327826</v>
          </cell>
          <cell r="F43">
            <v>514.57424000819572</v>
          </cell>
          <cell r="G43">
            <v>531.50821587036728</v>
          </cell>
          <cell r="H43">
            <v>506.00338930251542</v>
          </cell>
          <cell r="I43">
            <v>468.13866590547252</v>
          </cell>
          <cell r="J43">
            <v>448.67510782581854</v>
          </cell>
          <cell r="K43">
            <v>542.76171152586085</v>
          </cell>
          <cell r="L43">
            <v>674.47402633115587</v>
          </cell>
          <cell r="M43">
            <v>946.71962495569107</v>
          </cell>
          <cell r="N43">
            <v>1103.0414890019049</v>
          </cell>
          <cell r="O43">
            <v>1133.5954332955896</v>
          </cell>
          <cell r="P43">
            <v>1174.8977888307882</v>
          </cell>
        </row>
        <row r="44">
          <cell r="A44">
            <v>1043</v>
          </cell>
          <cell r="B44" t="str">
            <v>BUSANO</v>
          </cell>
          <cell r="C44">
            <v>375.54966281719572</v>
          </cell>
          <cell r="D44">
            <v>371.40312675420171</v>
          </cell>
          <cell r="E44">
            <v>320.81538678567534</v>
          </cell>
          <cell r="F44">
            <v>273.34917346838847</v>
          </cell>
          <cell r="G44">
            <v>280.2738573308759</v>
          </cell>
          <cell r="H44">
            <v>277.56663825744062</v>
          </cell>
          <cell r="I44">
            <v>260.8664523315681</v>
          </cell>
          <cell r="J44">
            <v>273.67201336519332</v>
          </cell>
          <cell r="K44">
            <v>333.69178268355489</v>
          </cell>
          <cell r="L44">
            <v>409.431844129708</v>
          </cell>
          <cell r="M44">
            <v>597.92823100348903</v>
          </cell>
          <cell r="N44">
            <v>694.60446719404763</v>
          </cell>
          <cell r="O44">
            <v>701.19058567867</v>
          </cell>
          <cell r="P44">
            <v>747.07933694788596</v>
          </cell>
        </row>
        <row r="45">
          <cell r="A45">
            <v>1044</v>
          </cell>
          <cell r="B45" t="str">
            <v>BUSSOLENO</v>
          </cell>
          <cell r="C45">
            <v>1224.6514388300668</v>
          </cell>
          <cell r="D45">
            <v>1211.1297615168369</v>
          </cell>
          <cell r="E45">
            <v>1046.1652982954352</v>
          </cell>
          <cell r="F45">
            <v>867.14864780128562</v>
          </cell>
          <cell r="G45">
            <v>887.5102890184528</v>
          </cell>
          <cell r="H45">
            <v>864.91080156873841</v>
          </cell>
          <cell r="I45">
            <v>820.85084662371037</v>
          </cell>
          <cell r="J45">
            <v>874.17794147610539</v>
          </cell>
          <cell r="K45">
            <v>1022.0336183110882</v>
          </cell>
          <cell r="L45">
            <v>1286.766871679876</v>
          </cell>
          <cell r="M45">
            <v>1884.5015879201849</v>
          </cell>
          <cell r="N45">
            <v>2180.5622690747509</v>
          </cell>
          <cell r="O45">
            <v>2205.2050688985951</v>
          </cell>
          <cell r="P45">
            <v>2360.6127284281515</v>
          </cell>
        </row>
        <row r="46">
          <cell r="A46">
            <v>1045</v>
          </cell>
          <cell r="B46" t="str">
            <v>BUTTIGLIERA ALTA</v>
          </cell>
          <cell r="C46">
            <v>725.53615937293284</v>
          </cell>
          <cell r="D46">
            <v>717.52533644400785</v>
          </cell>
          <cell r="E46">
            <v>619.79329671112419</v>
          </cell>
          <cell r="F46">
            <v>514.41921517699393</v>
          </cell>
          <cell r="G46">
            <v>520.58133894528999</v>
          </cell>
          <cell r="H46">
            <v>490.78075430846485</v>
          </cell>
          <cell r="I46">
            <v>450.69413180717072</v>
          </cell>
          <cell r="J46">
            <v>455.55749413824952</v>
          </cell>
          <cell r="K46">
            <v>534.26454142618888</v>
          </cell>
          <cell r="L46">
            <v>666.26849773995127</v>
          </cell>
          <cell r="M46">
            <v>954.83767885027862</v>
          </cell>
          <cell r="N46">
            <v>1097.2396339124089</v>
          </cell>
          <cell r="O46">
            <v>1122.7205604163055</v>
          </cell>
          <cell r="P46">
            <v>1193.0907462441785</v>
          </cell>
        </row>
        <row r="47">
          <cell r="A47">
            <v>1046</v>
          </cell>
          <cell r="B47" t="str">
            <v>CAFASSE</v>
          </cell>
          <cell r="C47">
            <v>636.98082176795845</v>
          </cell>
          <cell r="D47">
            <v>629.94776007091707</v>
          </cell>
          <cell r="E47">
            <v>544.14440736701397</v>
          </cell>
          <cell r="F47">
            <v>450.49439513896908</v>
          </cell>
          <cell r="G47">
            <v>466.44765012026323</v>
          </cell>
          <cell r="H47">
            <v>448.54568973343237</v>
          </cell>
          <cell r="I47">
            <v>422.64373637246439</v>
          </cell>
          <cell r="J47">
            <v>438.7901394996648</v>
          </cell>
          <cell r="K47">
            <v>501.59721482226058</v>
          </cell>
          <cell r="L47">
            <v>632.49624321684769</v>
          </cell>
          <cell r="M47">
            <v>923.96226001830314</v>
          </cell>
          <cell r="N47">
            <v>1079.2798665787752</v>
          </cell>
          <cell r="O47">
            <v>1079.7886643812074</v>
          </cell>
          <cell r="P47">
            <v>1154.1280736483366</v>
          </cell>
        </row>
        <row r="48">
          <cell r="A48">
            <v>1047</v>
          </cell>
          <cell r="B48" t="str">
            <v>CALUSO</v>
          </cell>
          <cell r="C48">
            <v>1796.4903481297299</v>
          </cell>
          <cell r="D48">
            <v>1776.6548569740194</v>
          </cell>
          <cell r="E48">
            <v>1534.6618648743524</v>
          </cell>
          <cell r="F48">
            <v>1276.2317074032112</v>
          </cell>
          <cell r="G48">
            <v>1316.5310858261382</v>
          </cell>
          <cell r="H48">
            <v>1266.5407095744733</v>
          </cell>
          <cell r="I48">
            <v>1171.4397933481898</v>
          </cell>
          <cell r="J48">
            <v>1218.8778638671254</v>
          </cell>
          <cell r="K48">
            <v>1442.5468313193664</v>
          </cell>
          <cell r="L48">
            <v>1829.524280496692</v>
          </cell>
          <cell r="M48">
            <v>2683.7005861001603</v>
          </cell>
          <cell r="N48">
            <v>3151.7072509572058</v>
          </cell>
          <cell r="O48">
            <v>3196.1931576295401</v>
          </cell>
          <cell r="P48">
            <v>3436.8436893278235</v>
          </cell>
        </row>
        <row r="49">
          <cell r="A49">
            <v>1048</v>
          </cell>
          <cell r="B49" t="str">
            <v>CAMBIANO</v>
          </cell>
          <cell r="C49">
            <v>991.9407521290774</v>
          </cell>
          <cell r="D49">
            <v>980.98849066197351</v>
          </cell>
          <cell r="E49">
            <v>847.37090076330776</v>
          </cell>
          <cell r="F49">
            <v>709.74022578581435</v>
          </cell>
          <cell r="G49">
            <v>748.08718844346527</v>
          </cell>
          <cell r="H49">
            <v>708.99561802844448</v>
          </cell>
          <cell r="I49">
            <v>681.21554891116966</v>
          </cell>
          <cell r="J49">
            <v>702.4233812620248</v>
          </cell>
          <cell r="K49">
            <v>827.2229540473229</v>
          </cell>
          <cell r="L49">
            <v>1036.3865001612699</v>
          </cell>
          <cell r="M49">
            <v>1498.8992177650887</v>
          </cell>
          <cell r="N49">
            <v>1697.0376765232384</v>
          </cell>
          <cell r="O49">
            <v>1666.8165321369497</v>
          </cell>
          <cell r="P49">
            <v>1800.2140694822915</v>
          </cell>
        </row>
        <row r="50">
          <cell r="A50">
            <v>1049</v>
          </cell>
          <cell r="B50" t="str">
            <v>CAMPIGLIONE FENILE</v>
          </cell>
          <cell r="C50">
            <v>697.18807384291529</v>
          </cell>
          <cell r="D50">
            <v>689.49024908867978</v>
          </cell>
          <cell r="E50">
            <v>595.57678708700848</v>
          </cell>
          <cell r="F50">
            <v>494.06339141253432</v>
          </cell>
          <cell r="G50">
            <v>510.13219648181018</v>
          </cell>
          <cell r="H50">
            <v>490.91379264768426</v>
          </cell>
          <cell r="I50">
            <v>465.45622950062915</v>
          </cell>
          <cell r="J50">
            <v>480.24999648316867</v>
          </cell>
          <cell r="K50">
            <v>558.37066503306846</v>
          </cell>
          <cell r="L50">
            <v>689.88791402301001</v>
          </cell>
          <cell r="M50">
            <v>1003.868029970749</v>
          </cell>
          <cell r="N50">
            <v>1160.5445503786677</v>
          </cell>
          <cell r="O50">
            <v>1196.1148713472396</v>
          </cell>
          <cell r="P50">
            <v>1292.7381004757906</v>
          </cell>
        </row>
        <row r="51">
          <cell r="A51">
            <v>1050</v>
          </cell>
          <cell r="B51" t="str">
            <v>CANDIA CANAVESE</v>
          </cell>
          <cell r="C51">
            <v>492.8971357235975</v>
          </cell>
          <cell r="D51">
            <v>487.4549373914445</v>
          </cell>
          <cell r="E51">
            <v>421.06011773917908</v>
          </cell>
          <cell r="F51">
            <v>352.16993198629541</v>
          </cell>
          <cell r="G51">
            <v>356.51633780937073</v>
          </cell>
          <cell r="H51">
            <v>335.17724598965481</v>
          </cell>
          <cell r="I51">
            <v>313.77771156144644</v>
          </cell>
          <cell r="J51">
            <v>326.23038044984423</v>
          </cell>
          <cell r="K51">
            <v>389.49735182451138</v>
          </cell>
          <cell r="L51">
            <v>496.50189616636487</v>
          </cell>
          <cell r="M51">
            <v>726.7296572799055</v>
          </cell>
          <cell r="N51">
            <v>851.56630865820489</v>
          </cell>
          <cell r="O51">
            <v>845.76443524016918</v>
          </cell>
          <cell r="P51">
            <v>911.74460649653531</v>
          </cell>
        </row>
        <row r="52">
          <cell r="A52">
            <v>1051</v>
          </cell>
          <cell r="B52" t="str">
            <v>CANDIOLO</v>
          </cell>
          <cell r="C52">
            <v>644.16464758987854</v>
          </cell>
          <cell r="D52">
            <v>637.05226750757379</v>
          </cell>
          <cell r="E52">
            <v>550.28123050345778</v>
          </cell>
          <cell r="F52">
            <v>452.438437367284</v>
          </cell>
          <cell r="G52">
            <v>478.32534493434201</v>
          </cell>
          <cell r="H52">
            <v>455.95864830706086</v>
          </cell>
          <cell r="I52">
            <v>431.8717490736372</v>
          </cell>
          <cell r="J52">
            <v>453.39155562245168</v>
          </cell>
          <cell r="K52">
            <v>531.08755742035112</v>
          </cell>
          <cell r="L52">
            <v>664.33669460734734</v>
          </cell>
          <cell r="M52">
            <v>964.74500997889129</v>
          </cell>
          <cell r="N52">
            <v>1103.2030437544001</v>
          </cell>
          <cell r="O52">
            <v>1131.3014999586801</v>
          </cell>
          <cell r="P52">
            <v>1198.0649663264792</v>
          </cell>
        </row>
        <row r="53">
          <cell r="A53">
            <v>1052</v>
          </cell>
          <cell r="B53" t="str">
            <v>CANISCHIO</v>
          </cell>
          <cell r="C53">
            <v>434.15526832177693</v>
          </cell>
          <cell r="D53">
            <v>429.36165337474029</v>
          </cell>
          <cell r="E53">
            <v>370.87955102089359</v>
          </cell>
          <cell r="F53">
            <v>308.78698379473485</v>
          </cell>
          <cell r="G53">
            <v>332.59691585390101</v>
          </cell>
          <cell r="H53">
            <v>316.44591412986557</v>
          </cell>
          <cell r="I53">
            <v>295.42933120894003</v>
          </cell>
          <cell r="J53">
            <v>342.72346731980394</v>
          </cell>
          <cell r="K53">
            <v>396.99411471995182</v>
          </cell>
          <cell r="L53">
            <v>499.87218494472518</v>
          </cell>
          <cell r="M53">
            <v>734.75002544903828</v>
          </cell>
          <cell r="N53">
            <v>854.4540311870428</v>
          </cell>
          <cell r="O53">
            <v>860.06201986306189</v>
          </cell>
          <cell r="P53">
            <v>873.39161374670107</v>
          </cell>
        </row>
        <row r="54">
          <cell r="A54">
            <v>1053</v>
          </cell>
          <cell r="B54" t="str">
            <v>CANTALUPA</v>
          </cell>
          <cell r="C54">
            <v>672.90808546334415</v>
          </cell>
          <cell r="D54">
            <v>665.47834202402646</v>
          </cell>
          <cell r="E54">
            <v>574.8354720643523</v>
          </cell>
          <cell r="F54">
            <v>481.62548181812048</v>
          </cell>
          <cell r="G54">
            <v>490.50337240501096</v>
          </cell>
          <cell r="H54">
            <v>482.69740080832986</v>
          </cell>
          <cell r="I54">
            <v>456.55692467207854</v>
          </cell>
          <cell r="J54">
            <v>477.16129273618014</v>
          </cell>
          <cell r="K54">
            <v>575.4371689982778</v>
          </cell>
          <cell r="L54">
            <v>711.30623742649038</v>
          </cell>
          <cell r="M54">
            <v>1053.6002287180409</v>
          </cell>
          <cell r="N54">
            <v>1220.5858563382158</v>
          </cell>
          <cell r="O54">
            <v>1245.6640855566043</v>
          </cell>
          <cell r="P54">
            <v>1333.6812702863726</v>
          </cell>
        </row>
        <row r="55">
          <cell r="A55">
            <v>1054</v>
          </cell>
          <cell r="B55" t="str">
            <v>CANTOIRA</v>
          </cell>
          <cell r="C55">
            <v>569.44506888062449</v>
          </cell>
          <cell r="D55">
            <v>563.15768601814273</v>
          </cell>
          <cell r="E55">
            <v>486.45161509586683</v>
          </cell>
          <cell r="F55">
            <v>396.90252492655162</v>
          </cell>
          <cell r="G55">
            <v>402.01977576458188</v>
          </cell>
          <cell r="H55">
            <v>388.31104893016652</v>
          </cell>
          <cell r="I55">
            <v>358.19888510299461</v>
          </cell>
          <cell r="J55">
            <v>384.30437261809203</v>
          </cell>
          <cell r="K55">
            <v>451.86835484618291</v>
          </cell>
          <cell r="L55">
            <v>567.23895847470806</v>
          </cell>
          <cell r="M55">
            <v>836.88563859966234</v>
          </cell>
          <cell r="N55">
            <v>951.69419332779216</v>
          </cell>
          <cell r="O55">
            <v>965.30794345492393</v>
          </cell>
          <cell r="P55">
            <v>1084.4603061079206</v>
          </cell>
        </row>
        <row r="56">
          <cell r="A56">
            <v>1055</v>
          </cell>
          <cell r="B56" t="str">
            <v>CAPRIE</v>
          </cell>
          <cell r="C56">
            <v>631.75179403868844</v>
          </cell>
          <cell r="D56">
            <v>624.77646732106678</v>
          </cell>
          <cell r="E56">
            <v>539.67748136608361</v>
          </cell>
          <cell r="F56">
            <v>450.27373723783967</v>
          </cell>
          <cell r="G56">
            <v>452.97610982297095</v>
          </cell>
          <cell r="H56">
            <v>454.72372740337204</v>
          </cell>
          <cell r="I56">
            <v>427.5003489615325</v>
          </cell>
          <cell r="J56">
            <v>444.41547060185599</v>
          </cell>
          <cell r="K56">
            <v>529.40645143213067</v>
          </cell>
          <cell r="L56">
            <v>671.27006566996454</v>
          </cell>
          <cell r="M56">
            <v>990.27445041249632</v>
          </cell>
          <cell r="N56">
            <v>1141.8022452790233</v>
          </cell>
          <cell r="O56">
            <v>1164.5169379644635</v>
          </cell>
          <cell r="P56">
            <v>1240.9144570182341</v>
          </cell>
        </row>
        <row r="57">
          <cell r="A57">
            <v>1056</v>
          </cell>
          <cell r="B57" t="str">
            <v>CARAVINO</v>
          </cell>
          <cell r="C57">
            <v>608.72765944413595</v>
          </cell>
          <cell r="D57">
            <v>602.00654785135123</v>
          </cell>
          <cell r="E57">
            <v>520.00898641937852</v>
          </cell>
          <cell r="F57">
            <v>419.76530788320787</v>
          </cell>
          <cell r="G57">
            <v>434.5917094098811</v>
          </cell>
          <cell r="H57">
            <v>413.3938735091881</v>
          </cell>
          <cell r="I57">
            <v>390.73982276849273</v>
          </cell>
          <cell r="J57">
            <v>398.3805716398424</v>
          </cell>
          <cell r="K57">
            <v>474.69957936945883</v>
          </cell>
          <cell r="L57">
            <v>599.90690479441525</v>
          </cell>
          <cell r="M57">
            <v>872.95394770020596</v>
          </cell>
          <cell r="N57">
            <v>991.30701153481505</v>
          </cell>
          <cell r="O57">
            <v>989.34693024642377</v>
          </cell>
          <cell r="P57">
            <v>1071.7422775074551</v>
          </cell>
        </row>
        <row r="58">
          <cell r="A58">
            <v>1057</v>
          </cell>
          <cell r="B58" t="str">
            <v>CAREMA</v>
          </cell>
          <cell r="C58">
            <v>498.28518426797302</v>
          </cell>
          <cell r="D58">
            <v>492.78349516852489</v>
          </cell>
          <cell r="E58">
            <v>425.66288815525911</v>
          </cell>
          <cell r="F58">
            <v>368.69106129481236</v>
          </cell>
          <cell r="G58">
            <v>378.55862969240826</v>
          </cell>
          <cell r="H58">
            <v>359.02020563309412</v>
          </cell>
          <cell r="I58">
            <v>333.2320868377729</v>
          </cell>
          <cell r="J58">
            <v>348.62199175838788</v>
          </cell>
          <cell r="K58">
            <v>421.85429110216756</v>
          </cell>
          <cell r="L58">
            <v>537.08503167245567</v>
          </cell>
          <cell r="M58">
            <v>813.86129921365773</v>
          </cell>
          <cell r="N58">
            <v>943.89956366607078</v>
          </cell>
          <cell r="O58">
            <v>1006.3516462498721</v>
          </cell>
          <cell r="P58">
            <v>1052.6230628316698</v>
          </cell>
        </row>
        <row r="59">
          <cell r="A59">
            <v>1058</v>
          </cell>
          <cell r="B59" t="str">
            <v>CARIGNANO</v>
          </cell>
          <cell r="C59">
            <v>2421.339858300812</v>
          </cell>
          <cell r="D59">
            <v>2394.6052502388784</v>
          </cell>
          <cell r="E59">
            <v>2068.4430318832892</v>
          </cell>
          <cell r="F59">
            <v>1692.6391555537016</v>
          </cell>
          <cell r="G59">
            <v>1753.6437783289803</v>
          </cell>
          <cell r="H59">
            <v>1662.1258358161758</v>
          </cell>
          <cell r="I59">
            <v>1558.0727013039625</v>
          </cell>
          <cell r="J59">
            <v>1595.0126754024095</v>
          </cell>
          <cell r="K59">
            <v>1867.3490882073318</v>
          </cell>
          <cell r="L59">
            <v>2366.2740875413897</v>
          </cell>
          <cell r="M59">
            <v>3458.2315648101603</v>
          </cell>
          <cell r="N59">
            <v>3991.8148244397189</v>
          </cell>
          <cell r="O59">
            <v>4020.0342726128906</v>
          </cell>
          <cell r="P59">
            <v>4246.4041655602859</v>
          </cell>
        </row>
        <row r="60">
          <cell r="A60">
            <v>1059</v>
          </cell>
          <cell r="B60" t="str">
            <v>CARMAGNOLA</v>
          </cell>
          <cell r="C60">
            <v>4756.5254471072858</v>
          </cell>
          <cell r="D60">
            <v>4704.0074814325844</v>
          </cell>
          <cell r="E60">
            <v>4063.2883002012377</v>
          </cell>
          <cell r="F60">
            <v>3377.620651936224</v>
          </cell>
          <cell r="G60">
            <v>3538.6586372072675</v>
          </cell>
          <cell r="H60">
            <v>3396.8954427644471</v>
          </cell>
          <cell r="I60">
            <v>3271.2905363029267</v>
          </cell>
          <cell r="J60">
            <v>3432.2034757357123</v>
          </cell>
          <cell r="K60">
            <v>4113.5725901248943</v>
          </cell>
          <cell r="L60">
            <v>5170.1367787364943</v>
          </cell>
          <cell r="M60">
            <v>7585.8435747941458</v>
          </cell>
          <cell r="N60">
            <v>8861.061319451921</v>
          </cell>
          <cell r="O60">
            <v>9047.7994545382026</v>
          </cell>
          <cell r="P60">
            <v>9647.555445156333</v>
          </cell>
        </row>
        <row r="61">
          <cell r="A61">
            <v>1060</v>
          </cell>
          <cell r="B61" t="str">
            <v>CASALBORGONE</v>
          </cell>
          <cell r="C61">
            <v>1009.4361585101129</v>
          </cell>
          <cell r="D61">
            <v>998.29072596424544</v>
          </cell>
          <cell r="E61">
            <v>862.31644890466407</v>
          </cell>
          <cell r="F61">
            <v>721.71136893500659</v>
          </cell>
          <cell r="G61">
            <v>755.66293399912945</v>
          </cell>
          <cell r="H61">
            <v>736.6954862585917</v>
          </cell>
          <cell r="I61">
            <v>688.87854627801278</v>
          </cell>
          <cell r="J61">
            <v>732.40608612407289</v>
          </cell>
          <cell r="K61">
            <v>870.75886849429196</v>
          </cell>
          <cell r="L61">
            <v>1095.3834232427387</v>
          </cell>
          <cell r="M61">
            <v>1611.7493303676601</v>
          </cell>
          <cell r="N61">
            <v>1867.572100040393</v>
          </cell>
          <cell r="O61">
            <v>1887.9797294366761</v>
          </cell>
          <cell r="P61">
            <v>2004.7536488964026</v>
          </cell>
        </row>
        <row r="62">
          <cell r="A62">
            <v>1061</v>
          </cell>
          <cell r="B62" t="str">
            <v>CASCINETTE D'IVREA</v>
          </cell>
          <cell r="C62">
            <v>197.77827233476921</v>
          </cell>
          <cell r="D62">
            <v>195.59455385513908</v>
          </cell>
          <cell r="E62">
            <v>168.95318840365189</v>
          </cell>
          <cell r="F62">
            <v>139.3301937574378</v>
          </cell>
          <cell r="G62">
            <v>141.78876312890458</v>
          </cell>
          <cell r="H62">
            <v>133.47709946121708</v>
          </cell>
          <cell r="I62">
            <v>125.79317986675677</v>
          </cell>
          <cell r="J62">
            <v>129.48174620213612</v>
          </cell>
          <cell r="K62">
            <v>149.71132288343878</v>
          </cell>
          <cell r="L62">
            <v>185.296382378262</v>
          </cell>
          <cell r="M62">
            <v>274.17886251993292</v>
          </cell>
          <cell r="N62">
            <v>314.8560260894518</v>
          </cell>
          <cell r="O62">
            <v>317.67123732625333</v>
          </cell>
          <cell r="P62">
            <v>338.4909920066595</v>
          </cell>
        </row>
        <row r="63">
          <cell r="A63">
            <v>1062</v>
          </cell>
          <cell r="B63" t="str">
            <v>CASELETTE</v>
          </cell>
          <cell r="C63">
            <v>747.4770734319028</v>
          </cell>
          <cell r="D63">
            <v>739.22399548211558</v>
          </cell>
          <cell r="E63">
            <v>638.53644449471312</v>
          </cell>
          <cell r="F63">
            <v>523.38673373600079</v>
          </cell>
          <cell r="G63">
            <v>530.19318293874301</v>
          </cell>
          <cell r="H63">
            <v>507.86517593319502</v>
          </cell>
          <cell r="I63">
            <v>472.01569592133222</v>
          </cell>
          <cell r="J63">
            <v>501.82062623657572</v>
          </cell>
          <cell r="K63">
            <v>584.26948823785801</v>
          </cell>
          <cell r="L63">
            <v>733.5230541266676</v>
          </cell>
          <cell r="M63">
            <v>1067.784761144992</v>
          </cell>
          <cell r="N63">
            <v>1240.8487442704816</v>
          </cell>
          <cell r="O63">
            <v>1276.0883499442916</v>
          </cell>
          <cell r="P63">
            <v>1371.0464064144676</v>
          </cell>
        </row>
        <row r="64">
          <cell r="A64">
            <v>1063</v>
          </cell>
          <cell r="B64" t="str">
            <v>CASELLE TORINESE</v>
          </cell>
          <cell r="C64">
            <v>1908.5568200508258</v>
          </cell>
          <cell r="D64">
            <v>1887.4839754548605</v>
          </cell>
          <cell r="E64">
            <v>1630.3952713840872</v>
          </cell>
          <cell r="F64">
            <v>1358.9695402599684</v>
          </cell>
          <cell r="G64">
            <v>1404.9360864987934</v>
          </cell>
          <cell r="H64">
            <v>1305.0560479704691</v>
          </cell>
          <cell r="I64">
            <v>1224.9520990092053</v>
          </cell>
          <cell r="J64">
            <v>1269.482056152515</v>
          </cell>
          <cell r="K64">
            <v>1505.163602891146</v>
          </cell>
          <cell r="L64">
            <v>1905.821135779197</v>
          </cell>
          <cell r="M64">
            <v>2816.5826244286627</v>
          </cell>
          <cell r="N64">
            <v>3254.7121284588284</v>
          </cell>
          <cell r="O64">
            <v>3322.1292219453194</v>
          </cell>
          <cell r="P64">
            <v>3590.0041921257202</v>
          </cell>
        </row>
        <row r="65">
          <cell r="A65">
            <v>1064</v>
          </cell>
          <cell r="B65" t="str">
            <v>CASTAGNETO PO</v>
          </cell>
          <cell r="C65">
            <v>579.17652305767808</v>
          </cell>
          <cell r="D65">
            <v>572.78169281956082</v>
          </cell>
          <cell r="E65">
            <v>494.76476391453104</v>
          </cell>
          <cell r="F65">
            <v>405.77263324117314</v>
          </cell>
          <cell r="G65">
            <v>419.0980642334676</v>
          </cell>
          <cell r="H65">
            <v>409.09826844321958</v>
          </cell>
          <cell r="I65">
            <v>399.62711923687971</v>
          </cell>
          <cell r="J65">
            <v>420.37121195951067</v>
          </cell>
          <cell r="K65">
            <v>527.95842865228337</v>
          </cell>
          <cell r="L65">
            <v>678.06980407536889</v>
          </cell>
          <cell r="M65">
            <v>998.44145010526381</v>
          </cell>
          <cell r="N65">
            <v>1171.2382303644008</v>
          </cell>
          <cell r="O65">
            <v>1168.1484114030566</v>
          </cell>
          <cell r="P65">
            <v>1266.1300646059592</v>
          </cell>
        </row>
        <row r="66">
          <cell r="A66">
            <v>1065</v>
          </cell>
          <cell r="B66" t="str">
            <v>CASTAGNOLE PIEMONTE</v>
          </cell>
          <cell r="C66">
            <v>607.94844061373738</v>
          </cell>
          <cell r="D66">
            <v>601.23593256743686</v>
          </cell>
          <cell r="E66">
            <v>519.34333440257274</v>
          </cell>
          <cell r="F66">
            <v>432.29764759621003</v>
          </cell>
          <cell r="G66">
            <v>452.06801676325898</v>
          </cell>
          <cell r="H66">
            <v>444.0398009011551</v>
          </cell>
          <cell r="I66">
            <v>415.60376869558684</v>
          </cell>
          <cell r="J66">
            <v>450.95540224178649</v>
          </cell>
          <cell r="K66">
            <v>539.41030293526137</v>
          </cell>
          <cell r="L66">
            <v>693.27489107405495</v>
          </cell>
          <cell r="M66">
            <v>1031.5152441701136</v>
          </cell>
          <cell r="N66">
            <v>1211.1885942664276</v>
          </cell>
          <cell r="O66">
            <v>1247.4585059933531</v>
          </cell>
          <cell r="P66">
            <v>1346.8598340749897</v>
          </cell>
        </row>
        <row r="67">
          <cell r="A67">
            <v>1066</v>
          </cell>
          <cell r="B67" t="str">
            <v>CASTELLAMONTE</v>
          </cell>
          <cell r="C67">
            <v>2312.5452256096155</v>
          </cell>
          <cell r="D67">
            <v>2287.011845807428</v>
          </cell>
          <cell r="E67">
            <v>1975.5046122207445</v>
          </cell>
          <cell r="F67">
            <v>1637.6466877626112</v>
          </cell>
          <cell r="G67">
            <v>1687.6337622265298</v>
          </cell>
          <cell r="H67">
            <v>1619.4670804822611</v>
          </cell>
          <cell r="I67">
            <v>1529.3178176157955</v>
          </cell>
          <cell r="J67">
            <v>1647.5482917129905</v>
          </cell>
          <cell r="K67">
            <v>1956.8273217955343</v>
          </cell>
          <cell r="L67">
            <v>2477.7304266970723</v>
          </cell>
          <cell r="M67">
            <v>3657.5588386617842</v>
          </cell>
          <cell r="N67">
            <v>4271.5997992751118</v>
          </cell>
          <cell r="O67">
            <v>4324.8817841875061</v>
          </cell>
          <cell r="P67">
            <v>4666.8935043679467</v>
          </cell>
        </row>
        <row r="68">
          <cell r="A68">
            <v>1067</v>
          </cell>
          <cell r="B68" t="str">
            <v>CASTELNUOVO NIGRA</v>
          </cell>
          <cell r="C68">
            <v>816.67695805321421</v>
          </cell>
          <cell r="D68">
            <v>807.65982718167811</v>
          </cell>
          <cell r="E68">
            <v>697.65083054893921</v>
          </cell>
          <cell r="F68">
            <v>588.66473443340362</v>
          </cell>
          <cell r="G68">
            <v>590.48595918118315</v>
          </cell>
          <cell r="H68">
            <v>599.77901590752776</v>
          </cell>
          <cell r="I68">
            <v>567.81511279671258</v>
          </cell>
          <cell r="J68">
            <v>594.59768843112056</v>
          </cell>
          <cell r="K68">
            <v>701.93365154826915</v>
          </cell>
          <cell r="L68">
            <v>916.07619435617994</v>
          </cell>
          <cell r="M68">
            <v>1348.7518539459454</v>
          </cell>
          <cell r="N68">
            <v>1568.7282866105859</v>
          </cell>
          <cell r="O68">
            <v>1616.5940331829086</v>
          </cell>
          <cell r="P68">
            <v>1756.4552750433168</v>
          </cell>
        </row>
        <row r="69">
          <cell r="A69">
            <v>1068</v>
          </cell>
          <cell r="B69" t="str">
            <v>CASTIGLIONE TORINESE</v>
          </cell>
          <cell r="C69">
            <v>989.44652751871399</v>
          </cell>
          <cell r="D69">
            <v>978.52180539812025</v>
          </cell>
          <cell r="E69">
            <v>845.24019552687787</v>
          </cell>
          <cell r="F69">
            <v>693.03767634741769</v>
          </cell>
          <cell r="G69">
            <v>715.17900704472584</v>
          </cell>
          <cell r="H69">
            <v>698.93842075983343</v>
          </cell>
          <cell r="I69">
            <v>653.54113348147064</v>
          </cell>
          <cell r="J69">
            <v>680.51294859096538</v>
          </cell>
          <cell r="K69">
            <v>814.84337115685912</v>
          </cell>
          <cell r="L69">
            <v>1038.5636646339183</v>
          </cell>
          <cell r="M69">
            <v>1543.2958761507252</v>
          </cell>
          <cell r="N69">
            <v>1772.6595938652233</v>
          </cell>
          <cell r="O69">
            <v>1791.2408311683134</v>
          </cell>
          <cell r="P69">
            <v>1903.5347755795378</v>
          </cell>
        </row>
        <row r="70">
          <cell r="A70">
            <v>1069</v>
          </cell>
          <cell r="B70" t="str">
            <v>CAVAGNOLO</v>
          </cell>
          <cell r="C70">
            <v>638.56778766016885</v>
          </cell>
          <cell r="D70">
            <v>631.51720388294927</v>
          </cell>
          <cell r="E70">
            <v>545.50008180087173</v>
          </cell>
          <cell r="F70">
            <v>446.32723706696567</v>
          </cell>
          <cell r="G70">
            <v>460.11733108898301</v>
          </cell>
          <cell r="H70">
            <v>437.01339040370993</v>
          </cell>
          <cell r="I70">
            <v>402.98128816821014</v>
          </cell>
          <cell r="J70">
            <v>422.61824776726337</v>
          </cell>
          <cell r="K70">
            <v>505.94522812767747</v>
          </cell>
          <cell r="L70">
            <v>616.311729380271</v>
          </cell>
          <cell r="M70">
            <v>891.1254733840384</v>
          </cell>
          <cell r="N70">
            <v>1020.6896445478671</v>
          </cell>
          <cell r="O70">
            <v>1031.8784387463552</v>
          </cell>
          <cell r="P70">
            <v>1096.5826916997705</v>
          </cell>
        </row>
        <row r="71">
          <cell r="A71">
            <v>1070</v>
          </cell>
          <cell r="B71" t="str">
            <v>CAVOUR</v>
          </cell>
          <cell r="C71">
            <v>2876.9331238492973</v>
          </cell>
          <cell r="D71">
            <v>2845.168198647727</v>
          </cell>
          <cell r="E71">
            <v>2457.6361111885749</v>
          </cell>
          <cell r="F71">
            <v>2040.0991632432754</v>
          </cell>
          <cell r="G71">
            <v>2136.4875993163078</v>
          </cell>
          <cell r="H71">
            <v>2073.4009940943865</v>
          </cell>
          <cell r="I71">
            <v>1915.2720253503453</v>
          </cell>
          <cell r="J71">
            <v>2009.3684328106986</v>
          </cell>
          <cell r="K71">
            <v>2339.8755508110476</v>
          </cell>
          <cell r="L71">
            <v>2921.2194610419388</v>
          </cell>
          <cell r="M71">
            <v>4276.4796162284056</v>
          </cell>
          <cell r="N71">
            <v>4961.2354021691781</v>
          </cell>
          <cell r="O71">
            <v>5087.6970101030875</v>
          </cell>
          <cell r="P71">
            <v>5388.9275335633874</v>
          </cell>
        </row>
        <row r="72">
          <cell r="A72">
            <v>1071</v>
          </cell>
          <cell r="B72" t="str">
            <v>CERCENASCO</v>
          </cell>
          <cell r="C72">
            <v>580.5250991979359</v>
          </cell>
          <cell r="D72">
            <v>574.11537899944074</v>
          </cell>
          <cell r="E72">
            <v>495.91679257780089</v>
          </cell>
          <cell r="F72">
            <v>420.48582129729755</v>
          </cell>
          <cell r="G72">
            <v>436.44032233196651</v>
          </cell>
          <cell r="H72">
            <v>424.77423957766393</v>
          </cell>
          <cell r="I72">
            <v>396.16237474099773</v>
          </cell>
          <cell r="J72">
            <v>402.77366771540767</v>
          </cell>
          <cell r="K72">
            <v>473.67066042031706</v>
          </cell>
          <cell r="L72">
            <v>593.26416350127602</v>
          </cell>
          <cell r="M72">
            <v>861.47585660472737</v>
          </cell>
          <cell r="N72">
            <v>998.61713222038918</v>
          </cell>
          <cell r="O72">
            <v>1017.3411313909924</v>
          </cell>
          <cell r="P72">
            <v>1068.1860267825614</v>
          </cell>
        </row>
        <row r="73">
          <cell r="A73">
            <v>1072</v>
          </cell>
          <cell r="B73" t="str">
            <v>CERES</v>
          </cell>
          <cell r="C73">
            <v>988.00501365295338</v>
          </cell>
          <cell r="D73">
            <v>977.09620764099043</v>
          </cell>
          <cell r="E73">
            <v>844.00877429504465</v>
          </cell>
          <cell r="F73">
            <v>701.62449948264305</v>
          </cell>
          <cell r="G73">
            <v>737.53396159135843</v>
          </cell>
          <cell r="H73">
            <v>687.01574174675193</v>
          </cell>
          <cell r="I73">
            <v>631.50842788396767</v>
          </cell>
          <cell r="J73">
            <v>667.09807110143436</v>
          </cell>
          <cell r="K73">
            <v>801.82995721690497</v>
          </cell>
          <cell r="L73">
            <v>983.67456204798941</v>
          </cell>
          <cell r="M73">
            <v>1456.6595234935046</v>
          </cell>
          <cell r="N73">
            <v>1643.1608668085532</v>
          </cell>
          <cell r="O73">
            <v>1635.9713881453463</v>
          </cell>
          <cell r="P73">
            <v>1748.0303760051138</v>
          </cell>
        </row>
        <row r="74">
          <cell r="A74">
            <v>1073</v>
          </cell>
          <cell r="B74" t="str">
            <v>CERESOLE REALE</v>
          </cell>
          <cell r="C74">
            <v>1177.2804488402753</v>
          </cell>
          <cell r="D74">
            <v>1164.2818062619428</v>
          </cell>
          <cell r="E74">
            <v>1005.6983668062893</v>
          </cell>
          <cell r="F74">
            <v>846.35002839162348</v>
          </cell>
          <cell r="G74">
            <v>899.51399840178328</v>
          </cell>
          <cell r="H74">
            <v>855.75087022736056</v>
          </cell>
          <cell r="I74">
            <v>806.96201102077521</v>
          </cell>
          <cell r="J74">
            <v>823.61916701804864</v>
          </cell>
          <cell r="K74">
            <v>996.23204381393305</v>
          </cell>
          <cell r="L74">
            <v>1283.1293172431858</v>
          </cell>
          <cell r="M74">
            <v>1872.6615341384304</v>
          </cell>
          <cell r="N74">
            <v>2223.7054987384963</v>
          </cell>
          <cell r="O74">
            <v>2179.1058832999738</v>
          </cell>
          <cell r="P74">
            <v>2381.0358568936545</v>
          </cell>
        </row>
        <row r="75">
          <cell r="A75">
            <v>1074</v>
          </cell>
          <cell r="B75" t="str">
            <v>CESANA TORINESE</v>
          </cell>
          <cell r="C75">
            <v>2912.9979919887214</v>
          </cell>
          <cell r="D75">
            <v>2880.8348657204119</v>
          </cell>
          <cell r="E75">
            <v>2488.4447252470454</v>
          </cell>
          <cell r="F75">
            <v>2137.5324128510538</v>
          </cell>
          <cell r="G75">
            <v>2183.0983787631326</v>
          </cell>
          <cell r="H75">
            <v>2046.4439743357964</v>
          </cell>
          <cell r="I75">
            <v>1887.9546288690817</v>
          </cell>
          <cell r="J75">
            <v>1961.2475326374404</v>
          </cell>
          <cell r="K75">
            <v>2290.172467425245</v>
          </cell>
          <cell r="L75">
            <v>2911.4202918331653</v>
          </cell>
          <cell r="M75">
            <v>4204.9049772403559</v>
          </cell>
          <cell r="N75">
            <v>4886.693328065794</v>
          </cell>
          <cell r="O75">
            <v>4943.4439341419829</v>
          </cell>
          <cell r="P75">
            <v>5309.9548375505301</v>
          </cell>
        </row>
        <row r="76">
          <cell r="A76">
            <v>1075</v>
          </cell>
          <cell r="B76" t="str">
            <v>CHIALAMBERTO</v>
          </cell>
          <cell r="C76">
            <v>757.75832010347006</v>
          </cell>
          <cell r="D76">
            <v>749.39172438408514</v>
          </cell>
          <cell r="E76">
            <v>647.31925660759032</v>
          </cell>
          <cell r="F76">
            <v>557.66086152403113</v>
          </cell>
          <cell r="G76">
            <v>569.1199409697615</v>
          </cell>
          <cell r="H76">
            <v>537.36380694320667</v>
          </cell>
          <cell r="I76">
            <v>485.96821710504776</v>
          </cell>
          <cell r="J76">
            <v>501.2942972547504</v>
          </cell>
          <cell r="K76">
            <v>601.51340374295546</v>
          </cell>
          <cell r="L76">
            <v>772.20218964719504</v>
          </cell>
          <cell r="M76">
            <v>1141.9608701882219</v>
          </cell>
          <cell r="N76">
            <v>1297.7115208533082</v>
          </cell>
          <cell r="O76">
            <v>1358.517858347883</v>
          </cell>
          <cell r="P76">
            <v>1446.9512229274203</v>
          </cell>
        </row>
        <row r="77">
          <cell r="A77">
            <v>1076</v>
          </cell>
          <cell r="B77" t="str">
            <v>CHIANOCCO</v>
          </cell>
          <cell r="C77">
            <v>818.0850766352861</v>
          </cell>
          <cell r="D77">
            <v>809.05239838064836</v>
          </cell>
          <cell r="E77">
            <v>698.85372367406865</v>
          </cell>
          <cell r="F77">
            <v>570.45961635733886</v>
          </cell>
          <cell r="G77">
            <v>590.29620921965227</v>
          </cell>
          <cell r="H77">
            <v>571.15936967284847</v>
          </cell>
          <cell r="I77">
            <v>534.31525433888623</v>
          </cell>
          <cell r="J77">
            <v>563.9429758723935</v>
          </cell>
          <cell r="K77">
            <v>665.26932417816386</v>
          </cell>
          <cell r="L77">
            <v>815.62458381845806</v>
          </cell>
          <cell r="M77">
            <v>1191.7164999781985</v>
          </cell>
          <cell r="N77">
            <v>1378.6143343086444</v>
          </cell>
          <cell r="O77">
            <v>1423.850272889214</v>
          </cell>
          <cell r="P77">
            <v>1493.0815069798869</v>
          </cell>
        </row>
        <row r="78">
          <cell r="A78">
            <v>1077</v>
          </cell>
          <cell r="B78" t="str">
            <v>CHIAVERANO</v>
          </cell>
          <cell r="C78">
            <v>830.45821989859417</v>
          </cell>
          <cell r="D78">
            <v>821.28892673031476</v>
          </cell>
          <cell r="E78">
            <v>709.42355007730782</v>
          </cell>
          <cell r="F78">
            <v>589.9905600635301</v>
          </cell>
          <cell r="G78">
            <v>599.0844213754358</v>
          </cell>
          <cell r="H78">
            <v>565.31493545295223</v>
          </cell>
          <cell r="I78">
            <v>527.04034520265839</v>
          </cell>
          <cell r="J78">
            <v>543.92202073981593</v>
          </cell>
          <cell r="K78">
            <v>632.18375761080267</v>
          </cell>
          <cell r="L78">
            <v>799.42760445822466</v>
          </cell>
          <cell r="M78">
            <v>1140.980827170845</v>
          </cell>
          <cell r="N78">
            <v>1270.6603789141604</v>
          </cell>
          <cell r="O78">
            <v>1303.9240584134125</v>
          </cell>
          <cell r="P78">
            <v>1382.675416780146</v>
          </cell>
        </row>
        <row r="79">
          <cell r="A79">
            <v>1078</v>
          </cell>
          <cell r="B79" t="str">
            <v>CHIERI</v>
          </cell>
          <cell r="C79">
            <v>3273.8361841801652</v>
          </cell>
          <cell r="D79">
            <v>3237.6889548092108</v>
          </cell>
          <cell r="E79">
            <v>2796.6927564835719</v>
          </cell>
          <cell r="F79">
            <v>2322.7351069826382</v>
          </cell>
          <cell r="G79">
            <v>2395.3909179783323</v>
          </cell>
          <cell r="H79">
            <v>2303.7567243963485</v>
          </cell>
          <cell r="I79">
            <v>2134.3770010388489</v>
          </cell>
          <cell r="J79">
            <v>2209.7000443507986</v>
          </cell>
          <cell r="K79">
            <v>2611.6297974276367</v>
          </cell>
          <cell r="L79">
            <v>3289.9819283720453</v>
          </cell>
          <cell r="M79">
            <v>4761.0530384971398</v>
          </cell>
          <cell r="N79">
            <v>5518.010622495015</v>
          </cell>
          <cell r="O79">
            <v>5603.1745171729517</v>
          </cell>
          <cell r="P79">
            <v>5950.7351993397115</v>
          </cell>
        </row>
        <row r="80">
          <cell r="A80">
            <v>1079</v>
          </cell>
          <cell r="B80" t="str">
            <v>CHIESANUOVA</v>
          </cell>
          <cell r="C80">
            <v>228.63451869851198</v>
          </cell>
          <cell r="D80">
            <v>226.1101088244173</v>
          </cell>
          <cell r="E80">
            <v>195.31230836046248</v>
          </cell>
          <cell r="F80">
            <v>163.0762590043899</v>
          </cell>
          <cell r="G80">
            <v>175.93293190720186</v>
          </cell>
          <cell r="H80">
            <v>175.20305803979784</v>
          </cell>
          <cell r="I80">
            <v>168.33568475208452</v>
          </cell>
          <cell r="J80">
            <v>184.36974803206724</v>
          </cell>
          <cell r="K80">
            <v>213.50471007213233</v>
          </cell>
          <cell r="L80">
            <v>278.61321243518353</v>
          </cell>
          <cell r="M80">
            <v>411.26696347791739</v>
          </cell>
          <cell r="N80">
            <v>449.51635238127608</v>
          </cell>
          <cell r="O80">
            <v>476.22613321966833</v>
          </cell>
          <cell r="P80">
            <v>547.37543840765954</v>
          </cell>
        </row>
        <row r="81">
          <cell r="A81">
            <v>1080</v>
          </cell>
          <cell r="B81" t="str">
            <v>CHIOMONTE</v>
          </cell>
          <cell r="C81">
            <v>996.31304427650025</v>
          </cell>
          <cell r="D81">
            <v>985.31250725795201</v>
          </cell>
          <cell r="E81">
            <v>851.10595563166544</v>
          </cell>
          <cell r="F81">
            <v>707.42741359056004</v>
          </cell>
          <cell r="G81">
            <v>701.19938424031272</v>
          </cell>
          <cell r="H81">
            <v>667.11982546797731</v>
          </cell>
          <cell r="I81">
            <v>667.18612718183726</v>
          </cell>
          <cell r="J81">
            <v>714.75340016125176</v>
          </cell>
          <cell r="K81">
            <v>834.63311142971793</v>
          </cell>
          <cell r="L81">
            <v>1043.8735964776581</v>
          </cell>
          <cell r="M81">
            <v>1615.4036320914199</v>
          </cell>
          <cell r="N81">
            <v>1953.0565658895684</v>
          </cell>
          <cell r="O81">
            <v>2021.9209350251347</v>
          </cell>
          <cell r="P81">
            <v>2185.4661250673048</v>
          </cell>
        </row>
        <row r="82">
          <cell r="A82">
            <v>1081</v>
          </cell>
          <cell r="B82" t="str">
            <v>CHIUSA DI SAN MICHELE</v>
          </cell>
          <cell r="C82">
            <v>359.01937269705655</v>
          </cell>
          <cell r="D82">
            <v>355.05535162715489</v>
          </cell>
          <cell r="E82">
            <v>306.69429457435501</v>
          </cell>
          <cell r="F82">
            <v>255.96508429950583</v>
          </cell>
          <cell r="G82">
            <v>264.51135973637645</v>
          </cell>
          <cell r="H82">
            <v>251.64366132046393</v>
          </cell>
          <cell r="I82">
            <v>226.36126833383651</v>
          </cell>
          <cell r="J82">
            <v>225.80914001449904</v>
          </cell>
          <cell r="K82">
            <v>266.74619626988613</v>
          </cell>
          <cell r="L82">
            <v>330.56464790817478</v>
          </cell>
          <cell r="M82">
            <v>475.59124289002574</v>
          </cell>
          <cell r="N82">
            <v>560.53082775252426</v>
          </cell>
          <cell r="O82">
            <v>578.80058292556373</v>
          </cell>
          <cell r="P82">
            <v>614.89404365259554</v>
          </cell>
        </row>
        <row r="83">
          <cell r="A83">
            <v>1082</v>
          </cell>
          <cell r="B83" t="str">
            <v>CHIVASSO</v>
          </cell>
          <cell r="C83">
            <v>3266.4653355678461</v>
          </cell>
          <cell r="D83">
            <v>3230.3994895467167</v>
          </cell>
          <cell r="E83">
            <v>2790.3961680889474</v>
          </cell>
          <cell r="F83">
            <v>2322.1408392493549</v>
          </cell>
          <cell r="G83">
            <v>2367.176453299895</v>
          </cell>
          <cell r="H83">
            <v>2214.4212812619326</v>
          </cell>
          <cell r="I83">
            <v>2060.6042393499329</v>
          </cell>
          <cell r="J83">
            <v>2149.7919922298493</v>
          </cell>
          <cell r="K83">
            <v>2580.0285647083742</v>
          </cell>
          <cell r="L83">
            <v>3308.4615457238419</v>
          </cell>
          <cell r="M83">
            <v>4879.7956842255962</v>
          </cell>
          <cell r="N83">
            <v>5683.987167070135</v>
          </cell>
          <cell r="O83">
            <v>5805.0120682176794</v>
          </cell>
          <cell r="P83">
            <v>6197.0156720429368</v>
          </cell>
        </row>
        <row r="84">
          <cell r="A84">
            <v>1083</v>
          </cell>
          <cell r="B84" t="str">
            <v>CICONIO</v>
          </cell>
          <cell r="C84">
            <v>153.99812469186983</v>
          </cell>
          <cell r="D84">
            <v>152.29779357486623</v>
          </cell>
          <cell r="E84">
            <v>131.55375394742256</v>
          </cell>
          <cell r="F84">
            <v>101.63074936418526</v>
          </cell>
          <cell r="G84">
            <v>106.33923801015582</v>
          </cell>
          <cell r="H84">
            <v>100.65885331297316</v>
          </cell>
          <cell r="I84">
            <v>97.789268283169832</v>
          </cell>
          <cell r="J84">
            <v>105.7791833815505</v>
          </cell>
          <cell r="K84">
            <v>128.14633821802403</v>
          </cell>
          <cell r="L84">
            <v>160.95421389268765</v>
          </cell>
          <cell r="M84">
            <v>242.88072601999022</v>
          </cell>
          <cell r="N84">
            <v>293.65605122559487</v>
          </cell>
          <cell r="O84">
            <v>294.941395332051</v>
          </cell>
          <cell r="P84">
            <v>311.69031899197631</v>
          </cell>
        </row>
        <row r="85">
          <cell r="A85">
            <v>1084</v>
          </cell>
          <cell r="B85" t="str">
            <v>CINTANO</v>
          </cell>
          <cell r="C85">
            <v>243.55604783751417</v>
          </cell>
          <cell r="D85">
            <v>240.86688569543512</v>
          </cell>
          <cell r="E85">
            <v>208.05910756207135</v>
          </cell>
          <cell r="F85">
            <v>180.70315697175462</v>
          </cell>
          <cell r="G85">
            <v>190.47785121022184</v>
          </cell>
          <cell r="H85">
            <v>185.78196593599981</v>
          </cell>
          <cell r="I85">
            <v>184.58354909187582</v>
          </cell>
          <cell r="J85">
            <v>193.23960647402771</v>
          </cell>
          <cell r="K85">
            <v>235.54708260670785</v>
          </cell>
          <cell r="L85">
            <v>304.2837133860744</v>
          </cell>
          <cell r="M85">
            <v>427.95166516457772</v>
          </cell>
          <cell r="N85">
            <v>492.90371023328919</v>
          </cell>
          <cell r="O85">
            <v>503.08971795499713</v>
          </cell>
          <cell r="P85">
            <v>532.37684412065914</v>
          </cell>
        </row>
        <row r="86">
          <cell r="A86">
            <v>1085</v>
          </cell>
          <cell r="B86" t="str">
            <v>CINZANO</v>
          </cell>
          <cell r="C86">
            <v>285.73942718147981</v>
          </cell>
          <cell r="D86">
            <v>282.58450798773259</v>
          </cell>
          <cell r="E86">
            <v>244.09449382401726</v>
          </cell>
          <cell r="F86">
            <v>201.64603135060253</v>
          </cell>
          <cell r="G86">
            <v>206.71393921041587</v>
          </cell>
          <cell r="H86">
            <v>200.55212678199575</v>
          </cell>
          <cell r="I86">
            <v>191.31574527767154</v>
          </cell>
          <cell r="J86">
            <v>195.92724906741265</v>
          </cell>
          <cell r="K86">
            <v>244.38094193141691</v>
          </cell>
          <cell r="L86">
            <v>309.36924327901545</v>
          </cell>
          <cell r="M86">
            <v>472.56106952026016</v>
          </cell>
          <cell r="N86">
            <v>547.05058666376442</v>
          </cell>
          <cell r="O86">
            <v>561.60234084311003</v>
          </cell>
          <cell r="P86">
            <v>605.09427389534892</v>
          </cell>
        </row>
        <row r="87">
          <cell r="A87">
            <v>1086</v>
          </cell>
          <cell r="B87" t="str">
            <v>CIRIE'</v>
          </cell>
          <cell r="C87">
            <v>2057.2962083342313</v>
          </cell>
          <cell r="D87">
            <v>2034.5810956215055</v>
          </cell>
          <cell r="E87">
            <v>1757.4567205262551</v>
          </cell>
          <cell r="F87">
            <v>1442.3779370697794</v>
          </cell>
          <cell r="G87">
            <v>1485.6211504794971</v>
          </cell>
          <cell r="H87">
            <v>1407.8115050916876</v>
          </cell>
          <cell r="I87">
            <v>1291.5974449589478</v>
          </cell>
          <cell r="J87">
            <v>1335.0349766891025</v>
          </cell>
          <cell r="K87">
            <v>1573.059963834113</v>
          </cell>
          <cell r="L87">
            <v>1972.4075123000102</v>
          </cell>
          <cell r="M87">
            <v>2828.5572119791273</v>
          </cell>
          <cell r="N87">
            <v>3258.2407787054717</v>
          </cell>
          <cell r="O87">
            <v>3297.6456055947151</v>
          </cell>
          <cell r="P87">
            <v>3475.2897363251773</v>
          </cell>
        </row>
        <row r="88">
          <cell r="A88">
            <v>1087</v>
          </cell>
          <cell r="B88" t="str">
            <v>CLAVIERE</v>
          </cell>
          <cell r="C88">
            <v>116.35578533172179</v>
          </cell>
          <cell r="D88">
            <v>115.07107252863554</v>
          </cell>
          <cell r="E88">
            <v>99.397576330983512</v>
          </cell>
          <cell r="F88">
            <v>79.29476897136513</v>
          </cell>
          <cell r="G88">
            <v>85.985941768196952</v>
          </cell>
          <cell r="H88">
            <v>83.591266058672346</v>
          </cell>
          <cell r="I88">
            <v>84.058249186242023</v>
          </cell>
          <cell r="J88">
            <v>86.372770492977367</v>
          </cell>
          <cell r="K88">
            <v>99.173944114127153</v>
          </cell>
          <cell r="L88">
            <v>111.87133608053675</v>
          </cell>
          <cell r="M88">
            <v>168.76607142994024</v>
          </cell>
          <cell r="N88">
            <v>190.03961399329447</v>
          </cell>
          <cell r="O88">
            <v>197.35256519756817</v>
          </cell>
          <cell r="P88">
            <v>210.07229048433041</v>
          </cell>
        </row>
        <row r="89">
          <cell r="A89">
            <v>1088</v>
          </cell>
          <cell r="B89" t="str">
            <v>COASSOLO TORINESE</v>
          </cell>
          <cell r="C89">
            <v>1365.2191347677651</v>
          </cell>
          <cell r="D89">
            <v>1350.1454149999495</v>
          </cell>
          <cell r="E89">
            <v>1166.2460338326021</v>
          </cell>
          <cell r="F89">
            <v>968.44124396433324</v>
          </cell>
          <cell r="G89">
            <v>998.17200384556406</v>
          </cell>
          <cell r="H89">
            <v>952.40517401913166</v>
          </cell>
          <cell r="I89">
            <v>894.29738267368839</v>
          </cell>
          <cell r="J89">
            <v>965.35697323381135</v>
          </cell>
          <cell r="K89">
            <v>1160.6921061425207</v>
          </cell>
          <cell r="L89">
            <v>1448.8887813503773</v>
          </cell>
          <cell r="M89">
            <v>2106.2248984501052</v>
          </cell>
          <cell r="N89">
            <v>2450.9394585421855</v>
          </cell>
          <cell r="O89">
            <v>2477.7670494227627</v>
          </cell>
          <cell r="P89">
            <v>2685.7570759530709</v>
          </cell>
        </row>
        <row r="90">
          <cell r="A90">
            <v>1089</v>
          </cell>
          <cell r="B90" t="str">
            <v>COAZZE</v>
          </cell>
          <cell r="C90">
            <v>1662.3885392004058</v>
          </cell>
          <cell r="D90">
            <v>1644.0336990527851</v>
          </cell>
          <cell r="E90">
            <v>1420.1046492518171</v>
          </cell>
          <cell r="F90">
            <v>1175.2234320916389</v>
          </cell>
          <cell r="G90">
            <v>1215.7565160284719</v>
          </cell>
          <cell r="H90">
            <v>1194.583787058328</v>
          </cell>
          <cell r="I90">
            <v>1141.7191987421243</v>
          </cell>
          <cell r="J90">
            <v>1218.3941201566463</v>
          </cell>
          <cell r="K90">
            <v>1480.9057512778138</v>
          </cell>
          <cell r="L90">
            <v>1845.1961067061447</v>
          </cell>
          <cell r="M90">
            <v>2729.3068431692627</v>
          </cell>
          <cell r="N90">
            <v>3176.6951583992468</v>
          </cell>
          <cell r="O90">
            <v>3242.5096437625007</v>
          </cell>
          <cell r="P90">
            <v>3481.8983748945329</v>
          </cell>
        </row>
        <row r="91">
          <cell r="A91">
            <v>1090</v>
          </cell>
          <cell r="B91" t="str">
            <v>COLLEGNO</v>
          </cell>
          <cell r="C91">
            <v>2097.8982782212452</v>
          </cell>
          <cell r="D91">
            <v>2074.7348680829386</v>
          </cell>
          <cell r="E91">
            <v>1792.1412643956019</v>
          </cell>
          <cell r="F91">
            <v>1484.3986287136368</v>
          </cell>
          <cell r="G91">
            <v>1533.2315867814295</v>
          </cell>
          <cell r="H91">
            <v>1447.5035693927316</v>
          </cell>
          <cell r="I91">
            <v>1341.3387620537603</v>
          </cell>
          <cell r="J91">
            <v>1374.2582419836012</v>
          </cell>
          <cell r="K91">
            <v>1595.4377010824981</v>
          </cell>
          <cell r="L91">
            <v>1977.8295560255606</v>
          </cell>
          <cell r="M91">
            <v>2863.6550302054393</v>
          </cell>
          <cell r="N91">
            <v>3298.444878453909</v>
          </cell>
          <cell r="O91">
            <v>3349.0666476930883</v>
          </cell>
          <cell r="P91">
            <v>3555.575914204433</v>
          </cell>
        </row>
        <row r="92">
          <cell r="A92">
            <v>1091</v>
          </cell>
          <cell r="B92" t="str">
            <v>COLLERETTO CASTELNUOVO</v>
          </cell>
          <cell r="C92">
            <v>356.56698344371591</v>
          </cell>
          <cell r="D92">
            <v>352.63003980587263</v>
          </cell>
          <cell r="E92">
            <v>304.59932742418482</v>
          </cell>
          <cell r="F92">
            <v>249.57427059852424</v>
          </cell>
          <cell r="G92">
            <v>271.9730667872339</v>
          </cell>
          <cell r="H92">
            <v>261.16849965846103</v>
          </cell>
          <cell r="I92">
            <v>248.73622112300728</v>
          </cell>
          <cell r="J92">
            <v>269.51806598675535</v>
          </cell>
          <cell r="K92">
            <v>325.29176429239715</v>
          </cell>
          <cell r="L92">
            <v>411.15563876233671</v>
          </cell>
          <cell r="M92">
            <v>595.17996512682896</v>
          </cell>
          <cell r="N92">
            <v>701.90701655962448</v>
          </cell>
          <cell r="O92">
            <v>726.16450798469805</v>
          </cell>
          <cell r="P92">
            <v>753.62496403917919</v>
          </cell>
        </row>
        <row r="93">
          <cell r="A93">
            <v>1092</v>
          </cell>
          <cell r="B93" t="str">
            <v>COLLERETTO GIACOSA</v>
          </cell>
          <cell r="C93">
            <v>439.9629973851479</v>
          </cell>
          <cell r="D93">
            <v>435.10525787513143</v>
          </cell>
          <cell r="E93">
            <v>375.84083585293115</v>
          </cell>
          <cell r="F93">
            <v>304.35867485742159</v>
          </cell>
          <cell r="G93">
            <v>298.8759823483212</v>
          </cell>
          <cell r="H93">
            <v>289.52289459818115</v>
          </cell>
          <cell r="I93">
            <v>276.04012887158638</v>
          </cell>
          <cell r="J93">
            <v>291.06662160745725</v>
          </cell>
          <cell r="K93">
            <v>339.49170516866866</v>
          </cell>
          <cell r="L93">
            <v>422.68160308581315</v>
          </cell>
          <cell r="M93">
            <v>610.41820568090247</v>
          </cell>
          <cell r="N93">
            <v>719.74369472653927</v>
          </cell>
          <cell r="O93">
            <v>746.66364239644622</v>
          </cell>
          <cell r="P93">
            <v>813.91529033959773</v>
          </cell>
        </row>
        <row r="94">
          <cell r="A94">
            <v>1093</v>
          </cell>
          <cell r="B94" t="str">
            <v>CONDOVE</v>
          </cell>
          <cell r="C94">
            <v>2042.0031792333812</v>
          </cell>
          <cell r="D94">
            <v>2019.4569206109597</v>
          </cell>
          <cell r="E94">
            <v>1744.392565417422</v>
          </cell>
          <cell r="F94">
            <v>1432.1924092631891</v>
          </cell>
          <cell r="G94">
            <v>1489.1514606734875</v>
          </cell>
          <cell r="H94">
            <v>1424.9788934840715</v>
          </cell>
          <cell r="I94">
            <v>1340.3256431752802</v>
          </cell>
          <cell r="J94">
            <v>1392.0416172656048</v>
          </cell>
          <cell r="K94">
            <v>1656.9012613580887</v>
          </cell>
          <cell r="L94">
            <v>2118.4393992059709</v>
          </cell>
          <cell r="M94">
            <v>3122.3221904636766</v>
          </cell>
          <cell r="N94">
            <v>3629.920994930048</v>
          </cell>
          <cell r="O94">
            <v>3680.4064759491139</v>
          </cell>
          <cell r="P94">
            <v>3965.8645918097159</v>
          </cell>
        </row>
        <row r="95">
          <cell r="A95">
            <v>1094</v>
          </cell>
          <cell r="B95" t="str">
            <v>CORIO</v>
          </cell>
          <cell r="C95">
            <v>2011.6426087838458</v>
          </cell>
          <cell r="D95">
            <v>1989.4315686763812</v>
          </cell>
          <cell r="E95">
            <v>1718.4568793653152</v>
          </cell>
          <cell r="F95">
            <v>1424.0049281170711</v>
          </cell>
          <cell r="G95">
            <v>1462.0484051852086</v>
          </cell>
          <cell r="H95">
            <v>1416.3532520797637</v>
          </cell>
          <cell r="I95">
            <v>1319.7384962486872</v>
          </cell>
          <cell r="J95">
            <v>1407.5729504650531</v>
          </cell>
          <cell r="K95">
            <v>1658.3726163728393</v>
          </cell>
          <cell r="L95">
            <v>2082.7961678662182</v>
          </cell>
          <cell r="M95">
            <v>3030.5683072220099</v>
          </cell>
          <cell r="N95">
            <v>3517.6616813497048</v>
          </cell>
          <cell r="O95">
            <v>3532.0405180333237</v>
          </cell>
          <cell r="P95">
            <v>3766.2083625741097</v>
          </cell>
        </row>
        <row r="96">
          <cell r="A96">
            <v>1095</v>
          </cell>
          <cell r="B96" t="str">
            <v>COSSANO CANAVESE</v>
          </cell>
          <cell r="C96">
            <v>212.82723602886679</v>
          </cell>
          <cell r="D96">
            <v>210.4773582450313</v>
          </cell>
          <cell r="E96">
            <v>181.80884928223875</v>
          </cell>
          <cell r="F96">
            <v>152.6639383790606</v>
          </cell>
          <cell r="G96">
            <v>168.69859479494531</v>
          </cell>
          <cell r="H96">
            <v>160.70097845802755</v>
          </cell>
          <cell r="I96">
            <v>154.24568917187611</v>
          </cell>
          <cell r="J96">
            <v>160.06788175377301</v>
          </cell>
          <cell r="K96">
            <v>195.52244950424983</v>
          </cell>
          <cell r="L96">
            <v>239.50418940390591</v>
          </cell>
          <cell r="M96">
            <v>345.79148777037079</v>
          </cell>
          <cell r="N96">
            <v>402.83898119656607</v>
          </cell>
          <cell r="O96">
            <v>413.18305472848556</v>
          </cell>
          <cell r="P96">
            <v>433.4814527700625</v>
          </cell>
        </row>
        <row r="97">
          <cell r="A97">
            <v>1096</v>
          </cell>
          <cell r="B97" t="str">
            <v>CUCEGLIO</v>
          </cell>
          <cell r="C97">
            <v>448.92180779354527</v>
          </cell>
          <cell r="D97">
            <v>443.96515185750599</v>
          </cell>
          <cell r="E97">
            <v>383.4939494378275</v>
          </cell>
          <cell r="F97">
            <v>322.31175593441725</v>
          </cell>
          <cell r="G97">
            <v>326.23692671829002</v>
          </cell>
          <cell r="H97">
            <v>311.49221921531176</v>
          </cell>
          <cell r="I97">
            <v>291.17003572269726</v>
          </cell>
          <cell r="J97">
            <v>312.03435584965803</v>
          </cell>
          <cell r="K97">
            <v>365.70788016380493</v>
          </cell>
          <cell r="L97">
            <v>458.77565111038939</v>
          </cell>
          <cell r="M97">
            <v>674.36461929549455</v>
          </cell>
          <cell r="N97">
            <v>796.02385574504433</v>
          </cell>
          <cell r="O97">
            <v>786.03833271809833</v>
          </cell>
          <cell r="P97">
            <v>872.84670158706945</v>
          </cell>
        </row>
        <row r="98">
          <cell r="A98">
            <v>1097</v>
          </cell>
          <cell r="B98" t="str">
            <v>CUMIANA</v>
          </cell>
          <cell r="C98">
            <v>2624.8907984135976</v>
          </cell>
          <cell r="D98">
            <v>2595.9087344293166</v>
          </cell>
          <cell r="E98">
            <v>2242.3275538210924</v>
          </cell>
          <cell r="F98">
            <v>1885.6365116448444</v>
          </cell>
          <cell r="G98">
            <v>1990.998963169659</v>
          </cell>
          <cell r="H98">
            <v>1944.8598557313953</v>
          </cell>
          <cell r="I98">
            <v>1852.3386766718027</v>
          </cell>
          <cell r="J98">
            <v>1924.9436739480298</v>
          </cell>
          <cell r="K98">
            <v>2294.6162648091031</v>
          </cell>
          <cell r="L98">
            <v>2905.8102813978958</v>
          </cell>
          <cell r="M98">
            <v>4270.5639981357399</v>
          </cell>
          <cell r="N98">
            <v>4929.9802921678374</v>
          </cell>
          <cell r="O98">
            <v>4994.5564055065925</v>
          </cell>
          <cell r="P98">
            <v>5386.2409429811987</v>
          </cell>
        </row>
        <row r="99">
          <cell r="A99">
            <v>1098</v>
          </cell>
          <cell r="B99" t="str">
            <v>CUORGNE'</v>
          </cell>
          <cell r="C99">
            <v>1591.8364693545691</v>
          </cell>
          <cell r="D99">
            <v>1574.2606119378611</v>
          </cell>
          <cell r="E99">
            <v>1359.8351514540263</v>
          </cell>
          <cell r="F99">
            <v>1133.1467085973125</v>
          </cell>
          <cell r="G99">
            <v>1155.8180825564068</v>
          </cell>
          <cell r="H99">
            <v>1104.4750750523772</v>
          </cell>
          <cell r="I99">
            <v>1025.260761010004</v>
          </cell>
          <cell r="J99">
            <v>1064.5007546275947</v>
          </cell>
          <cell r="K99">
            <v>1259.1632119275391</v>
          </cell>
          <cell r="L99">
            <v>1557.8839965256923</v>
          </cell>
          <cell r="M99">
            <v>2271.8998561496287</v>
          </cell>
          <cell r="N99">
            <v>2648.3079322549124</v>
          </cell>
          <cell r="O99">
            <v>2700.6669275129643</v>
          </cell>
          <cell r="P99">
            <v>2885.1590605502688</v>
          </cell>
        </row>
        <row r="100">
          <cell r="A100">
            <v>1099</v>
          </cell>
          <cell r="B100" t="str">
            <v>DRUENTO</v>
          </cell>
          <cell r="C100">
            <v>1352.6890288885074</v>
          </cell>
          <cell r="D100">
            <v>1337.7536570971265</v>
          </cell>
          <cell r="E100">
            <v>1155.5421212422818</v>
          </cell>
          <cell r="F100">
            <v>953.55301348648459</v>
          </cell>
          <cell r="G100">
            <v>977.35721822385199</v>
          </cell>
          <cell r="H100">
            <v>936.6816367904255</v>
          </cell>
          <cell r="I100">
            <v>871.43893320557493</v>
          </cell>
          <cell r="J100">
            <v>902.56287398749237</v>
          </cell>
          <cell r="K100">
            <v>1060.6121007946113</v>
          </cell>
          <cell r="L100">
            <v>1317.8438101285569</v>
          </cell>
          <cell r="M100">
            <v>1941.2854263993991</v>
          </cell>
          <cell r="N100">
            <v>2235.6721827178576</v>
          </cell>
          <cell r="O100">
            <v>2276.824662253051</v>
          </cell>
          <cell r="P100">
            <v>2431.3530888404343</v>
          </cell>
        </row>
        <row r="101">
          <cell r="A101">
            <v>1100</v>
          </cell>
          <cell r="B101" t="str">
            <v>EXILLES</v>
          </cell>
          <cell r="C101">
            <v>1180.9434998795471</v>
          </cell>
          <cell r="D101">
            <v>1167.9044126550366</v>
          </cell>
          <cell r="E101">
            <v>1008.8275485160108</v>
          </cell>
          <cell r="F101">
            <v>865.18026176015098</v>
          </cell>
          <cell r="G101">
            <v>850.71969701293676</v>
          </cell>
          <cell r="H101">
            <v>860.64135418653211</v>
          </cell>
          <cell r="I101">
            <v>804.34325793647349</v>
          </cell>
          <cell r="J101">
            <v>845.61849095066191</v>
          </cell>
          <cell r="K101">
            <v>974.23508639780118</v>
          </cell>
          <cell r="L101">
            <v>1208.3611178150848</v>
          </cell>
          <cell r="M101">
            <v>1770.1435385908358</v>
          </cell>
          <cell r="N101">
            <v>2058.5560791512307</v>
          </cell>
          <cell r="O101">
            <v>2124.9863540589367</v>
          </cell>
          <cell r="P101">
            <v>2332.211104670529</v>
          </cell>
        </row>
        <row r="102">
          <cell r="A102">
            <v>1101</v>
          </cell>
          <cell r="B102" t="str">
            <v>FAVRIA</v>
          </cell>
          <cell r="C102">
            <v>703.35752275240145</v>
          </cell>
          <cell r="D102">
            <v>695.59157959752611</v>
          </cell>
          <cell r="E102">
            <v>600.84707310804731</v>
          </cell>
          <cell r="F102">
            <v>498.2176790508762</v>
          </cell>
          <cell r="G102">
            <v>508.65418606065714</v>
          </cell>
          <cell r="H102">
            <v>506.07005279787495</v>
          </cell>
          <cell r="I102">
            <v>483.52067312108545</v>
          </cell>
          <cell r="J102">
            <v>517.30632012441981</v>
          </cell>
          <cell r="K102">
            <v>622.899855159048</v>
          </cell>
          <cell r="L102">
            <v>781.6483966877048</v>
          </cell>
          <cell r="M102">
            <v>1156.0593180321459</v>
          </cell>
          <cell r="N102">
            <v>1354.6619366457467</v>
          </cell>
          <cell r="O102">
            <v>1377.1776905964055</v>
          </cell>
          <cell r="P102">
            <v>1465.8137763439722</v>
          </cell>
        </row>
        <row r="103">
          <cell r="A103">
            <v>1102</v>
          </cell>
          <cell r="B103" t="str">
            <v>FELETTO</v>
          </cell>
          <cell r="C103">
            <v>528.34150095467135</v>
          </cell>
          <cell r="D103">
            <v>522.50795268078753</v>
          </cell>
          <cell r="E103">
            <v>451.33866373940481</v>
          </cell>
          <cell r="F103">
            <v>369.85964590008422</v>
          </cell>
          <cell r="G103">
            <v>367.66602731254153</v>
          </cell>
          <cell r="H103">
            <v>353.00280146769774</v>
          </cell>
          <cell r="I103">
            <v>330.01710872642144</v>
          </cell>
          <cell r="J103">
            <v>351.22535675075892</v>
          </cell>
          <cell r="K103">
            <v>410.92766799093005</v>
          </cell>
          <cell r="L103">
            <v>511.83548163377873</v>
          </cell>
          <cell r="M103">
            <v>726.44543840456367</v>
          </cell>
          <cell r="N103">
            <v>848.67074086350419</v>
          </cell>
          <cell r="O103">
            <v>858.4007920302696</v>
          </cell>
          <cell r="P103">
            <v>916.82538517436524</v>
          </cell>
        </row>
        <row r="104">
          <cell r="A104">
            <v>1103</v>
          </cell>
          <cell r="B104" t="str">
            <v>FENESTRELLE</v>
          </cell>
          <cell r="C104">
            <v>1681.1695456580219</v>
          </cell>
          <cell r="D104">
            <v>1662.6073398054459</v>
          </cell>
          <cell r="E104">
            <v>1436.148428404023</v>
          </cell>
          <cell r="F104">
            <v>1169.2288862515547</v>
          </cell>
          <cell r="G104">
            <v>1186.5986832066053</v>
          </cell>
          <cell r="H104">
            <v>1135.8530149271585</v>
          </cell>
          <cell r="I104">
            <v>1072.8592852800937</v>
          </cell>
          <cell r="J104">
            <v>1127.7823823947697</v>
          </cell>
          <cell r="K104">
            <v>1321.1307268444846</v>
          </cell>
          <cell r="L104">
            <v>1611.9994133212908</v>
          </cell>
          <cell r="M104">
            <v>2374.6480829065686</v>
          </cell>
          <cell r="N104">
            <v>2807.886186795542</v>
          </cell>
          <cell r="O104">
            <v>2822.81107375184</v>
          </cell>
          <cell r="P104">
            <v>2923.4109230495214</v>
          </cell>
        </row>
        <row r="105">
          <cell r="A105">
            <v>1104</v>
          </cell>
          <cell r="B105" t="str">
            <v>FIANO</v>
          </cell>
          <cell r="C105">
            <v>842.34298732361628</v>
          </cell>
          <cell r="D105">
            <v>833.042471519272</v>
          </cell>
          <cell r="E105">
            <v>719.57617870627348</v>
          </cell>
          <cell r="F105">
            <v>594.54486938264063</v>
          </cell>
          <cell r="G105">
            <v>616.09691283235406</v>
          </cell>
          <cell r="H105">
            <v>585.47841413840251</v>
          </cell>
          <cell r="I105">
            <v>543.27467738629252</v>
          </cell>
          <cell r="J105">
            <v>556.63238907243681</v>
          </cell>
          <cell r="K105">
            <v>640.64030026086698</v>
          </cell>
          <cell r="L105">
            <v>803.93436702304791</v>
          </cell>
          <cell r="M105">
            <v>1149.5817382836697</v>
          </cell>
          <cell r="N105">
            <v>1318.0626204693044</v>
          </cell>
          <cell r="O105">
            <v>1342.492672609801</v>
          </cell>
          <cell r="P105">
            <v>1443.4064042064329</v>
          </cell>
        </row>
        <row r="106">
          <cell r="A106">
            <v>1105</v>
          </cell>
          <cell r="B106" t="str">
            <v>FIORANO CANAVESE</v>
          </cell>
          <cell r="C106">
            <v>324.95147892982868</v>
          </cell>
          <cell r="D106">
            <v>321.36360984216117</v>
          </cell>
          <cell r="E106">
            <v>277.59160697261802</v>
          </cell>
          <cell r="F106">
            <v>223.82659955280886</v>
          </cell>
          <cell r="G106">
            <v>218.37119051319502</v>
          </cell>
          <cell r="H106">
            <v>210.55660182311715</v>
          </cell>
          <cell r="I106">
            <v>196.16814777368148</v>
          </cell>
          <cell r="J106">
            <v>199.29404097932942</v>
          </cell>
          <cell r="K106">
            <v>234.78787680399489</v>
          </cell>
          <cell r="L106">
            <v>293.6463510279541</v>
          </cell>
          <cell r="M106">
            <v>423.87575094229248</v>
          </cell>
          <cell r="N106">
            <v>488.45535650499448</v>
          </cell>
          <cell r="O106">
            <v>501.52328039981205</v>
          </cell>
          <cell r="P106">
            <v>534.50159971252594</v>
          </cell>
        </row>
        <row r="107">
          <cell r="A107">
            <v>1106</v>
          </cell>
          <cell r="B107" t="str">
            <v>FOGLIZZO</v>
          </cell>
          <cell r="C107">
            <v>710.5598365011017</v>
          </cell>
          <cell r="D107">
            <v>702.7143708312226</v>
          </cell>
          <cell r="E107">
            <v>606.99968965869982</v>
          </cell>
          <cell r="F107">
            <v>503.08803343400376</v>
          </cell>
          <cell r="G107">
            <v>500.1396183239118</v>
          </cell>
          <cell r="H107">
            <v>474.67652348896166</v>
          </cell>
          <cell r="I107">
            <v>454.37160689806058</v>
          </cell>
          <cell r="J107">
            <v>478.14578928419297</v>
          </cell>
          <cell r="K107">
            <v>569.72267247768889</v>
          </cell>
          <cell r="L107">
            <v>711.42864244138525</v>
          </cell>
          <cell r="M107">
            <v>1094.3120435120566</v>
          </cell>
          <cell r="N107">
            <v>1278.5643569510205</v>
          </cell>
          <cell r="O107">
            <v>1311.9349095902496</v>
          </cell>
          <cell r="P107">
            <v>1415.8705695422275</v>
          </cell>
        </row>
        <row r="108">
          <cell r="A108">
            <v>1107</v>
          </cell>
          <cell r="B108" t="str">
            <v>FORNO CANAVESE</v>
          </cell>
          <cell r="C108">
            <v>1065.5142058363303</v>
          </cell>
          <cell r="D108">
            <v>1053.7496017970414</v>
          </cell>
          <cell r="E108">
            <v>910.22143251771831</v>
          </cell>
          <cell r="F108">
            <v>739.57970874081866</v>
          </cell>
          <cell r="G108">
            <v>737.61437593328594</v>
          </cell>
          <cell r="H108">
            <v>703.57742915455322</v>
          </cell>
          <cell r="I108">
            <v>655.22660850758371</v>
          </cell>
          <cell r="J108">
            <v>690.70981547167798</v>
          </cell>
          <cell r="K108">
            <v>818.53786899591216</v>
          </cell>
          <cell r="L108">
            <v>994.88405227799001</v>
          </cell>
          <cell r="M108">
            <v>1451.0459235752217</v>
          </cell>
          <cell r="N108">
            <v>1681.3897480436585</v>
          </cell>
          <cell r="O108">
            <v>1686.1860081394934</v>
          </cell>
          <cell r="P108">
            <v>1801.4997451736967</v>
          </cell>
        </row>
        <row r="109">
          <cell r="A109">
            <v>1108</v>
          </cell>
          <cell r="B109" t="str">
            <v>FRASSINETTO</v>
          </cell>
          <cell r="C109">
            <v>566.27321656277559</v>
          </cell>
          <cell r="D109">
            <v>560.0208549007491</v>
          </cell>
          <cell r="E109">
            <v>483.74204262402822</v>
          </cell>
          <cell r="F109">
            <v>385.14455611712043</v>
          </cell>
          <cell r="G109">
            <v>414.19937338273962</v>
          </cell>
          <cell r="H109">
            <v>399.7045027317547</v>
          </cell>
          <cell r="I109">
            <v>391.17844940142453</v>
          </cell>
          <cell r="J109">
            <v>426.67265314981393</v>
          </cell>
          <cell r="K109">
            <v>525.2500075626798</v>
          </cell>
          <cell r="L109">
            <v>650.98781537666935</v>
          </cell>
          <cell r="M109">
            <v>966.82007131877992</v>
          </cell>
          <cell r="N109">
            <v>1131.5091736311704</v>
          </cell>
          <cell r="O109">
            <v>1158.8978094707365</v>
          </cell>
          <cell r="P109">
            <v>1279.1018034242645</v>
          </cell>
        </row>
        <row r="110">
          <cell r="A110">
            <v>1109</v>
          </cell>
          <cell r="B110" t="str">
            <v>FRONT</v>
          </cell>
          <cell r="C110">
            <v>640.91332459355544</v>
          </cell>
          <cell r="D110">
            <v>633.83684316698532</v>
          </cell>
          <cell r="E110">
            <v>547.50376976283053</v>
          </cell>
          <cell r="F110">
            <v>456.64415793201732</v>
          </cell>
          <cell r="G110">
            <v>468.11278865630453</v>
          </cell>
          <cell r="H110">
            <v>444.95299217291222</v>
          </cell>
          <cell r="I110">
            <v>427.22258961421824</v>
          </cell>
          <cell r="J110">
            <v>458.34573174580783</v>
          </cell>
          <cell r="K110">
            <v>545.34830761373428</v>
          </cell>
          <cell r="L110">
            <v>664.58369000259336</v>
          </cell>
          <cell r="M110">
            <v>953.77617218432385</v>
          </cell>
          <cell r="N110">
            <v>1095.8042719364107</v>
          </cell>
          <cell r="O110">
            <v>1123.2097214525909</v>
          </cell>
          <cell r="P110">
            <v>1243.1173841542131</v>
          </cell>
        </row>
        <row r="111">
          <cell r="A111">
            <v>1110</v>
          </cell>
          <cell r="B111" t="str">
            <v>FROSSASCO</v>
          </cell>
          <cell r="C111">
            <v>1372.1689005193607</v>
          </cell>
          <cell r="D111">
            <v>1357.018446681004</v>
          </cell>
          <cell r="E111">
            <v>1172.1829098530534</v>
          </cell>
          <cell r="F111">
            <v>971.44574866359505</v>
          </cell>
          <cell r="G111">
            <v>1002.5596483417147</v>
          </cell>
          <cell r="H111">
            <v>958.05020859634567</v>
          </cell>
          <cell r="I111">
            <v>879.97073840231621</v>
          </cell>
          <cell r="J111">
            <v>879.05954104556884</v>
          </cell>
          <cell r="K111">
            <v>1036.2303880742163</v>
          </cell>
          <cell r="L111">
            <v>1291.1306146752568</v>
          </cell>
          <cell r="M111">
            <v>1880.2109226968639</v>
          </cell>
          <cell r="N111">
            <v>2183.6478914515887</v>
          </cell>
          <cell r="O111">
            <v>2227.0270828165612</v>
          </cell>
          <cell r="P111">
            <v>2333.8571185679111</v>
          </cell>
        </row>
        <row r="112">
          <cell r="A112">
            <v>1111</v>
          </cell>
          <cell r="B112" t="str">
            <v>GARZIGLIANA</v>
          </cell>
          <cell r="C112">
            <v>475.71288471291831</v>
          </cell>
          <cell r="D112">
            <v>470.46042191666442</v>
          </cell>
          <cell r="E112">
            <v>406.38037580236715</v>
          </cell>
          <cell r="F112">
            <v>330.45469583298041</v>
          </cell>
          <cell r="G112">
            <v>344.28372596095232</v>
          </cell>
          <cell r="H112">
            <v>321.89942516993136</v>
          </cell>
          <cell r="I112">
            <v>305.90776912827766</v>
          </cell>
          <cell r="J112">
            <v>319.04789636197899</v>
          </cell>
          <cell r="K112">
            <v>383.25220692589198</v>
          </cell>
          <cell r="L112">
            <v>489.40812108404617</v>
          </cell>
          <cell r="M112">
            <v>723.99229070526781</v>
          </cell>
          <cell r="N112">
            <v>847.77858397959631</v>
          </cell>
          <cell r="O112">
            <v>912.04884461181723</v>
          </cell>
          <cell r="P112">
            <v>979.82677377739572</v>
          </cell>
        </row>
        <row r="113">
          <cell r="A113">
            <v>1112</v>
          </cell>
          <cell r="B113" t="str">
            <v>GASSINO TORINESE</v>
          </cell>
          <cell r="C113">
            <v>1142.0925758823439</v>
          </cell>
          <cell r="D113">
            <v>1129.4824512515595</v>
          </cell>
          <cell r="E113">
            <v>975.63893075599265</v>
          </cell>
          <cell r="F113">
            <v>807.13917870954697</v>
          </cell>
          <cell r="G113">
            <v>827.83398542662712</v>
          </cell>
          <cell r="H113">
            <v>781.00350971634305</v>
          </cell>
          <cell r="I113">
            <v>731.69435636975606</v>
          </cell>
          <cell r="J113">
            <v>757.52751589680531</v>
          </cell>
          <cell r="K113">
            <v>891.63888351232151</v>
          </cell>
          <cell r="L113">
            <v>1116.1943521612593</v>
          </cell>
          <cell r="M113">
            <v>1614.463845577061</v>
          </cell>
          <cell r="N113">
            <v>1864.0604181310018</v>
          </cell>
          <cell r="O113">
            <v>1893.9576542537077</v>
          </cell>
          <cell r="P113">
            <v>2029.0798523286758</v>
          </cell>
        </row>
        <row r="114">
          <cell r="A114">
            <v>1113</v>
          </cell>
          <cell r="B114" t="str">
            <v>GERMAGNANO</v>
          </cell>
          <cell r="C114">
            <v>689.64099568709037</v>
          </cell>
          <cell r="D114">
            <v>682.02650007635248</v>
          </cell>
          <cell r="E114">
            <v>589.12965362535169</v>
          </cell>
          <cell r="F114">
            <v>470.66876024783704</v>
          </cell>
          <cell r="G114">
            <v>484.85451268814438</v>
          </cell>
          <cell r="H114">
            <v>461.95313438784649</v>
          </cell>
          <cell r="I114">
            <v>430.87230323396449</v>
          </cell>
          <cell r="J114">
            <v>460.69734211195635</v>
          </cell>
          <cell r="K114">
            <v>542.75467756188448</v>
          </cell>
          <cell r="L114">
            <v>669.19400307738556</v>
          </cell>
          <cell r="M114">
            <v>967.08340505717399</v>
          </cell>
          <cell r="N114">
            <v>1102.0094076420355</v>
          </cell>
          <cell r="O114">
            <v>1111.9005616259101</v>
          </cell>
          <cell r="P114">
            <v>1183.5923436344901</v>
          </cell>
        </row>
        <row r="115">
          <cell r="A115">
            <v>1114</v>
          </cell>
          <cell r="B115" t="str">
            <v>GIAGLIONE</v>
          </cell>
          <cell r="C115">
            <v>1144.3071796825436</v>
          </cell>
          <cell r="D115">
            <v>1131.6726030672896</v>
          </cell>
          <cell r="E115">
            <v>977.53076836119351</v>
          </cell>
          <cell r="F115">
            <v>832.93008834983334</v>
          </cell>
          <cell r="G115">
            <v>856.72894492438184</v>
          </cell>
          <cell r="H115">
            <v>807.07054401826565</v>
          </cell>
          <cell r="I115">
            <v>736.48275886011152</v>
          </cell>
          <cell r="J115">
            <v>782.41071087840237</v>
          </cell>
          <cell r="K115">
            <v>898.85106332325552</v>
          </cell>
          <cell r="L115">
            <v>1128.6748243257873</v>
          </cell>
          <cell r="M115">
            <v>1670.5373334688832</v>
          </cell>
          <cell r="N115">
            <v>1889.9157626368358</v>
          </cell>
          <cell r="O115">
            <v>1950.3477175368137</v>
          </cell>
          <cell r="P115">
            <v>2077.1932832757057</v>
          </cell>
        </row>
        <row r="116">
          <cell r="A116">
            <v>1115</v>
          </cell>
          <cell r="B116" t="str">
            <v>GIAVENO</v>
          </cell>
          <cell r="C116">
            <v>3112.3852165047692</v>
          </cell>
          <cell r="D116">
            <v>3078.0206069206338</v>
          </cell>
          <cell r="E116">
            <v>2658.7723699941926</v>
          </cell>
          <cell r="F116">
            <v>2205.2653606741947</v>
          </cell>
          <cell r="G116">
            <v>2264.3206707068603</v>
          </cell>
          <cell r="H116">
            <v>2181.1950076014323</v>
          </cell>
          <cell r="I116">
            <v>2056.8794754795349</v>
          </cell>
          <cell r="J116">
            <v>2174.8282538653716</v>
          </cell>
          <cell r="K116">
            <v>2599.7307211959683</v>
          </cell>
          <cell r="L116">
            <v>3301.1419828428338</v>
          </cell>
          <cell r="M116">
            <v>4886.5677301264286</v>
          </cell>
          <cell r="N116">
            <v>5657.6237425325608</v>
          </cell>
          <cell r="O116">
            <v>5749.0740075592321</v>
          </cell>
          <cell r="P116">
            <v>6165.2752224111809</v>
          </cell>
        </row>
        <row r="117">
          <cell r="A117">
            <v>1116</v>
          </cell>
          <cell r="B117" t="str">
            <v>GIVOLETTO</v>
          </cell>
          <cell r="C117">
            <v>699.59253683130737</v>
          </cell>
          <cell r="D117">
            <v>691.8681638106757</v>
          </cell>
          <cell r="E117">
            <v>597.63081295896984</v>
          </cell>
          <cell r="F117">
            <v>493.73922813785941</v>
          </cell>
          <cell r="G117">
            <v>527.02314263965923</v>
          </cell>
          <cell r="H117">
            <v>528.26677834792883</v>
          </cell>
          <cell r="I117">
            <v>516.38886934317873</v>
          </cell>
          <cell r="J117">
            <v>571.6543719643654</v>
          </cell>
          <cell r="K117">
            <v>687.78321702817095</v>
          </cell>
          <cell r="L117">
            <v>903.81862530133685</v>
          </cell>
          <cell r="M117">
            <v>1378.8314064771891</v>
          </cell>
          <cell r="N117">
            <v>1641.7040190694793</v>
          </cell>
          <cell r="O117">
            <v>1728.5712488309425</v>
          </cell>
          <cell r="P117">
            <v>1845.0415886840133</v>
          </cell>
        </row>
        <row r="118">
          <cell r="A118">
            <v>1117</v>
          </cell>
          <cell r="B118" t="str">
            <v>GRAVERE</v>
          </cell>
          <cell r="C118">
            <v>1050.6458078427681</v>
          </cell>
          <cell r="D118">
            <v>1039.0453694374376</v>
          </cell>
          <cell r="E118">
            <v>897.52002089240716</v>
          </cell>
          <cell r="F118">
            <v>759.57313655785788</v>
          </cell>
          <cell r="G118">
            <v>752.58915488802802</v>
          </cell>
          <cell r="H118">
            <v>721.06679240213157</v>
          </cell>
          <cell r="I118">
            <v>683.33624729868291</v>
          </cell>
          <cell r="J118">
            <v>713.96054252774115</v>
          </cell>
          <cell r="K118">
            <v>825.12804609954651</v>
          </cell>
          <cell r="L118">
            <v>1052.5704747566347</v>
          </cell>
          <cell r="M118">
            <v>1547.743311314337</v>
          </cell>
          <cell r="N118">
            <v>1733.7450489531495</v>
          </cell>
          <cell r="O118">
            <v>1674.0761764547526</v>
          </cell>
          <cell r="P118">
            <v>1800.7273479617284</v>
          </cell>
        </row>
        <row r="119">
          <cell r="A119">
            <v>1118</v>
          </cell>
          <cell r="B119" t="str">
            <v>GROSCAVALLO</v>
          </cell>
          <cell r="C119">
            <v>1595.0701290900952</v>
          </cell>
          <cell r="D119">
            <v>1577.4585680420532</v>
          </cell>
          <cell r="E119">
            <v>1362.5975232559445</v>
          </cell>
          <cell r="F119">
            <v>1118.5439950081313</v>
          </cell>
          <cell r="G119">
            <v>1183.5773321953432</v>
          </cell>
          <cell r="H119">
            <v>1083.0049927759592</v>
          </cell>
          <cell r="I119">
            <v>1040.2595867890936</v>
          </cell>
          <cell r="J119">
            <v>1033.6735711091897</v>
          </cell>
          <cell r="K119">
            <v>1240.6465771048067</v>
          </cell>
          <cell r="L119">
            <v>1522.7775989814415</v>
          </cell>
          <cell r="M119">
            <v>2237.1170684389613</v>
          </cell>
          <cell r="N119">
            <v>2583.8531243267421</v>
          </cell>
          <cell r="O119">
            <v>2609.608408052386</v>
          </cell>
          <cell r="P119">
            <v>2849.5239544896226</v>
          </cell>
        </row>
        <row r="120">
          <cell r="A120">
            <v>1119</v>
          </cell>
          <cell r="B120" t="str">
            <v>GROSSO</v>
          </cell>
          <cell r="C120">
            <v>377.0506116791355</v>
          </cell>
          <cell r="D120">
            <v>372.88750327112041</v>
          </cell>
          <cell r="E120">
            <v>322.09758069333731</v>
          </cell>
          <cell r="F120">
            <v>268.47237967748123</v>
          </cell>
          <cell r="G120">
            <v>285.95250525615506</v>
          </cell>
          <cell r="H120">
            <v>272.78789716110668</v>
          </cell>
          <cell r="I120">
            <v>254.09864851203508</v>
          </cell>
          <cell r="J120">
            <v>271.84917533412658</v>
          </cell>
          <cell r="K120">
            <v>312.85722163118118</v>
          </cell>
          <cell r="L120">
            <v>390.85201589932575</v>
          </cell>
          <cell r="M120">
            <v>561.06503247496198</v>
          </cell>
          <cell r="N120">
            <v>637.53850204780349</v>
          </cell>
          <cell r="O120">
            <v>649.77627217236784</v>
          </cell>
          <cell r="P120">
            <v>705.15785026161893</v>
          </cell>
        </row>
        <row r="121">
          <cell r="A121">
            <v>1120</v>
          </cell>
          <cell r="B121" t="str">
            <v>GRUGLIASCO</v>
          </cell>
          <cell r="C121">
            <v>1940.885962185416</v>
          </cell>
          <cell r="D121">
            <v>1919.4561635910336</v>
          </cell>
          <cell r="E121">
            <v>1658.0126207395735</v>
          </cell>
          <cell r="F121">
            <v>1348.2640097802123</v>
          </cell>
          <cell r="G121">
            <v>1342.4933507965429</v>
          </cell>
          <cell r="H121">
            <v>1261.4389407913145</v>
          </cell>
          <cell r="I121">
            <v>1161.7308787201325</v>
          </cell>
          <cell r="J121">
            <v>1180.0672826408575</v>
          </cell>
          <cell r="K121">
            <v>1395.46136378352</v>
          </cell>
          <cell r="L121">
            <v>1722.8243158502901</v>
          </cell>
          <cell r="M121">
            <v>2505.3108962083593</v>
          </cell>
          <cell r="N121">
            <v>2899.2083017836135</v>
          </cell>
          <cell r="O121">
            <v>2956.1902664257145</v>
          </cell>
          <cell r="P121">
            <v>3182.2015288165876</v>
          </cell>
        </row>
        <row r="122">
          <cell r="A122">
            <v>1121</v>
          </cell>
          <cell r="B122" t="str">
            <v>INGRIA</v>
          </cell>
          <cell r="C122">
            <v>237.25373574188939</v>
          </cell>
          <cell r="D122">
            <v>234.63415897551997</v>
          </cell>
          <cell r="E122">
            <v>202.67532242581339</v>
          </cell>
          <cell r="F122">
            <v>164.65279049078922</v>
          </cell>
          <cell r="G122">
            <v>171.20323137300201</v>
          </cell>
          <cell r="H122">
            <v>174.91051287319445</v>
          </cell>
          <cell r="I122">
            <v>170.98194145037826</v>
          </cell>
          <cell r="J122">
            <v>193.46502561010246</v>
          </cell>
          <cell r="K122">
            <v>228.87980187581832</v>
          </cell>
          <cell r="L122">
            <v>294.91857199660711</v>
          </cell>
          <cell r="M122">
            <v>481.81471808445042</v>
          </cell>
          <cell r="N122">
            <v>572.49100839007701</v>
          </cell>
          <cell r="O122">
            <v>597.93263914522231</v>
          </cell>
          <cell r="P122">
            <v>563.81672099197112</v>
          </cell>
        </row>
        <row r="123">
          <cell r="A123">
            <v>1122</v>
          </cell>
          <cell r="B123" t="str">
            <v>INVERSO PINASCA</v>
          </cell>
          <cell r="C123">
            <v>423.85575087917738</v>
          </cell>
          <cell r="D123">
            <v>419.17585543380875</v>
          </cell>
          <cell r="E123">
            <v>362.08113100031227</v>
          </cell>
          <cell r="F123">
            <v>307.92473964571872</v>
          </cell>
          <cell r="G123">
            <v>314.20489239365395</v>
          </cell>
          <cell r="H123">
            <v>325.25021516845385</v>
          </cell>
          <cell r="I123">
            <v>307.66441140014092</v>
          </cell>
          <cell r="J123">
            <v>319.39313623558837</v>
          </cell>
          <cell r="K123">
            <v>375.25424036382896</v>
          </cell>
          <cell r="L123">
            <v>476.63969083412394</v>
          </cell>
          <cell r="M123">
            <v>704.82576953571129</v>
          </cell>
          <cell r="N123">
            <v>818.21021905796329</v>
          </cell>
          <cell r="O123">
            <v>831.31731757642558</v>
          </cell>
          <cell r="P123">
            <v>889.11756691350013</v>
          </cell>
        </row>
        <row r="124">
          <cell r="A124">
            <v>1123</v>
          </cell>
          <cell r="B124" t="str">
            <v>ISOLABELLA</v>
          </cell>
          <cell r="C124">
            <v>219.0784355473246</v>
          </cell>
          <cell r="D124">
            <v>216.65953673429735</v>
          </cell>
          <cell r="E124">
            <v>187.14897121536549</v>
          </cell>
          <cell r="F124">
            <v>149.66001051012648</v>
          </cell>
          <cell r="G124">
            <v>165.02219079273902</v>
          </cell>
          <cell r="H124">
            <v>169.60615327696274</v>
          </cell>
          <cell r="I124">
            <v>148.6913835891643</v>
          </cell>
          <cell r="J124">
            <v>154.99809829031963</v>
          </cell>
          <cell r="K124">
            <v>174.21252880536534</v>
          </cell>
          <cell r="L124">
            <v>231.6436016704028</v>
          </cell>
          <cell r="M124">
            <v>335.54617094676576</v>
          </cell>
          <cell r="N124">
            <v>377.35506515711074</v>
          </cell>
          <cell r="O124">
            <v>386.69054730646906</v>
          </cell>
          <cell r="P124">
            <v>423.48615517030345</v>
          </cell>
        </row>
        <row r="125">
          <cell r="A125">
            <v>1124</v>
          </cell>
          <cell r="B125" t="str">
            <v>ISSIGLIO</v>
          </cell>
          <cell r="C125">
            <v>314.86495970403075</v>
          </cell>
          <cell r="D125">
            <v>311.38845835240676</v>
          </cell>
          <cell r="E125">
            <v>268.9751418625944</v>
          </cell>
          <cell r="F125">
            <v>218.7162410235984</v>
          </cell>
          <cell r="G125">
            <v>213.13109062369463</v>
          </cell>
          <cell r="H125">
            <v>208.07712380725368</v>
          </cell>
          <cell r="I125">
            <v>192.04773417112546</v>
          </cell>
          <cell r="J125">
            <v>205.98101051141415</v>
          </cell>
          <cell r="K125">
            <v>245.22743997074068</v>
          </cell>
          <cell r="L125">
            <v>313.05728456768645</v>
          </cell>
          <cell r="M125">
            <v>479.33985819867024</v>
          </cell>
          <cell r="N125">
            <v>537.63864883189262</v>
          </cell>
          <cell r="O125">
            <v>548.38109362134787</v>
          </cell>
          <cell r="P125">
            <v>594.31209409859571</v>
          </cell>
        </row>
        <row r="126">
          <cell r="A126">
            <v>1125</v>
          </cell>
          <cell r="B126" t="str">
            <v>IVREA</v>
          </cell>
          <cell r="C126">
            <v>3231.0082270952262</v>
          </cell>
          <cell r="D126">
            <v>3195.3338717170877</v>
          </cell>
          <cell r="E126">
            <v>2760.1067361038035</v>
          </cell>
          <cell r="F126">
            <v>2195.4251942331512</v>
          </cell>
          <cell r="G126">
            <v>2150.5356378891279</v>
          </cell>
          <cell r="H126">
            <v>2009.7984121591439</v>
          </cell>
          <cell r="I126">
            <v>1849.9113443201054</v>
          </cell>
          <cell r="J126">
            <v>1911.0956677793367</v>
          </cell>
          <cell r="K126">
            <v>2226.2593966960417</v>
          </cell>
          <cell r="L126">
            <v>2741.2101927976905</v>
          </cell>
          <cell r="M126">
            <v>3980.237156572101</v>
          </cell>
          <cell r="N126">
            <v>4598.0609384025229</v>
          </cell>
          <cell r="O126">
            <v>4670.2177057565141</v>
          </cell>
          <cell r="P126">
            <v>5002.0255757306095</v>
          </cell>
        </row>
        <row r="127">
          <cell r="A127">
            <v>1126</v>
          </cell>
          <cell r="B127" t="str">
            <v>LA CASSA</v>
          </cell>
          <cell r="C127">
            <v>684.00130404275092</v>
          </cell>
          <cell r="D127">
            <v>676.44907765257892</v>
          </cell>
          <cell r="E127">
            <v>584.31191569248233</v>
          </cell>
          <cell r="F127">
            <v>491.62255535900033</v>
          </cell>
          <cell r="G127">
            <v>515.09370403913783</v>
          </cell>
          <cell r="H127">
            <v>515.34749925623066</v>
          </cell>
          <cell r="I127">
            <v>511.81390198149217</v>
          </cell>
          <cell r="J127">
            <v>543.68432445976896</v>
          </cell>
          <cell r="K127">
            <v>648.38055674676173</v>
          </cell>
          <cell r="L127">
            <v>831.68729693479156</v>
          </cell>
          <cell r="M127">
            <v>1224.0518126114384</v>
          </cell>
          <cell r="N127">
            <v>1421.0491971283341</v>
          </cell>
          <cell r="O127">
            <v>1420.4018212839408</v>
          </cell>
          <cell r="P127">
            <v>1525.5013876272012</v>
          </cell>
        </row>
        <row r="128">
          <cell r="A128">
            <v>1127</v>
          </cell>
          <cell r="B128" t="str">
            <v>LA LOGGIA</v>
          </cell>
          <cell r="C128">
            <v>906.54783237155891</v>
          </cell>
          <cell r="D128">
            <v>896.53841510418818</v>
          </cell>
          <cell r="E128">
            <v>774.42352444226583</v>
          </cell>
          <cell r="F128">
            <v>640.34862283389657</v>
          </cell>
          <cell r="G128">
            <v>656.0300932564171</v>
          </cell>
          <cell r="H128">
            <v>640.86780622397703</v>
          </cell>
          <cell r="I128">
            <v>603.5126249164648</v>
          </cell>
          <cell r="J128">
            <v>631.88084844379648</v>
          </cell>
          <cell r="K128">
            <v>758.5254248457303</v>
          </cell>
          <cell r="L128">
            <v>990.38225965143022</v>
          </cell>
          <cell r="M128">
            <v>1485.2978840285089</v>
          </cell>
          <cell r="N128">
            <v>1757.6862429657563</v>
          </cell>
          <cell r="O128">
            <v>1807.3789044743839</v>
          </cell>
          <cell r="P128">
            <v>1941.968405724894</v>
          </cell>
        </row>
        <row r="129">
          <cell r="A129">
            <v>1128</v>
          </cell>
          <cell r="B129" t="str">
            <v>LANZO TORINESE</v>
          </cell>
          <cell r="C129">
            <v>1050.0655647848325</v>
          </cell>
          <cell r="D129">
            <v>1038.4715329856135</v>
          </cell>
          <cell r="E129">
            <v>897.0243450351453</v>
          </cell>
          <cell r="F129">
            <v>744.05802979689759</v>
          </cell>
          <cell r="G129">
            <v>767.22094687527726</v>
          </cell>
          <cell r="H129">
            <v>729.36177753195557</v>
          </cell>
          <cell r="I129">
            <v>675.46521378552234</v>
          </cell>
          <cell r="J129">
            <v>701.47502283782069</v>
          </cell>
          <cell r="K129">
            <v>824.26500354672351</v>
          </cell>
          <cell r="L129">
            <v>1016.703014484906</v>
          </cell>
          <cell r="M129">
            <v>1486.9088713174933</v>
          </cell>
          <cell r="N129">
            <v>1718.8247284201675</v>
          </cell>
          <cell r="O129">
            <v>1756.9570669583554</v>
          </cell>
          <cell r="P129">
            <v>1884.4236579556236</v>
          </cell>
        </row>
        <row r="130">
          <cell r="A130">
            <v>1129</v>
          </cell>
          <cell r="B130" t="str">
            <v>LAURIANO</v>
          </cell>
          <cell r="C130">
            <v>675.80613715862125</v>
          </cell>
          <cell r="D130">
            <v>668.34439561876809</v>
          </cell>
          <cell r="E130">
            <v>577.31114883256112</v>
          </cell>
          <cell r="F130">
            <v>479.55473531625245</v>
          </cell>
          <cell r="G130">
            <v>495.8420146637261</v>
          </cell>
          <cell r="H130">
            <v>466.82344696652689</v>
          </cell>
          <cell r="I130">
            <v>445.98121890166914</v>
          </cell>
          <cell r="J130">
            <v>469.97555876513707</v>
          </cell>
          <cell r="K130">
            <v>576.77880412582431</v>
          </cell>
          <cell r="L130">
            <v>724.36110632484292</v>
          </cell>
          <cell r="M130">
            <v>1049.8353478056304</v>
          </cell>
          <cell r="N130">
            <v>1225.2928292722136</v>
          </cell>
          <cell r="O130">
            <v>1253.9850786242844</v>
          </cell>
          <cell r="P130">
            <v>1319.1272707269522</v>
          </cell>
        </row>
        <row r="131">
          <cell r="A131">
            <v>1130</v>
          </cell>
          <cell r="B131" t="str">
            <v>LEINI'</v>
          </cell>
          <cell r="C131">
            <v>2666.56999491428</v>
          </cell>
          <cell r="D131">
            <v>2637.1277406849322</v>
          </cell>
          <cell r="E131">
            <v>2277.9322390868897</v>
          </cell>
          <cell r="F131">
            <v>1892.6429865915934</v>
          </cell>
          <cell r="G131">
            <v>1972.1625075625016</v>
          </cell>
          <cell r="H131">
            <v>1909.7992373733971</v>
          </cell>
          <cell r="I131">
            <v>1854.3289351824494</v>
          </cell>
          <cell r="J131">
            <v>1958.3479462792895</v>
          </cell>
          <cell r="K131">
            <v>2348.9462543210598</v>
          </cell>
          <cell r="L131">
            <v>2966.9633412728335</v>
          </cell>
          <cell r="M131">
            <v>4397.3097901914971</v>
          </cell>
          <cell r="N131">
            <v>5106.72790154425</v>
          </cell>
          <cell r="O131">
            <v>5212.6566819151285</v>
          </cell>
          <cell r="P131">
            <v>5591.5056391155176</v>
          </cell>
        </row>
        <row r="132">
          <cell r="A132">
            <v>1131</v>
          </cell>
          <cell r="B132" t="str">
            <v>LEMIE</v>
          </cell>
          <cell r="C132">
            <v>1032.6231687697534</v>
          </cell>
          <cell r="D132">
            <v>1021.2217227488281</v>
          </cell>
          <cell r="E132">
            <v>882.12408129354162</v>
          </cell>
          <cell r="F132">
            <v>755.55588048787888</v>
          </cell>
          <cell r="G132">
            <v>758.53198850963497</v>
          </cell>
          <cell r="H132">
            <v>744.35544588266566</v>
          </cell>
          <cell r="I132">
            <v>675.22982958471562</v>
          </cell>
          <cell r="J132">
            <v>681.69889815265594</v>
          </cell>
          <cell r="K132">
            <v>817.60413023404942</v>
          </cell>
          <cell r="L132">
            <v>964.75662653222366</v>
          </cell>
          <cell r="M132">
            <v>1412.4175723117314</v>
          </cell>
          <cell r="N132">
            <v>1737.9151208847923</v>
          </cell>
          <cell r="O132">
            <v>1654.4270638134826</v>
          </cell>
          <cell r="P132">
            <v>1837.4664595286895</v>
          </cell>
        </row>
        <row r="133">
          <cell r="A133">
            <v>1132</v>
          </cell>
          <cell r="B133" t="str">
            <v>LESSOLO</v>
          </cell>
          <cell r="C133">
            <v>777.57446880534837</v>
          </cell>
          <cell r="D133">
            <v>768.98907812125594</v>
          </cell>
          <cell r="E133">
            <v>664.24731177532999</v>
          </cell>
          <cell r="F133">
            <v>550.21342159397591</v>
          </cell>
          <cell r="G133">
            <v>560.26910914031157</v>
          </cell>
          <cell r="H133">
            <v>540.64117033612877</v>
          </cell>
          <cell r="I133">
            <v>508.72034617120812</v>
          </cell>
          <cell r="J133">
            <v>544.48531459212495</v>
          </cell>
          <cell r="K133">
            <v>642.95117108079751</v>
          </cell>
          <cell r="L133">
            <v>804.72886410091644</v>
          </cell>
          <cell r="M133">
            <v>1157.5213598013829</v>
          </cell>
          <cell r="N133">
            <v>1347.8173759498738</v>
          </cell>
          <cell r="O133">
            <v>1362.1983438969696</v>
          </cell>
          <cell r="P133">
            <v>1461.4341364807208</v>
          </cell>
        </row>
        <row r="134">
          <cell r="A134">
            <v>1133</v>
          </cell>
          <cell r="B134" t="str">
            <v>LEVONE</v>
          </cell>
          <cell r="C134">
            <v>369.41509147609167</v>
          </cell>
          <cell r="D134">
            <v>365.33628872193913</v>
          </cell>
          <cell r="E134">
            <v>315.57489512127836</v>
          </cell>
          <cell r="F134">
            <v>259.8271586369691</v>
          </cell>
          <cell r="G134">
            <v>263.96602877645262</v>
          </cell>
          <cell r="H134">
            <v>256.3570240263511</v>
          </cell>
          <cell r="I134">
            <v>234.71560226408536</v>
          </cell>
          <cell r="J134">
            <v>241.60863752445547</v>
          </cell>
          <cell r="K134">
            <v>289.01419174545339</v>
          </cell>
          <cell r="L134">
            <v>359.7219187262462</v>
          </cell>
          <cell r="M134">
            <v>507.80871143690109</v>
          </cell>
          <cell r="N134">
            <v>600.61695678684669</v>
          </cell>
          <cell r="O134">
            <v>625.43477458234304</v>
          </cell>
          <cell r="P134">
            <v>644.24267247004479</v>
          </cell>
        </row>
        <row r="135">
          <cell r="A135">
            <v>1134</v>
          </cell>
          <cell r="B135" t="str">
            <v>LOCANA</v>
          </cell>
          <cell r="C135">
            <v>2379.0191180615689</v>
          </cell>
          <cell r="D135">
            <v>2352.7517836866841</v>
          </cell>
          <cell r="E135">
            <v>2032.2903043130939</v>
          </cell>
          <cell r="F135">
            <v>1641.3635701190037</v>
          </cell>
          <cell r="G135">
            <v>1645.1475963875143</v>
          </cell>
          <cell r="H135">
            <v>1563.0423668664653</v>
          </cell>
          <cell r="I135">
            <v>1489.587518129945</v>
          </cell>
          <cell r="J135">
            <v>1535.0645215841139</v>
          </cell>
          <cell r="K135">
            <v>1811.3689096541227</v>
          </cell>
          <cell r="L135">
            <v>2253.5947473225228</v>
          </cell>
          <cell r="M135">
            <v>3258.9693073983044</v>
          </cell>
          <cell r="N135">
            <v>3781.7875140190527</v>
          </cell>
          <cell r="O135">
            <v>3846.1018721271498</v>
          </cell>
          <cell r="P135">
            <v>4130.3215013817626</v>
          </cell>
        </row>
        <row r="136">
          <cell r="A136">
            <v>1135</v>
          </cell>
          <cell r="B136" t="str">
            <v>LOMBARDORE</v>
          </cell>
          <cell r="C136">
            <v>719.99591495702521</v>
          </cell>
          <cell r="D136">
            <v>712.04626322739261</v>
          </cell>
          <cell r="E136">
            <v>615.06051212587545</v>
          </cell>
          <cell r="F136">
            <v>512.13100024583673</v>
          </cell>
          <cell r="G136">
            <v>524.11627657733163</v>
          </cell>
          <cell r="H136">
            <v>551.3129318181476</v>
          </cell>
          <cell r="I136">
            <v>514.4299459647882</v>
          </cell>
          <cell r="J136">
            <v>533.99212739767768</v>
          </cell>
          <cell r="K136">
            <v>608.3889044621576</v>
          </cell>
          <cell r="L136">
            <v>827.9150082983881</v>
          </cell>
          <cell r="M136">
            <v>1221.3086884931872</v>
          </cell>
          <cell r="N136">
            <v>1430.8284328886796</v>
          </cell>
          <cell r="O136">
            <v>1450.5881497454675</v>
          </cell>
          <cell r="P136">
            <v>1547.9010351360052</v>
          </cell>
        </row>
        <row r="137">
          <cell r="A137">
            <v>1136</v>
          </cell>
          <cell r="B137" t="str">
            <v>LOMBRIASCO</v>
          </cell>
          <cell r="C137">
            <v>346.28736564420575</v>
          </cell>
          <cell r="D137">
            <v>342.46392179118374</v>
          </cell>
          <cell r="E137">
            <v>295.81790678431582</v>
          </cell>
          <cell r="F137">
            <v>257.07553438811067</v>
          </cell>
          <cell r="G137">
            <v>272.98216759259492</v>
          </cell>
          <cell r="H137">
            <v>267.60236835856591</v>
          </cell>
          <cell r="I137">
            <v>243.65842867156556</v>
          </cell>
          <cell r="J137">
            <v>257.74957652624403</v>
          </cell>
          <cell r="K137">
            <v>304.72897654807809</v>
          </cell>
          <cell r="L137">
            <v>381.17854369865324</v>
          </cell>
          <cell r="M137">
            <v>552.03047058943082</v>
          </cell>
          <cell r="N137">
            <v>649.2457923357274</v>
          </cell>
          <cell r="O137">
            <v>673.27073954119635</v>
          </cell>
          <cell r="P137">
            <v>724.36564525192898</v>
          </cell>
        </row>
        <row r="138">
          <cell r="A138">
            <v>1137</v>
          </cell>
          <cell r="B138" t="str">
            <v>LORANZE'</v>
          </cell>
          <cell r="C138">
            <v>268.48235184421833</v>
          </cell>
          <cell r="D138">
            <v>265.51797225764579</v>
          </cell>
          <cell r="E138">
            <v>229.35254130146112</v>
          </cell>
          <cell r="F138">
            <v>186.97171334730967</v>
          </cell>
          <cell r="G138">
            <v>196.83736903958538</v>
          </cell>
          <cell r="H138">
            <v>186.99476440365029</v>
          </cell>
          <cell r="I138">
            <v>176.27963707297104</v>
          </cell>
          <cell r="J138">
            <v>184.94832251159224</v>
          </cell>
          <cell r="K138">
            <v>217.74465595403711</v>
          </cell>
          <cell r="L138">
            <v>271.26651217939417</v>
          </cell>
          <cell r="M138">
            <v>405.85386277700036</v>
          </cell>
          <cell r="N138">
            <v>473.6045485215829</v>
          </cell>
          <cell r="O138">
            <v>484.82311142397975</v>
          </cell>
          <cell r="P138">
            <v>526.70795021443837</v>
          </cell>
        </row>
        <row r="139">
          <cell r="A139">
            <v>1138</v>
          </cell>
          <cell r="B139" t="str">
            <v>LUGNACCO</v>
          </cell>
          <cell r="C139">
            <v>253.37684449462046</v>
          </cell>
          <cell r="D139">
            <v>250.57924852464089</v>
          </cell>
          <cell r="E139">
            <v>216.44857769089063</v>
          </cell>
          <cell r="F139">
            <v>173.58160934780969</v>
          </cell>
          <cell r="G139">
            <v>183.67983835569891</v>
          </cell>
          <cell r="H139">
            <v>184.40118512128021</v>
          </cell>
          <cell r="I139">
            <v>171.68953504903655</v>
          </cell>
          <cell r="J139">
            <v>180.32059093438204</v>
          </cell>
          <cell r="K139">
            <v>217.25495229231711</v>
          </cell>
          <cell r="L139">
            <v>273.33869334803404</v>
          </cell>
          <cell r="M139">
            <v>398.79659449367671</v>
          </cell>
          <cell r="N139">
            <v>452.07890620675909</v>
          </cell>
          <cell r="O139">
            <v>465.97081887240995</v>
          </cell>
          <cell r="P139">
            <v>501.50353101984348</v>
          </cell>
        </row>
        <row r="140">
          <cell r="A140">
            <v>1139</v>
          </cell>
          <cell r="B140" t="str">
            <v>LUSERNA SAN GIOVANNI</v>
          </cell>
          <cell r="C140">
            <v>1604.7197081470586</v>
          </cell>
          <cell r="D140">
            <v>1587.0016037266905</v>
          </cell>
          <cell r="E140">
            <v>1370.8407297982055</v>
          </cell>
          <cell r="F140">
            <v>1130.8195300439097</v>
          </cell>
          <cell r="G140">
            <v>1125.8774779922612</v>
          </cell>
          <cell r="H140">
            <v>1064.3835034898373</v>
          </cell>
          <cell r="I140">
            <v>977.64109761076168</v>
          </cell>
          <cell r="J140">
            <v>1014.123080425892</v>
          </cell>
          <cell r="K140">
            <v>1176.8110447841432</v>
          </cell>
          <cell r="L140">
            <v>1477.8325262968851</v>
          </cell>
          <cell r="M140">
            <v>2122.4122924651629</v>
          </cell>
          <cell r="N140">
            <v>2437.3141798724291</v>
          </cell>
          <cell r="O140">
            <v>2448.4229415330233</v>
          </cell>
          <cell r="P140">
            <v>2601.3955580214765</v>
          </cell>
        </row>
        <row r="141">
          <cell r="A141">
            <v>1140</v>
          </cell>
          <cell r="B141" t="str">
            <v>LUSERNETTA</v>
          </cell>
          <cell r="C141">
            <v>534.36762384228734</v>
          </cell>
          <cell r="D141">
            <v>528.46753966557219</v>
          </cell>
          <cell r="E141">
            <v>456.48651270964763</v>
          </cell>
          <cell r="F141">
            <v>365.78956646762703</v>
          </cell>
          <cell r="G141">
            <v>363.22358829520016</v>
          </cell>
          <cell r="H141">
            <v>339.84000499345336</v>
          </cell>
          <cell r="I141">
            <v>323.04896086554152</v>
          </cell>
          <cell r="J141">
            <v>331.44301015480539</v>
          </cell>
          <cell r="K141">
            <v>391.96704617781131</v>
          </cell>
          <cell r="L141">
            <v>508.73879137180137</v>
          </cell>
          <cell r="M141">
            <v>745.54431662063848</v>
          </cell>
          <cell r="N141">
            <v>845.65630677115223</v>
          </cell>
          <cell r="O141">
            <v>847.28757318200155</v>
          </cell>
          <cell r="P141">
            <v>965.65916797885961</v>
          </cell>
        </row>
        <row r="142">
          <cell r="A142">
            <v>1141</v>
          </cell>
          <cell r="B142" t="str">
            <v>LUSIGLIE'</v>
          </cell>
          <cell r="C142">
            <v>269.04176904843087</v>
          </cell>
          <cell r="D142">
            <v>266.07121279911246</v>
          </cell>
          <cell r="E142">
            <v>229.83042655742886</v>
          </cell>
          <cell r="F142">
            <v>190.70314541813235</v>
          </cell>
          <cell r="G142">
            <v>191.27122342221477</v>
          </cell>
          <cell r="H142">
            <v>189.01801972176816</v>
          </cell>
          <cell r="I142">
            <v>179.23412043748144</v>
          </cell>
          <cell r="J142">
            <v>188.86698718179693</v>
          </cell>
          <cell r="K142">
            <v>226.10009073961658</v>
          </cell>
          <cell r="L142">
            <v>285.96286535765933</v>
          </cell>
          <cell r="M142">
            <v>429.93219261645663</v>
          </cell>
          <cell r="N142">
            <v>494.51397418021816</v>
          </cell>
          <cell r="O142">
            <v>512.03366258042365</v>
          </cell>
          <cell r="P142">
            <v>563.12603284032059</v>
          </cell>
        </row>
        <row r="143">
          <cell r="A143">
            <v>1142</v>
          </cell>
          <cell r="B143" t="str">
            <v>MACELLO</v>
          </cell>
          <cell r="C143">
            <v>720.49074584009884</v>
          </cell>
          <cell r="D143">
            <v>712.53563056115468</v>
          </cell>
          <cell r="E143">
            <v>615.48322415803625</v>
          </cell>
          <cell r="F143">
            <v>512.50400668892041</v>
          </cell>
          <cell r="G143">
            <v>534.66730630949166</v>
          </cell>
          <cell r="H143">
            <v>507.71321806557182</v>
          </cell>
          <cell r="I143">
            <v>489.05084286901666</v>
          </cell>
          <cell r="J143">
            <v>522.32576527320487</v>
          </cell>
          <cell r="K143">
            <v>636.34867510153902</v>
          </cell>
          <cell r="L143">
            <v>801.93060653840303</v>
          </cell>
          <cell r="M143">
            <v>1180.406803193614</v>
          </cell>
          <cell r="N143">
            <v>1387.454498682921</v>
          </cell>
          <cell r="O143">
            <v>1399.4324302662149</v>
          </cell>
          <cell r="P143">
            <v>1525.2629284184659</v>
          </cell>
        </row>
        <row r="144">
          <cell r="A144">
            <v>1143</v>
          </cell>
          <cell r="B144" t="str">
            <v>MAGLIONE</v>
          </cell>
          <cell r="C144">
            <v>450.42997319756472</v>
          </cell>
          <cell r="D144">
            <v>445.4566652368909</v>
          </cell>
          <cell r="E144">
            <v>384.782308116671</v>
          </cell>
          <cell r="F144">
            <v>318.40926762275922</v>
          </cell>
          <cell r="G144">
            <v>326.57136027350856</v>
          </cell>
          <cell r="H144">
            <v>295.08760188394012</v>
          </cell>
          <cell r="I144">
            <v>270.0818134122739</v>
          </cell>
          <cell r="J144">
            <v>284.2662934414069</v>
          </cell>
          <cell r="K144">
            <v>337.26743979077895</v>
          </cell>
          <cell r="L144">
            <v>430.90883690700588</v>
          </cell>
          <cell r="M144">
            <v>605.50551282844378</v>
          </cell>
          <cell r="N144">
            <v>669.80413421210426</v>
          </cell>
          <cell r="O144">
            <v>667.70217675291156</v>
          </cell>
          <cell r="P144">
            <v>698.44991413871833</v>
          </cell>
        </row>
        <row r="145">
          <cell r="A145">
            <v>1144</v>
          </cell>
          <cell r="B145" t="str">
            <v>MARENTINO</v>
          </cell>
          <cell r="C145">
            <v>657.00175217913682</v>
          </cell>
          <cell r="D145">
            <v>649.74763447224086</v>
          </cell>
          <cell r="E145">
            <v>561.24739844811052</v>
          </cell>
          <cell r="F145">
            <v>483.54658725927061</v>
          </cell>
          <cell r="G145">
            <v>536.81481174979024</v>
          </cell>
          <cell r="H145">
            <v>508.15691072638123</v>
          </cell>
          <cell r="I145">
            <v>490.03117133594031</v>
          </cell>
          <cell r="J145">
            <v>514.0745585169808</v>
          </cell>
          <cell r="K145">
            <v>606.9748861265291</v>
          </cell>
          <cell r="L145">
            <v>758.1716678195163</v>
          </cell>
          <cell r="M145">
            <v>1110.3115166371174</v>
          </cell>
          <cell r="N145">
            <v>1279.8241241528242</v>
          </cell>
          <cell r="O145">
            <v>1270.2961616591319</v>
          </cell>
          <cell r="P145">
            <v>1369.4036985121534</v>
          </cell>
        </row>
        <row r="146">
          <cell r="A146">
            <v>1145</v>
          </cell>
          <cell r="B146" t="str">
            <v>MASSELLO</v>
          </cell>
          <cell r="C146">
            <v>805.75515043747396</v>
          </cell>
          <cell r="D146">
            <v>796.85860992624339</v>
          </cell>
          <cell r="E146">
            <v>688.32081568923206</v>
          </cell>
          <cell r="F146">
            <v>594.46816378093786</v>
          </cell>
          <cell r="G146">
            <v>685.91414754237474</v>
          </cell>
          <cell r="H146">
            <v>663.26918490146784</v>
          </cell>
          <cell r="I146">
            <v>672.46904568417108</v>
          </cell>
          <cell r="J146">
            <v>754.08075322884508</v>
          </cell>
          <cell r="K146">
            <v>868.49684335220616</v>
          </cell>
          <cell r="L146">
            <v>1146.1656472184841</v>
          </cell>
          <cell r="M146">
            <v>1575.9441577311445</v>
          </cell>
          <cell r="N146">
            <v>1820.1761603850534</v>
          </cell>
          <cell r="O146">
            <v>1818.7767808705344</v>
          </cell>
          <cell r="P146">
            <v>1930.8464126492422</v>
          </cell>
        </row>
        <row r="147">
          <cell r="A147">
            <v>1146</v>
          </cell>
          <cell r="B147" t="str">
            <v>MATHI</v>
          </cell>
          <cell r="C147">
            <v>616.31772431887464</v>
          </cell>
          <cell r="D147">
            <v>609.51280895567118</v>
          </cell>
          <cell r="E147">
            <v>526.49284152458983</v>
          </cell>
          <cell r="F147">
            <v>432.29088704862585</v>
          </cell>
          <cell r="G147">
            <v>447.26118412789344</v>
          </cell>
          <cell r="H147">
            <v>414.56935599191905</v>
          </cell>
          <cell r="I147">
            <v>386.41093600509504</v>
          </cell>
          <cell r="J147">
            <v>402.99768996368488</v>
          </cell>
          <cell r="K147">
            <v>472.01999885670602</v>
          </cell>
          <cell r="L147">
            <v>587.43287757189955</v>
          </cell>
          <cell r="M147">
            <v>852.0378804094729</v>
          </cell>
          <cell r="N147">
            <v>986.10696838672095</v>
          </cell>
          <cell r="O147">
            <v>1003.6474864438849</v>
          </cell>
          <cell r="P147">
            <v>1088.1428623767588</v>
          </cell>
        </row>
        <row r="148">
          <cell r="A148">
            <v>1147</v>
          </cell>
          <cell r="B148" t="str">
            <v>MATTIE</v>
          </cell>
          <cell r="C148">
            <v>967.21191150591403</v>
          </cell>
          <cell r="D148">
            <v>956.53268724158852</v>
          </cell>
          <cell r="E148">
            <v>826.24615121681927</v>
          </cell>
          <cell r="F148">
            <v>656.73928880188282</v>
          </cell>
          <cell r="G148">
            <v>674.15428293094806</v>
          </cell>
          <cell r="H148">
            <v>646.86088799387164</v>
          </cell>
          <cell r="I148">
            <v>573.06051786852834</v>
          </cell>
          <cell r="J148">
            <v>577.76028048136959</v>
          </cell>
          <cell r="K148">
            <v>670.2656579532329</v>
          </cell>
          <cell r="L148">
            <v>813.5452931148518</v>
          </cell>
          <cell r="M148">
            <v>1146.2260640278553</v>
          </cell>
          <cell r="N148">
            <v>1290.6093387118103</v>
          </cell>
          <cell r="O148">
            <v>1321.8841816190063</v>
          </cell>
          <cell r="P148">
            <v>1331.6822730403157</v>
          </cell>
        </row>
        <row r="149">
          <cell r="A149">
            <v>1148</v>
          </cell>
          <cell r="B149" t="str">
            <v>MAZZE'</v>
          </cell>
          <cell r="C149">
            <v>1509.7986870307177</v>
          </cell>
          <cell r="D149">
            <v>1493.1286289173086</v>
          </cell>
          <cell r="E149">
            <v>1289.7539199337186</v>
          </cell>
          <cell r="F149">
            <v>1077.7673736762076</v>
          </cell>
          <cell r="G149">
            <v>1105.7908726656699</v>
          </cell>
          <cell r="H149">
            <v>1065.5850695319357</v>
          </cell>
          <cell r="I149">
            <v>1005.1625756202786</v>
          </cell>
          <cell r="J149">
            <v>1072.3396417783745</v>
          </cell>
          <cell r="K149">
            <v>1279.1255094899232</v>
          </cell>
          <cell r="L149">
            <v>1594.9935787425115</v>
          </cell>
          <cell r="M149">
            <v>2311.817312077681</v>
          </cell>
          <cell r="N149">
            <v>2709.5738023675772</v>
          </cell>
          <cell r="O149">
            <v>2768.9445644016423</v>
          </cell>
          <cell r="P149">
            <v>2979.4577299693365</v>
          </cell>
        </row>
        <row r="150">
          <cell r="A150">
            <v>1149</v>
          </cell>
          <cell r="B150" t="str">
            <v>MEANA DI SUSA</v>
          </cell>
          <cell r="C150">
            <v>553.98577411665121</v>
          </cell>
          <cell r="D150">
            <v>547.86908112449555</v>
          </cell>
          <cell r="E150">
            <v>473.2454266201978</v>
          </cell>
          <cell r="F150">
            <v>397.16647901239224</v>
          </cell>
          <cell r="G150">
            <v>403.59962032948795</v>
          </cell>
          <cell r="H150">
            <v>389.09096282091645</v>
          </cell>
          <cell r="I150">
            <v>367.7583955205742</v>
          </cell>
          <cell r="J150">
            <v>387.75248017621567</v>
          </cell>
          <cell r="K150">
            <v>457.357117126189</v>
          </cell>
          <cell r="L150">
            <v>567.2207440716694</v>
          </cell>
          <cell r="M150">
            <v>809.10968561785046</v>
          </cell>
          <cell r="N150">
            <v>939.19537818100912</v>
          </cell>
          <cell r="O150">
            <v>934.06587731346031</v>
          </cell>
          <cell r="P150">
            <v>989.74858494997943</v>
          </cell>
        </row>
        <row r="151">
          <cell r="A151">
            <v>1150</v>
          </cell>
          <cell r="B151" t="str">
            <v>MERCENASCO</v>
          </cell>
          <cell r="C151">
            <v>778.14390894759731</v>
          </cell>
          <cell r="D151">
            <v>769.55223093503855</v>
          </cell>
          <cell r="E151">
            <v>664.73375918182342</v>
          </cell>
          <cell r="F151">
            <v>557.38530130631875</v>
          </cell>
          <cell r="G151">
            <v>573.08929470636781</v>
          </cell>
          <cell r="H151">
            <v>553.79491146762246</v>
          </cell>
          <cell r="I151">
            <v>515.85403457910991</v>
          </cell>
          <cell r="J151">
            <v>546.62046758227302</v>
          </cell>
          <cell r="K151">
            <v>663.80109331871893</v>
          </cell>
          <cell r="L151">
            <v>823.0478569198649</v>
          </cell>
          <cell r="M151">
            <v>1237.3470061193123</v>
          </cell>
          <cell r="N151">
            <v>1427.9403582112291</v>
          </cell>
          <cell r="O151">
            <v>1451.8541339297117</v>
          </cell>
          <cell r="P151">
            <v>1554.7914585499814</v>
          </cell>
        </row>
        <row r="152">
          <cell r="A152">
            <v>1151</v>
          </cell>
          <cell r="B152" t="str">
            <v>MEUGLIANO</v>
          </cell>
          <cell r="C152">
            <v>336.31968190742566</v>
          </cell>
          <cell r="D152">
            <v>332.60629369862664</v>
          </cell>
          <cell r="E152">
            <v>287.30295755127935</v>
          </cell>
          <cell r="F152">
            <v>233.19425917791597</v>
          </cell>
          <cell r="G152">
            <v>227.23888268324237</v>
          </cell>
          <cell r="H152">
            <v>212.16369319165182</v>
          </cell>
          <cell r="I152">
            <v>185.40564111332765</v>
          </cell>
          <cell r="J152">
            <v>207.63274144665226</v>
          </cell>
          <cell r="K152">
            <v>235.88564196311552</v>
          </cell>
          <cell r="L152">
            <v>316.27650667971744</v>
          </cell>
          <cell r="M152">
            <v>441.48967213829758</v>
          </cell>
          <cell r="N152">
            <v>506.14364238691167</v>
          </cell>
          <cell r="O152">
            <v>494.47980802690182</v>
          </cell>
          <cell r="P152">
            <v>503.31679200127542</v>
          </cell>
        </row>
        <row r="153">
          <cell r="A153">
            <v>1152</v>
          </cell>
          <cell r="B153" t="str">
            <v>MEZZENILE</v>
          </cell>
          <cell r="C153">
            <v>1054.1025979199667</v>
          </cell>
          <cell r="D153">
            <v>1042.4639922463984</v>
          </cell>
          <cell r="E153">
            <v>900.47300302886867</v>
          </cell>
          <cell r="F153">
            <v>732.73169108398372</v>
          </cell>
          <cell r="G153">
            <v>784.92617055384278</v>
          </cell>
          <cell r="H153">
            <v>728.54955620274723</v>
          </cell>
          <cell r="I153">
            <v>671.15997821071699</v>
          </cell>
          <cell r="J153">
            <v>710.34550247543973</v>
          </cell>
          <cell r="K153">
            <v>843.17020069394891</v>
          </cell>
          <cell r="L153">
            <v>1055.8866859408677</v>
          </cell>
          <cell r="M153">
            <v>1544.4223814433074</v>
          </cell>
          <cell r="N153">
            <v>1789.3442441194309</v>
          </cell>
          <cell r="O153">
            <v>1820.3831561891247</v>
          </cell>
          <cell r="P153">
            <v>1964.3322875049355</v>
          </cell>
        </row>
        <row r="154">
          <cell r="A154">
            <v>1153</v>
          </cell>
          <cell r="B154" t="str">
            <v>MOMBELLO DI TORINO</v>
          </cell>
          <cell r="C154">
            <v>209.95958883265726</v>
          </cell>
          <cell r="D154">
            <v>207.64137344581565</v>
          </cell>
          <cell r="E154">
            <v>179.35914572634809</v>
          </cell>
          <cell r="F154">
            <v>139.09027863047831</v>
          </cell>
          <cell r="G154">
            <v>147.44974402444677</v>
          </cell>
          <cell r="H154">
            <v>140.06139173363991</v>
          </cell>
          <cell r="I154">
            <v>128.90861337143863</v>
          </cell>
          <cell r="J154">
            <v>135.63256629567778</v>
          </cell>
          <cell r="K154">
            <v>168.11383327133635</v>
          </cell>
          <cell r="L154">
            <v>218.58029550016252</v>
          </cell>
          <cell r="M154">
            <v>317.66728295860702</v>
          </cell>
          <cell r="N154">
            <v>361.31549348250536</v>
          </cell>
          <cell r="O154">
            <v>368.81744185863795</v>
          </cell>
          <cell r="P154">
            <v>402.79484985454377</v>
          </cell>
        </row>
        <row r="155">
          <cell r="A155">
            <v>1154</v>
          </cell>
          <cell r="B155" t="str">
            <v>MOMPANTERO</v>
          </cell>
          <cell r="C155">
            <v>1016.4475458371417</v>
          </cell>
          <cell r="D155">
            <v>1005.2246988417842</v>
          </cell>
          <cell r="E155">
            <v>868.30596549842494</v>
          </cell>
          <cell r="F155">
            <v>749.92801004121441</v>
          </cell>
          <cell r="G155">
            <v>772.02069244314271</v>
          </cell>
          <cell r="H155">
            <v>719.35978073629701</v>
          </cell>
          <cell r="I155">
            <v>682.1391894671176</v>
          </cell>
          <cell r="J155">
            <v>718.76932617658917</v>
          </cell>
          <cell r="K155">
            <v>865.89474938174271</v>
          </cell>
          <cell r="L155">
            <v>1098.0834733006659</v>
          </cell>
          <cell r="M155">
            <v>1581.7460194049997</v>
          </cell>
          <cell r="N155">
            <v>1867.956529473104</v>
          </cell>
          <cell r="O155">
            <v>1821.8621514177453</v>
          </cell>
          <cell r="P155">
            <v>1967.2053273403349</v>
          </cell>
        </row>
        <row r="156">
          <cell r="A156">
            <v>1155</v>
          </cell>
          <cell r="B156" t="str">
            <v>MONASTERO DI LANZO</v>
          </cell>
          <cell r="C156">
            <v>995.85484195123115</v>
          </cell>
          <cell r="D156">
            <v>984.85936405709174</v>
          </cell>
          <cell r="E156">
            <v>850.71453374859254</v>
          </cell>
          <cell r="F156">
            <v>709.03813749285962</v>
          </cell>
          <cell r="G156">
            <v>719.84762179022994</v>
          </cell>
          <cell r="H156">
            <v>666.41582115200538</v>
          </cell>
          <cell r="I156">
            <v>622.4621764965575</v>
          </cell>
          <cell r="J156">
            <v>660.54753889314679</v>
          </cell>
          <cell r="K156">
            <v>774.48589299383946</v>
          </cell>
          <cell r="L156">
            <v>967.50207952195581</v>
          </cell>
          <cell r="M156">
            <v>1397.2457144753982</v>
          </cell>
          <cell r="N156">
            <v>1647.0439461302533</v>
          </cell>
          <cell r="O156">
            <v>1704.692729365124</v>
          </cell>
          <cell r="P156">
            <v>1777.9423272461559</v>
          </cell>
        </row>
        <row r="157">
          <cell r="A157">
            <v>1156</v>
          </cell>
          <cell r="B157" t="str">
            <v>MONCALIERI</v>
          </cell>
          <cell r="C157">
            <v>5773.4172350836834</v>
          </cell>
          <cell r="D157">
            <v>5709.6715174270585</v>
          </cell>
          <cell r="E157">
            <v>4931.9737620162423</v>
          </cell>
          <cell r="F157">
            <v>3998.7284839411327</v>
          </cell>
          <cell r="G157">
            <v>4064.1961828138856</v>
          </cell>
          <cell r="H157">
            <v>3808.7369695537127</v>
          </cell>
          <cell r="I157">
            <v>3548.5467053010047</v>
          </cell>
          <cell r="J157">
            <v>3628.2164275376017</v>
          </cell>
          <cell r="K157">
            <v>4313.9877594721229</v>
          </cell>
          <cell r="L157">
            <v>5239.437247681547</v>
          </cell>
          <cell r="M157">
            <v>7512.0669565331318</v>
          </cell>
          <cell r="N157">
            <v>8654.3290078175214</v>
          </cell>
          <cell r="O157">
            <v>8806.6680205955781</v>
          </cell>
          <cell r="P157">
            <v>9393.818633987672</v>
          </cell>
        </row>
        <row r="158">
          <cell r="A158">
            <v>1157</v>
          </cell>
          <cell r="B158" t="str">
            <v>MONCENISIO</v>
          </cell>
          <cell r="C158">
            <v>151.37046317074348</v>
          </cell>
          <cell r="D158">
            <v>149.69914470995414</v>
          </cell>
          <cell r="E158">
            <v>129.30905948832429</v>
          </cell>
          <cell r="F158">
            <v>104.58448704485703</v>
          </cell>
          <cell r="G158">
            <v>118.39163423642005</v>
          </cell>
          <cell r="H158">
            <v>112.52480232312351</v>
          </cell>
          <cell r="I158">
            <v>106.39845119786847</v>
          </cell>
          <cell r="J158">
            <v>120.34086458685438</v>
          </cell>
          <cell r="K158">
            <v>114.39915879202147</v>
          </cell>
          <cell r="L158">
            <v>161.7577684612655</v>
          </cell>
          <cell r="M158">
            <v>248.30013832289609</v>
          </cell>
          <cell r="N158">
            <v>285.26781738089016</v>
          </cell>
          <cell r="O158">
            <v>258.48823749483159</v>
          </cell>
          <cell r="P158">
            <v>250.35526457135992</v>
          </cell>
        </row>
        <row r="159">
          <cell r="A159">
            <v>1158</v>
          </cell>
          <cell r="B159" t="str">
            <v>MONTALDO TORINESE</v>
          </cell>
          <cell r="C159">
            <v>257.27598403004106</v>
          </cell>
          <cell r="D159">
            <v>254.43533670281363</v>
          </cell>
          <cell r="E159">
            <v>219.77943931063913</v>
          </cell>
          <cell r="F159">
            <v>184.36065789419271</v>
          </cell>
          <cell r="G159">
            <v>204.69436166831019</v>
          </cell>
          <cell r="H159">
            <v>199.6918388260726</v>
          </cell>
          <cell r="I159">
            <v>191.10193942187735</v>
          </cell>
          <cell r="J159">
            <v>203.25134099377451</v>
          </cell>
          <cell r="K159">
            <v>243.88208759561715</v>
          </cell>
          <cell r="L159">
            <v>313.08015851887438</v>
          </cell>
          <cell r="M159">
            <v>462.8736163789718</v>
          </cell>
          <cell r="N159">
            <v>547.22239697873465</v>
          </cell>
          <cell r="O159">
            <v>566.96319713221726</v>
          </cell>
          <cell r="P159">
            <v>605.53732491798121</v>
          </cell>
        </row>
        <row r="160">
          <cell r="A160">
            <v>1159</v>
          </cell>
          <cell r="B160" t="str">
            <v>MONTALENGHE</v>
          </cell>
          <cell r="C160">
            <v>460.54325703503144</v>
          </cell>
          <cell r="D160">
            <v>455.45828582366323</v>
          </cell>
          <cell r="E160">
            <v>393.42163704497176</v>
          </cell>
          <cell r="F160">
            <v>322.42611358195899</v>
          </cell>
          <cell r="G160">
            <v>317.98418636255718</v>
          </cell>
          <cell r="H160">
            <v>307.15896749233497</v>
          </cell>
          <cell r="I160">
            <v>281.04993410163974</v>
          </cell>
          <cell r="J160">
            <v>303.98301672011655</v>
          </cell>
          <cell r="K160">
            <v>359.76628331744649</v>
          </cell>
          <cell r="L160">
            <v>443.80554922451284</v>
          </cell>
          <cell r="M160">
            <v>666.28879438544868</v>
          </cell>
          <cell r="N160">
            <v>789.37558056240766</v>
          </cell>
          <cell r="O160">
            <v>789.50088549049553</v>
          </cell>
          <cell r="P160">
            <v>856.72482990072297</v>
          </cell>
        </row>
        <row r="161">
          <cell r="A161">
            <v>1160</v>
          </cell>
          <cell r="B161" t="str">
            <v>MONTALTO DORA</v>
          </cell>
          <cell r="C161">
            <v>576.46780776669846</v>
          </cell>
          <cell r="D161">
            <v>570.1028851193754</v>
          </cell>
          <cell r="E161">
            <v>492.45082882203468</v>
          </cell>
          <cell r="F161">
            <v>405.91910251565747</v>
          </cell>
          <cell r="G161">
            <v>414.45896861797519</v>
          </cell>
          <cell r="H161">
            <v>391.69952197127247</v>
          </cell>
          <cell r="I161">
            <v>360.69420780875589</v>
          </cell>
          <cell r="J161">
            <v>376.0346200660677</v>
          </cell>
          <cell r="K161">
            <v>440.69528318209365</v>
          </cell>
          <cell r="L161">
            <v>553.36376801785275</v>
          </cell>
          <cell r="M161">
            <v>806.00183869651403</v>
          </cell>
          <cell r="N161">
            <v>925.84583228369866</v>
          </cell>
          <cell r="O161">
            <v>942.67065708481084</v>
          </cell>
          <cell r="P161">
            <v>1004.065745341645</v>
          </cell>
        </row>
        <row r="162">
          <cell r="A162">
            <v>1161</v>
          </cell>
          <cell r="B162" t="str">
            <v>MONTANARO</v>
          </cell>
          <cell r="C162">
            <v>1080.2925391459366</v>
          </cell>
          <cell r="D162">
            <v>1068.3647638989851</v>
          </cell>
          <cell r="E162">
            <v>922.84590588617618</v>
          </cell>
          <cell r="F162">
            <v>763.22356325347732</v>
          </cell>
          <cell r="G162">
            <v>768.24850103366418</v>
          </cell>
          <cell r="H162">
            <v>735.6400582120757</v>
          </cell>
          <cell r="I162">
            <v>694.29834627830576</v>
          </cell>
          <cell r="J162">
            <v>720.49773174100096</v>
          </cell>
          <cell r="K162">
            <v>839.62071884756051</v>
          </cell>
          <cell r="L162">
            <v>1042.0382795379078</v>
          </cell>
          <cell r="M162">
            <v>1519.6690162312866</v>
          </cell>
          <cell r="N162">
            <v>1765.6400313426316</v>
          </cell>
          <cell r="O162">
            <v>1807.0554359677992</v>
          </cell>
          <cell r="P162">
            <v>1951.3080490663299</v>
          </cell>
        </row>
        <row r="163">
          <cell r="A163">
            <v>1162</v>
          </cell>
          <cell r="B163" t="str">
            <v>MONTEU DA PO</v>
          </cell>
          <cell r="C163">
            <v>320.20586596617318</v>
          </cell>
          <cell r="D163">
            <v>316.67039435677043</v>
          </cell>
          <cell r="E163">
            <v>273.53764072205757</v>
          </cell>
          <cell r="F163">
            <v>223.69878665157398</v>
          </cell>
          <cell r="G163">
            <v>237.8676736838392</v>
          </cell>
          <cell r="H163">
            <v>228.84551440992408</v>
          </cell>
          <cell r="I163">
            <v>220.97516366616344</v>
          </cell>
          <cell r="J163">
            <v>232.27260282981123</v>
          </cell>
          <cell r="K163">
            <v>278.93881919079803</v>
          </cell>
          <cell r="L163">
            <v>357.06729069590739</v>
          </cell>
          <cell r="M163">
            <v>518.02718627114109</v>
          </cell>
          <cell r="N163">
            <v>612.2829936939138</v>
          </cell>
          <cell r="O163">
            <v>619.85649044176012</v>
          </cell>
          <cell r="P163">
            <v>662.21401882404916</v>
          </cell>
        </row>
        <row r="164">
          <cell r="A164">
            <v>1163</v>
          </cell>
          <cell r="B164" t="str">
            <v>MORIONDO TORINESE</v>
          </cell>
          <cell r="C164">
            <v>384.16349863582991</v>
          </cell>
          <cell r="D164">
            <v>379.92185509598517</v>
          </cell>
          <cell r="E164">
            <v>328.17380390988023</v>
          </cell>
          <cell r="F164">
            <v>269.67572526926324</v>
          </cell>
          <cell r="G164">
            <v>273.22314625991999</v>
          </cell>
          <cell r="H164">
            <v>252.00017258759092</v>
          </cell>
          <cell r="I164">
            <v>239.77181921998053</v>
          </cell>
          <cell r="J164">
            <v>251.78552518652529</v>
          </cell>
          <cell r="K164">
            <v>299.68564648212219</v>
          </cell>
          <cell r="L164">
            <v>383.40867891130608</v>
          </cell>
          <cell r="M164">
            <v>575.55567038598952</v>
          </cell>
          <cell r="N164">
            <v>670.73722831422344</v>
          </cell>
          <cell r="O164">
            <v>684.80900636402941</v>
          </cell>
          <cell r="P164">
            <v>726.52042152841318</v>
          </cell>
        </row>
        <row r="165">
          <cell r="A165">
            <v>1164</v>
          </cell>
          <cell r="B165" t="str">
            <v>NICHELINO</v>
          </cell>
          <cell r="C165">
            <v>2040.5531881380186</v>
          </cell>
          <cell r="D165">
            <v>2018.0229392234023</v>
          </cell>
          <cell r="E165">
            <v>1743.1539024650845</v>
          </cell>
          <cell r="F165">
            <v>1445.7075331494598</v>
          </cell>
          <cell r="G165">
            <v>1465.1618484711987</v>
          </cell>
          <cell r="H165">
            <v>1364.8012589878749</v>
          </cell>
          <cell r="I165">
            <v>1257.0790839252554</v>
          </cell>
          <cell r="J165">
            <v>1288.9418852214069</v>
          </cell>
          <cell r="K165">
            <v>1512.4616528115782</v>
          </cell>
          <cell r="L165">
            <v>1868.3502601139426</v>
          </cell>
          <cell r="M165">
            <v>2680.3752753371919</v>
          </cell>
          <cell r="N165">
            <v>3064.7539705706586</v>
          </cell>
          <cell r="O165">
            <v>3078.584901871383</v>
          </cell>
          <cell r="P165">
            <v>3269.2617337904821</v>
          </cell>
        </row>
        <row r="166">
          <cell r="A166">
            <v>1165</v>
          </cell>
          <cell r="B166" t="str">
            <v>NOASCA</v>
          </cell>
          <cell r="C166">
            <v>902.24232440315143</v>
          </cell>
          <cell r="D166">
            <v>892.28044530670206</v>
          </cell>
          <cell r="E166">
            <v>770.7455203300218</v>
          </cell>
          <cell r="F166">
            <v>639.85456854985557</v>
          </cell>
          <cell r="G166">
            <v>619.59680197458772</v>
          </cell>
          <cell r="H166">
            <v>546.79796380413575</v>
          </cell>
          <cell r="I166">
            <v>549.86508412793387</v>
          </cell>
          <cell r="J166">
            <v>569.69958904677605</v>
          </cell>
          <cell r="K166">
            <v>641.07576759342408</v>
          </cell>
          <cell r="L166">
            <v>812.37970398944867</v>
          </cell>
          <cell r="M166">
            <v>1177.8970506074386</v>
          </cell>
          <cell r="N166">
            <v>1325.008534876481</v>
          </cell>
          <cell r="O166">
            <v>1355.179190941373</v>
          </cell>
          <cell r="P166">
            <v>1411.1196906280061</v>
          </cell>
        </row>
        <row r="167">
          <cell r="A167">
            <v>1166</v>
          </cell>
          <cell r="B167" t="str">
            <v>NOLE</v>
          </cell>
          <cell r="C167">
            <v>907.46620148830107</v>
          </cell>
          <cell r="D167">
            <v>897.44664428195881</v>
          </cell>
          <cell r="E167">
            <v>775.2080463645849</v>
          </cell>
          <cell r="F167">
            <v>648.88351936438653</v>
          </cell>
          <cell r="G167">
            <v>671.1935746993837</v>
          </cell>
          <cell r="H167">
            <v>643.99237239079673</v>
          </cell>
          <cell r="I167">
            <v>603.82839521198741</v>
          </cell>
          <cell r="J167">
            <v>637.96982199481818</v>
          </cell>
          <cell r="K167">
            <v>754.26624898678563</v>
          </cell>
          <cell r="L167">
            <v>948.98418932637935</v>
          </cell>
          <cell r="M167">
            <v>1379.3660126981797</v>
          </cell>
          <cell r="N167">
            <v>1601.3205907122497</v>
          </cell>
          <cell r="O167">
            <v>1643.1072017373401</v>
          </cell>
          <cell r="P167">
            <v>1764.7847429657095</v>
          </cell>
        </row>
        <row r="168">
          <cell r="A168">
            <v>1167</v>
          </cell>
          <cell r="B168" t="str">
            <v>NOMAGLIO</v>
          </cell>
          <cell r="C168">
            <v>189.9591053228431</v>
          </cell>
          <cell r="D168">
            <v>187.86172018659639</v>
          </cell>
          <cell r="E168">
            <v>162.27362152438693</v>
          </cell>
          <cell r="F168">
            <v>134.72084886710456</v>
          </cell>
          <cell r="G168">
            <v>135.62540882108169</v>
          </cell>
          <cell r="H168">
            <v>126.93579369593664</v>
          </cell>
          <cell r="I168">
            <v>117.05228843086512</v>
          </cell>
          <cell r="J168">
            <v>120.17122192805685</v>
          </cell>
          <cell r="K168">
            <v>139.9719747601047</v>
          </cell>
          <cell r="L168">
            <v>170.59684091195305</v>
          </cell>
          <cell r="M168">
            <v>256.27676999577818</v>
          </cell>
          <cell r="N168">
            <v>310.7159108287002</v>
          </cell>
          <cell r="O168">
            <v>311.93369333587134</v>
          </cell>
          <cell r="P168">
            <v>337.88845139869886</v>
          </cell>
        </row>
        <row r="169">
          <cell r="A169">
            <v>1168</v>
          </cell>
          <cell r="B169" t="str">
            <v>NONE</v>
          </cell>
          <cell r="C169">
            <v>1491.8988998759648</v>
          </cell>
          <cell r="D169">
            <v>1475.4264777087585</v>
          </cell>
          <cell r="E169">
            <v>1274.4629272688453</v>
          </cell>
          <cell r="F169">
            <v>1035.0626864667352</v>
          </cell>
          <cell r="G169">
            <v>1041.6331511757949</v>
          </cell>
          <cell r="H169">
            <v>972.48982122073983</v>
          </cell>
          <cell r="I169">
            <v>892.11587463252283</v>
          </cell>
          <cell r="J169">
            <v>938.24551438261642</v>
          </cell>
          <cell r="K169">
            <v>1078.4503689673857</v>
          </cell>
          <cell r="L169">
            <v>1358.6779016066357</v>
          </cell>
          <cell r="M169">
            <v>1977.0755865617157</v>
          </cell>
          <cell r="N169">
            <v>2307.5657404978929</v>
          </cell>
          <cell r="O169">
            <v>2285.6196059368708</v>
          </cell>
          <cell r="P169">
            <v>2462.1535787926018</v>
          </cell>
        </row>
        <row r="170">
          <cell r="A170">
            <v>1169</v>
          </cell>
          <cell r="B170" t="str">
            <v>NOVALESA</v>
          </cell>
          <cell r="C170">
            <v>704.90522165354093</v>
          </cell>
          <cell r="D170">
            <v>697.12218997497973</v>
          </cell>
          <cell r="E170">
            <v>602.16920349653469</v>
          </cell>
          <cell r="F170">
            <v>511.41580415667823</v>
          </cell>
          <cell r="G170">
            <v>515.14472355543376</v>
          </cell>
          <cell r="H170">
            <v>496.56919295790141</v>
          </cell>
          <cell r="I170">
            <v>462.31296051883243</v>
          </cell>
          <cell r="J170">
            <v>491.55744000157648</v>
          </cell>
          <cell r="K170">
            <v>588.87846058926675</v>
          </cell>
          <cell r="L170">
            <v>749.77539041373359</v>
          </cell>
          <cell r="M170">
            <v>1105.2813021925917</v>
          </cell>
          <cell r="N170">
            <v>1249.2974110320074</v>
          </cell>
          <cell r="O170">
            <v>1220.9771855090798</v>
          </cell>
          <cell r="P170">
            <v>1336.5705364504472</v>
          </cell>
        </row>
        <row r="171">
          <cell r="A171">
            <v>1170</v>
          </cell>
          <cell r="B171" t="str">
            <v>OGLIANICO</v>
          </cell>
          <cell r="C171">
            <v>367.5381800939532</v>
          </cell>
          <cell r="D171">
            <v>363.48010077934441</v>
          </cell>
          <cell r="E171">
            <v>313.97153314111779</v>
          </cell>
          <cell r="F171">
            <v>269.23287727089792</v>
          </cell>
          <cell r="G171">
            <v>280.08843276896857</v>
          </cell>
          <cell r="H171">
            <v>271.55320660290795</v>
          </cell>
          <cell r="I171">
            <v>255.50767363109853</v>
          </cell>
          <cell r="J171">
            <v>270.63716876962854</v>
          </cell>
          <cell r="K171">
            <v>310.87620275364128</v>
          </cell>
          <cell r="L171">
            <v>392.3017289041328</v>
          </cell>
          <cell r="M171">
            <v>587.68131609144575</v>
          </cell>
          <cell r="N171">
            <v>687.54615665545168</v>
          </cell>
          <cell r="O171">
            <v>706.20062273499968</v>
          </cell>
          <cell r="P171">
            <v>773.24230879939876</v>
          </cell>
        </row>
        <row r="172">
          <cell r="A172">
            <v>1171</v>
          </cell>
          <cell r="B172" t="str">
            <v>ORBASSANO</v>
          </cell>
          <cell r="C172">
            <v>2223.6189173495254</v>
          </cell>
          <cell r="D172">
            <v>2199.0673947573359</v>
          </cell>
          <cell r="E172">
            <v>1899.5388191326283</v>
          </cell>
          <cell r="F172">
            <v>1583.4980370655235</v>
          </cell>
          <cell r="G172">
            <v>1670.0782248478176</v>
          </cell>
          <cell r="H172">
            <v>1595.0380237665215</v>
          </cell>
          <cell r="I172">
            <v>1490.6417356217705</v>
          </cell>
          <cell r="J172">
            <v>1534.5841238774672</v>
          </cell>
          <cell r="K172">
            <v>1774.0252597007884</v>
          </cell>
          <cell r="L172">
            <v>2209.9648518540998</v>
          </cell>
          <cell r="M172">
            <v>3194.5343826330272</v>
          </cell>
          <cell r="N172">
            <v>3745.6805176433563</v>
          </cell>
          <cell r="O172">
            <v>3814.2646916898284</v>
          </cell>
          <cell r="P172">
            <v>4034.6617146749454</v>
          </cell>
        </row>
        <row r="173">
          <cell r="A173">
            <v>1172</v>
          </cell>
          <cell r="B173" t="str">
            <v>ORIO CANAVESE</v>
          </cell>
          <cell r="C173">
            <v>481.39467047633292</v>
          </cell>
          <cell r="D173">
            <v>476.07947368800592</v>
          </cell>
          <cell r="E173">
            <v>411.23407287041766</v>
          </cell>
          <cell r="F173">
            <v>341.14178729524309</v>
          </cell>
          <cell r="G173">
            <v>354.01495035811683</v>
          </cell>
          <cell r="H173">
            <v>342.25466714675423</v>
          </cell>
          <cell r="I173">
            <v>326.73874317209027</v>
          </cell>
          <cell r="J173">
            <v>340.32257532860302</v>
          </cell>
          <cell r="K173">
            <v>391.63500807772357</v>
          </cell>
          <cell r="L173">
            <v>509.65585688275871</v>
          </cell>
          <cell r="M173">
            <v>741.51637328063396</v>
          </cell>
          <cell r="N173">
            <v>843.55485979487162</v>
          </cell>
          <cell r="O173">
            <v>859.88226345773046</v>
          </cell>
          <cell r="P173">
            <v>915.36689633143408</v>
          </cell>
        </row>
        <row r="174">
          <cell r="A174">
            <v>1173</v>
          </cell>
          <cell r="B174" t="str">
            <v>OSASCO</v>
          </cell>
          <cell r="C174">
            <v>392.55823100788308</v>
          </cell>
          <cell r="D174">
            <v>388.22389916615367</v>
          </cell>
          <cell r="E174">
            <v>335.34505069705523</v>
          </cell>
          <cell r="F174">
            <v>278.38231608491975</v>
          </cell>
          <cell r="G174">
            <v>295.86890235664242</v>
          </cell>
          <cell r="H174">
            <v>280.04957238228337</v>
          </cell>
          <cell r="I174">
            <v>266.30254036841734</v>
          </cell>
          <cell r="J174">
            <v>289.38656306486678</v>
          </cell>
          <cell r="K174">
            <v>333.17899121147178</v>
          </cell>
          <cell r="L174">
            <v>416.81255871767826</v>
          </cell>
          <cell r="M174">
            <v>609.03927642922906</v>
          </cell>
          <cell r="N174">
            <v>697.80334070352819</v>
          </cell>
          <cell r="O174">
            <v>725.34044081989259</v>
          </cell>
          <cell r="P174">
            <v>791.83620465649778</v>
          </cell>
        </row>
        <row r="175">
          <cell r="A175">
            <v>1174</v>
          </cell>
          <cell r="B175" t="str">
            <v>OSASIO</v>
          </cell>
          <cell r="C175">
            <v>212.99563659100738</v>
          </cell>
          <cell r="D175">
            <v>210.64389945520574</v>
          </cell>
          <cell r="E175">
            <v>181.95270639842619</v>
          </cell>
          <cell r="F175">
            <v>152.53320096591813</v>
          </cell>
          <cell r="G175">
            <v>163.36293935930675</v>
          </cell>
          <cell r="H175">
            <v>159.53003807441522</v>
          </cell>
          <cell r="I175">
            <v>146.14856566936535</v>
          </cell>
          <cell r="J175">
            <v>151.63407522294401</v>
          </cell>
          <cell r="K175">
            <v>182.41481787831987</v>
          </cell>
          <cell r="L175">
            <v>245.04745800042556</v>
          </cell>
          <cell r="M175">
            <v>359.29986807561437</v>
          </cell>
          <cell r="N175">
            <v>427.58190479911531</v>
          </cell>
          <cell r="O175">
            <v>435.70015475998036</v>
          </cell>
          <cell r="P175">
            <v>482.53069350067113</v>
          </cell>
        </row>
        <row r="176">
          <cell r="A176">
            <v>1175</v>
          </cell>
          <cell r="B176" t="str">
            <v>OULX</v>
          </cell>
          <cell r="C176">
            <v>3528.8926945030412</v>
          </cell>
          <cell r="D176">
            <v>3489.9293235591676</v>
          </cell>
          <cell r="E176">
            <v>3014.5761980439179</v>
          </cell>
          <cell r="F176">
            <v>2520.430336766397</v>
          </cell>
          <cell r="G176">
            <v>2661.783393565092</v>
          </cell>
          <cell r="H176">
            <v>2597.6116385288701</v>
          </cell>
          <cell r="I176">
            <v>2427.1827781825855</v>
          </cell>
          <cell r="J176">
            <v>2573.1813747425435</v>
          </cell>
          <cell r="K176">
            <v>3116.8771868724657</v>
          </cell>
          <cell r="L176">
            <v>3906.5563408386879</v>
          </cell>
          <cell r="M176">
            <v>5732.1166303576674</v>
          </cell>
          <cell r="N176">
            <v>6626.8643857284333</v>
          </cell>
          <cell r="O176">
            <v>6753.0121441473939</v>
          </cell>
          <cell r="P176">
            <v>7276.2512855985242</v>
          </cell>
        </row>
        <row r="177">
          <cell r="A177">
            <v>1176</v>
          </cell>
          <cell r="B177" t="str">
            <v>OZEGNA</v>
          </cell>
          <cell r="C177">
            <v>479.0410495643851</v>
          </cell>
          <cell r="D177">
            <v>473.75183968260149</v>
          </cell>
          <cell r="E177">
            <v>409.22347912484184</v>
          </cell>
          <cell r="F177">
            <v>340.82530230777172</v>
          </cell>
          <cell r="G177">
            <v>337.36848807316346</v>
          </cell>
          <cell r="H177">
            <v>330.27295356278563</v>
          </cell>
          <cell r="I177">
            <v>307.26956827754429</v>
          </cell>
          <cell r="J177">
            <v>326.46150595789197</v>
          </cell>
          <cell r="K177">
            <v>387.01229627283556</v>
          </cell>
          <cell r="L177">
            <v>479.4439953367837</v>
          </cell>
          <cell r="M177">
            <v>684.44132154488011</v>
          </cell>
          <cell r="N177">
            <v>793.1299430985938</v>
          </cell>
          <cell r="O177">
            <v>798.85731055265956</v>
          </cell>
          <cell r="P177">
            <v>858.71066880150045</v>
          </cell>
        </row>
        <row r="178">
          <cell r="A178">
            <v>1177</v>
          </cell>
          <cell r="B178" t="str">
            <v>PALAZZO CANAVESE</v>
          </cell>
          <cell r="C178">
            <v>316.86207433303696</v>
          </cell>
          <cell r="D178">
            <v>313.36352234829832</v>
          </cell>
          <cell r="E178">
            <v>270.6811881344874</v>
          </cell>
          <cell r="F178">
            <v>228.30118681526153</v>
          </cell>
          <cell r="G178">
            <v>262.41740420496257</v>
          </cell>
          <cell r="H178">
            <v>258.00776820637299</v>
          </cell>
          <cell r="I178">
            <v>237.35719557120453</v>
          </cell>
          <cell r="J178">
            <v>249.70418266614647</v>
          </cell>
          <cell r="K178">
            <v>292.95522912876601</v>
          </cell>
          <cell r="L178">
            <v>370.48188771353335</v>
          </cell>
          <cell r="M178">
            <v>535.20524247063065</v>
          </cell>
          <cell r="N178">
            <v>630.73954087796517</v>
          </cell>
          <cell r="O178">
            <v>651.93609828740171</v>
          </cell>
          <cell r="P178">
            <v>692.61538817422331</v>
          </cell>
        </row>
        <row r="179">
          <cell r="A179">
            <v>1178</v>
          </cell>
          <cell r="B179" t="str">
            <v>PANCALIERI</v>
          </cell>
          <cell r="C179">
            <v>653.21179314238339</v>
          </cell>
          <cell r="D179">
            <v>645.99952130403449</v>
          </cell>
          <cell r="E179">
            <v>558.00980487617915</v>
          </cell>
          <cell r="F179">
            <v>469.77526944903639</v>
          </cell>
          <cell r="G179">
            <v>480.53319335912664</v>
          </cell>
          <cell r="H179">
            <v>466.94724057249232</v>
          </cell>
          <cell r="I179">
            <v>435.38915357923418</v>
          </cell>
          <cell r="J179">
            <v>457.95729298095188</v>
          </cell>
          <cell r="K179">
            <v>544.08581276762243</v>
          </cell>
          <cell r="L179">
            <v>670.93409458840767</v>
          </cell>
          <cell r="M179">
            <v>981.66681696717103</v>
          </cell>
          <cell r="N179">
            <v>1154.8504513395437</v>
          </cell>
          <cell r="O179">
            <v>1155.5707344708317</v>
          </cell>
          <cell r="P179">
            <v>1235.881843152767</v>
          </cell>
        </row>
        <row r="180">
          <cell r="A180">
            <v>1179</v>
          </cell>
          <cell r="B180" t="str">
            <v>PARELLA</v>
          </cell>
          <cell r="C180">
            <v>222.15045590368584</v>
          </cell>
          <cell r="D180">
            <v>219.69763815940902</v>
          </cell>
          <cell r="E180">
            <v>189.77326167923215</v>
          </cell>
          <cell r="F180">
            <v>158.51722013195842</v>
          </cell>
          <cell r="G180">
            <v>158.5183390343478</v>
          </cell>
          <cell r="H180">
            <v>148.92105980260848</v>
          </cell>
          <cell r="I180">
            <v>133.24801249916007</v>
          </cell>
          <cell r="J180">
            <v>140.32444161349346</v>
          </cell>
          <cell r="K180">
            <v>160.58842115605898</v>
          </cell>
          <cell r="L180">
            <v>208.63409496144243</v>
          </cell>
          <cell r="M180">
            <v>305.16786077763709</v>
          </cell>
          <cell r="N180">
            <v>354.17698817036347</v>
          </cell>
          <cell r="O180">
            <v>364.7109279215054</v>
          </cell>
          <cell r="P180">
            <v>391.45156624181459</v>
          </cell>
        </row>
        <row r="181">
          <cell r="A181">
            <v>1180</v>
          </cell>
          <cell r="B181" t="str">
            <v>PAVAROLO</v>
          </cell>
          <cell r="C181">
            <v>340.89836132720961</v>
          </cell>
          <cell r="D181">
            <v>337.13441879440296</v>
          </cell>
          <cell r="E181">
            <v>291.21431989416237</v>
          </cell>
          <cell r="F181">
            <v>245.01215496016439</v>
          </cell>
          <cell r="G181">
            <v>266.80675671547107</v>
          </cell>
          <cell r="H181">
            <v>251.63808026867929</v>
          </cell>
          <cell r="I181">
            <v>239.82772153109516</v>
          </cell>
          <cell r="J181">
            <v>255.1660944935409</v>
          </cell>
          <cell r="K181">
            <v>308.92264239272589</v>
          </cell>
          <cell r="L181">
            <v>394.03423007071501</v>
          </cell>
          <cell r="M181">
            <v>577.17208941969886</v>
          </cell>
          <cell r="N181">
            <v>670.13772524873752</v>
          </cell>
          <cell r="O181">
            <v>678.31928544335165</v>
          </cell>
          <cell r="P181">
            <v>738.8110163282339</v>
          </cell>
        </row>
        <row r="182">
          <cell r="A182">
            <v>1181</v>
          </cell>
          <cell r="B182" t="str">
            <v>PAVONE CANAVESE</v>
          </cell>
          <cell r="C182">
            <v>1039.2240056803173</v>
          </cell>
          <cell r="D182">
            <v>1027.7496781978823</v>
          </cell>
          <cell r="E182">
            <v>887.76288291217747</v>
          </cell>
          <cell r="F182">
            <v>729.25436966477696</v>
          </cell>
          <cell r="G182">
            <v>725.27206967264306</v>
          </cell>
          <cell r="H182">
            <v>684.95790368381358</v>
          </cell>
          <cell r="I182">
            <v>650.21232707461991</v>
          </cell>
          <cell r="J182">
            <v>667.57910205080111</v>
          </cell>
          <cell r="K182">
            <v>774.87617608246626</v>
          </cell>
          <cell r="L182">
            <v>975.92051668014653</v>
          </cell>
          <cell r="M182">
            <v>1440.2586158455904</v>
          </cell>
          <cell r="N182">
            <v>1652.7235410788962</v>
          </cell>
          <cell r="O182">
            <v>1696.9248324196185</v>
          </cell>
          <cell r="P182">
            <v>1797.0176554430202</v>
          </cell>
        </row>
        <row r="183">
          <cell r="A183">
            <v>1182</v>
          </cell>
          <cell r="B183" t="str">
            <v>PECCO</v>
          </cell>
          <cell r="C183">
            <v>132.8123490275448</v>
          </cell>
          <cell r="D183">
            <v>131.34593526292446</v>
          </cell>
          <cell r="E183">
            <v>113.45568733455654</v>
          </cell>
          <cell r="F183">
            <v>87.650885727273973</v>
          </cell>
          <cell r="G183">
            <v>86.783621802680074</v>
          </cell>
          <cell r="H183">
            <v>81.817794898680631</v>
          </cell>
          <cell r="I183">
            <v>78.437290685837766</v>
          </cell>
          <cell r="J183">
            <v>83.435133626062651</v>
          </cell>
          <cell r="K183">
            <v>97.399152025724135</v>
          </cell>
          <cell r="L183">
            <v>122.60561449518622</v>
          </cell>
          <cell r="M183">
            <v>172.54953165316974</v>
          </cell>
          <cell r="N183">
            <v>202.83832482778587</v>
          </cell>
          <cell r="O183">
            <v>202.38051232967504</v>
          </cell>
          <cell r="P183">
            <v>210.60971049366373</v>
          </cell>
        </row>
        <row r="184">
          <cell r="A184">
            <v>1183</v>
          </cell>
          <cell r="B184" t="str">
            <v>PECETTO TORINESE</v>
          </cell>
          <cell r="C184">
            <v>814.962892649487</v>
          </cell>
          <cell r="D184">
            <v>805.96468719505162</v>
          </cell>
          <cell r="E184">
            <v>696.18658065094269</v>
          </cell>
          <cell r="F184">
            <v>572.37971727147885</v>
          </cell>
          <cell r="G184">
            <v>575.19496060935921</v>
          </cell>
          <cell r="H184">
            <v>549.15693635103833</v>
          </cell>
          <cell r="I184">
            <v>520.22060408113009</v>
          </cell>
          <cell r="J184">
            <v>548.53738097949145</v>
          </cell>
          <cell r="K184">
            <v>632.22196761854059</v>
          </cell>
          <cell r="L184">
            <v>783.84115228643839</v>
          </cell>
          <cell r="M184">
            <v>1149.4950218884526</v>
          </cell>
          <cell r="N184">
            <v>1339.8588695118067</v>
          </cell>
          <cell r="O184">
            <v>1347.4120550587718</v>
          </cell>
          <cell r="P184">
            <v>1444.8524013398687</v>
          </cell>
        </row>
        <row r="185">
          <cell r="A185">
            <v>1184</v>
          </cell>
          <cell r="B185" t="str">
            <v>PEROSA ARGENTINA</v>
          </cell>
          <cell r="C185">
            <v>994.32460754712008</v>
          </cell>
          <cell r="D185">
            <v>983.34602534686542</v>
          </cell>
          <cell r="E185">
            <v>849.40732250376016</v>
          </cell>
          <cell r="F185">
            <v>696.19058722346074</v>
          </cell>
          <cell r="G185">
            <v>694.87815866320966</v>
          </cell>
          <cell r="H185">
            <v>653.81417818218438</v>
          </cell>
          <cell r="I185">
            <v>608.34313892000807</v>
          </cell>
          <cell r="J185">
            <v>611.20215931337123</v>
          </cell>
          <cell r="K185">
            <v>734.24308422834883</v>
          </cell>
          <cell r="L185">
            <v>901.3256306835716</v>
          </cell>
          <cell r="M185">
            <v>1314.1383896706643</v>
          </cell>
          <cell r="N185">
            <v>1531.9191898723159</v>
          </cell>
          <cell r="O185">
            <v>1578.0474769634948</v>
          </cell>
          <cell r="P185">
            <v>1700.9986210824475</v>
          </cell>
        </row>
        <row r="186">
          <cell r="A186">
            <v>1185</v>
          </cell>
          <cell r="B186" t="str">
            <v>PEROSA CANAVESE</v>
          </cell>
          <cell r="C186">
            <v>294.22972577024126</v>
          </cell>
          <cell r="D186">
            <v>290.98106310453943</v>
          </cell>
          <cell r="E186">
            <v>251.34737858297723</v>
          </cell>
          <cell r="F186">
            <v>211.33359519660468</v>
          </cell>
          <cell r="G186">
            <v>220.23953712226208</v>
          </cell>
          <cell r="H186">
            <v>224.32115723723442</v>
          </cell>
          <cell r="I186">
            <v>212.08912794614992</v>
          </cell>
          <cell r="J186">
            <v>226.06960353263227</v>
          </cell>
          <cell r="K186">
            <v>265.98308292725216</v>
          </cell>
          <cell r="L186">
            <v>328.53244401738687</v>
          </cell>
          <cell r="M186">
            <v>462.00595111847821</v>
          </cell>
          <cell r="N186">
            <v>549.07623942409793</v>
          </cell>
          <cell r="O186">
            <v>539.04321795768919</v>
          </cell>
          <cell r="P186">
            <v>584.17387597033064</v>
          </cell>
        </row>
        <row r="187">
          <cell r="A187">
            <v>1186</v>
          </cell>
          <cell r="B187" t="str">
            <v>PERRERO</v>
          </cell>
          <cell r="C187">
            <v>1875.6262190276091</v>
          </cell>
          <cell r="D187">
            <v>1854.9169692853695</v>
          </cell>
          <cell r="E187">
            <v>1602.2641224300523</v>
          </cell>
          <cell r="F187">
            <v>1303.6959971913848</v>
          </cell>
          <cell r="G187">
            <v>1304.6623105978406</v>
          </cell>
          <cell r="H187">
            <v>1218.4317039447724</v>
          </cell>
          <cell r="I187">
            <v>1144.6125722071342</v>
          </cell>
          <cell r="J187">
            <v>1172.4197690622229</v>
          </cell>
          <cell r="K187">
            <v>1395.7613006037088</v>
          </cell>
          <cell r="L187">
            <v>1761.3659978990784</v>
          </cell>
          <cell r="M187">
            <v>2573.9327009635012</v>
          </cell>
          <cell r="N187">
            <v>2956.5588405288081</v>
          </cell>
          <cell r="O187">
            <v>3073.337067672629</v>
          </cell>
          <cell r="P187">
            <v>3252.7086827867597</v>
          </cell>
        </row>
        <row r="188">
          <cell r="A188">
            <v>1187</v>
          </cell>
          <cell r="B188" t="str">
            <v>PERTUSIO</v>
          </cell>
          <cell r="C188">
            <v>267.20034883687856</v>
          </cell>
          <cell r="D188">
            <v>264.25012416037282</v>
          </cell>
          <cell r="E188">
            <v>228.25738310700333</v>
          </cell>
          <cell r="F188">
            <v>194.07811933100635</v>
          </cell>
          <cell r="G188">
            <v>208.5077003356563</v>
          </cell>
          <cell r="H188">
            <v>198.93505231826111</v>
          </cell>
          <cell r="I188">
            <v>190.35422365023109</v>
          </cell>
          <cell r="J188">
            <v>207.55968011858587</v>
          </cell>
          <cell r="K188">
            <v>245.30571636042998</v>
          </cell>
          <cell r="L188">
            <v>316.88858853625123</v>
          </cell>
          <cell r="M188">
            <v>457.07457238840067</v>
          </cell>
          <cell r="N188">
            <v>551.68898201840784</v>
          </cell>
          <cell r="O188">
            <v>563.95138901666382</v>
          </cell>
          <cell r="P188">
            <v>608.64588067842249</v>
          </cell>
        </row>
        <row r="189">
          <cell r="A189">
            <v>1188</v>
          </cell>
          <cell r="B189" t="str">
            <v>PESSINETTO</v>
          </cell>
          <cell r="C189">
            <v>461.9193961698162</v>
          </cell>
          <cell r="D189">
            <v>456.81923066827801</v>
          </cell>
          <cell r="E189">
            <v>394.59721154951279</v>
          </cell>
          <cell r="F189">
            <v>332.63021854177174</v>
          </cell>
          <cell r="G189">
            <v>346.2035354197518</v>
          </cell>
          <cell r="H189">
            <v>333.71129236706594</v>
          </cell>
          <cell r="I189">
            <v>308.39700060751358</v>
          </cell>
          <cell r="J189">
            <v>320.17715039700676</v>
          </cell>
          <cell r="K189">
            <v>367.57461427865081</v>
          </cell>
          <cell r="L189">
            <v>458.27754545108661</v>
          </cell>
          <cell r="M189">
            <v>661.44340013683302</v>
          </cell>
          <cell r="N189">
            <v>738.06415890515507</v>
          </cell>
          <cell r="O189">
            <v>748.69449611115476</v>
          </cell>
          <cell r="P189">
            <v>797.73057573336655</v>
          </cell>
        </row>
        <row r="190">
          <cell r="A190">
            <v>1189</v>
          </cell>
          <cell r="B190" t="str">
            <v>PIANEZZA</v>
          </cell>
          <cell r="C190">
            <v>1259.4822396451734</v>
          </cell>
          <cell r="D190">
            <v>1245.5759869056221</v>
          </cell>
          <cell r="E190">
            <v>1075.9197034830988</v>
          </cell>
          <cell r="F190">
            <v>887.36906453037227</v>
          </cell>
          <cell r="G190">
            <v>950.72879596048597</v>
          </cell>
          <cell r="H190">
            <v>936.27075360814501</v>
          </cell>
          <cell r="I190">
            <v>891.30881000291583</v>
          </cell>
          <cell r="J190">
            <v>949.62004625531893</v>
          </cell>
          <cell r="K190">
            <v>1162.6918128618784</v>
          </cell>
          <cell r="L190">
            <v>1513.0222596590982</v>
          </cell>
          <cell r="M190">
            <v>2219.1359167623468</v>
          </cell>
          <cell r="N190">
            <v>2601.6272754634633</v>
          </cell>
          <cell r="O190">
            <v>2734.0981326396941</v>
          </cell>
          <cell r="P190">
            <v>2953.7918723861444</v>
          </cell>
        </row>
        <row r="191">
          <cell r="A191">
            <v>1190</v>
          </cell>
          <cell r="B191" t="str">
            <v>PINASCA</v>
          </cell>
          <cell r="C191">
            <v>1383.4741944570126</v>
          </cell>
          <cell r="D191">
            <v>1368.1989160916849</v>
          </cell>
          <cell r="E191">
            <v>1181.8405200346901</v>
          </cell>
          <cell r="F191">
            <v>967.53338767527919</v>
          </cell>
          <cell r="G191">
            <v>1016.518282526585</v>
          </cell>
          <cell r="H191">
            <v>968.83980019327112</v>
          </cell>
          <cell r="I191">
            <v>910.75075537098871</v>
          </cell>
          <cell r="J191">
            <v>966.80803606358279</v>
          </cell>
          <cell r="K191">
            <v>1134.5385892933218</v>
          </cell>
          <cell r="L191">
            <v>1431.4753671589335</v>
          </cell>
          <cell r="M191">
            <v>2112.9675098117418</v>
          </cell>
          <cell r="N191">
            <v>2448.6394290667913</v>
          </cell>
          <cell r="O191">
            <v>2524.3547276214022</v>
          </cell>
          <cell r="P191">
            <v>2684.475526758516</v>
          </cell>
        </row>
        <row r="192">
          <cell r="A192">
            <v>1191</v>
          </cell>
          <cell r="B192" t="str">
            <v>PINEROLO</v>
          </cell>
          <cell r="C192">
            <v>4237.6491785925127</v>
          </cell>
          <cell r="D192">
            <v>4190.8602532356444</v>
          </cell>
          <cell r="E192">
            <v>3620.0353638818583</v>
          </cell>
          <cell r="F192">
            <v>2999.308060588814</v>
          </cell>
          <cell r="G192">
            <v>2974.3275176889119</v>
          </cell>
          <cell r="H192">
            <v>2828.5291497189664</v>
          </cell>
          <cell r="I192">
            <v>2627.2898451038209</v>
          </cell>
          <cell r="J192">
            <v>2735.8492319554316</v>
          </cell>
          <cell r="K192">
            <v>3191.729102409106</v>
          </cell>
          <cell r="L192">
            <v>4011.548733429835</v>
          </cell>
          <cell r="M192">
            <v>5883.0411272464835</v>
          </cell>
          <cell r="N192">
            <v>6806.4245082466678</v>
          </cell>
          <cell r="O192">
            <v>6901.1390501798051</v>
          </cell>
          <cell r="P192">
            <v>7345.7650311246634</v>
          </cell>
        </row>
        <row r="193">
          <cell r="A193">
            <v>1192</v>
          </cell>
          <cell r="B193" t="str">
            <v>PINO TORINESE</v>
          </cell>
          <cell r="C193">
            <v>1508.2014671847803</v>
          </cell>
          <cell r="D193">
            <v>1491.549044367971</v>
          </cell>
          <cell r="E193">
            <v>1288.3894860028977</v>
          </cell>
          <cell r="F193">
            <v>1048.1684917298542</v>
          </cell>
          <cell r="G193">
            <v>1073.5447688171162</v>
          </cell>
          <cell r="H193">
            <v>1020.4425918509478</v>
          </cell>
          <cell r="I193">
            <v>925.56288707865053</v>
          </cell>
          <cell r="J193">
            <v>951.27462726615329</v>
          </cell>
          <cell r="K193">
            <v>1092.2035408187946</v>
          </cell>
          <cell r="L193">
            <v>1378.2742263170019</v>
          </cell>
          <cell r="M193">
            <v>1966.1293466512082</v>
          </cell>
          <cell r="N193">
            <v>2264.6768476912821</v>
          </cell>
          <cell r="O193">
            <v>2279.1487666128796</v>
          </cell>
          <cell r="P193">
            <v>2430.9380625491617</v>
          </cell>
        </row>
        <row r="194">
          <cell r="A194">
            <v>1193</v>
          </cell>
          <cell r="B194" t="str">
            <v>PIOBESI TORINESE</v>
          </cell>
          <cell r="C194">
            <v>880.21476744263293</v>
          </cell>
          <cell r="D194">
            <v>870.49610001260146</v>
          </cell>
          <cell r="E194">
            <v>751.92835736621942</v>
          </cell>
          <cell r="F194">
            <v>624.33545854939894</v>
          </cell>
          <cell r="G194">
            <v>676.37297339053771</v>
          </cell>
          <cell r="H194">
            <v>643.64881582685973</v>
          </cell>
          <cell r="I194">
            <v>610.22248046776213</v>
          </cell>
          <cell r="J194">
            <v>617.61775869528981</v>
          </cell>
          <cell r="K194">
            <v>738.59788568896261</v>
          </cell>
          <cell r="L194">
            <v>914.27201519846869</v>
          </cell>
          <cell r="M194">
            <v>1330.8509410756778</v>
          </cell>
          <cell r="N194">
            <v>1564.2363102239119</v>
          </cell>
          <cell r="O194">
            <v>1596.8532089830785</v>
          </cell>
          <cell r="P194">
            <v>1703.6550088694148</v>
          </cell>
        </row>
        <row r="195">
          <cell r="A195">
            <v>1194</v>
          </cell>
          <cell r="B195" t="str">
            <v>PIOSSASCO</v>
          </cell>
          <cell r="C195">
            <v>1852.2478094153041</v>
          </cell>
          <cell r="D195">
            <v>1831.7966864353834</v>
          </cell>
          <cell r="E195">
            <v>1582.2929860803538</v>
          </cell>
          <cell r="F195">
            <v>1309.9117228659477</v>
          </cell>
          <cell r="G195">
            <v>1354.5918177325022</v>
          </cell>
          <cell r="H195">
            <v>1302.9937879292395</v>
          </cell>
          <cell r="I195">
            <v>1219.3463399720085</v>
          </cell>
          <cell r="J195">
            <v>1257.0698938964238</v>
          </cell>
          <cell r="K195">
            <v>1521.723358470078</v>
          </cell>
          <cell r="L195">
            <v>1914.6380604930303</v>
          </cell>
          <cell r="M195">
            <v>2810.7537228709875</v>
          </cell>
          <cell r="N195">
            <v>3283.5789494402061</v>
          </cell>
          <cell r="O195">
            <v>3369.6515811708809</v>
          </cell>
          <cell r="P195">
            <v>3652.953833685458</v>
          </cell>
        </row>
        <row r="196">
          <cell r="A196">
            <v>1195</v>
          </cell>
          <cell r="B196" t="str">
            <v>PISCINA</v>
          </cell>
          <cell r="C196">
            <v>645.28084216917341</v>
          </cell>
          <cell r="D196">
            <v>638.15613790837881</v>
          </cell>
          <cell r="E196">
            <v>551.23474592668651</v>
          </cell>
          <cell r="F196">
            <v>454.68837712415916</v>
          </cell>
          <cell r="G196">
            <v>473.06731907705597</v>
          </cell>
          <cell r="H196">
            <v>451.76513078420641</v>
          </cell>
          <cell r="I196">
            <v>425.77025016138259</v>
          </cell>
          <cell r="J196">
            <v>448.75776726800399</v>
          </cell>
          <cell r="K196">
            <v>538.23577438629627</v>
          </cell>
          <cell r="L196">
            <v>676.52184438647328</v>
          </cell>
          <cell r="M196">
            <v>987.93610192525364</v>
          </cell>
          <cell r="N196">
            <v>1151.7149530822405</v>
          </cell>
          <cell r="O196">
            <v>1185.1386279214237</v>
          </cell>
          <cell r="P196">
            <v>1257.0588649709389</v>
          </cell>
        </row>
        <row r="197">
          <cell r="A197">
            <v>1196</v>
          </cell>
          <cell r="B197" t="str">
            <v>PIVERONE</v>
          </cell>
          <cell r="C197">
            <v>703.29073940204319</v>
          </cell>
          <cell r="D197">
            <v>695.52553361854132</v>
          </cell>
          <cell r="E197">
            <v>600.79002305981851</v>
          </cell>
          <cell r="F197">
            <v>501.1253446413167</v>
          </cell>
          <cell r="G197">
            <v>532.1677393327476</v>
          </cell>
          <cell r="H197">
            <v>511.76651205368006</v>
          </cell>
          <cell r="I197">
            <v>488.13841159121716</v>
          </cell>
          <cell r="J197">
            <v>510.73695778255473</v>
          </cell>
          <cell r="K197">
            <v>615.01402803293945</v>
          </cell>
          <cell r="L197">
            <v>761.22633616705161</v>
          </cell>
          <cell r="M197">
            <v>1111.3151766311573</v>
          </cell>
          <cell r="N197">
            <v>1282.6431166813366</v>
          </cell>
          <cell r="O197">
            <v>1318.5268295853107</v>
          </cell>
          <cell r="P197">
            <v>1412.9612154445463</v>
          </cell>
        </row>
        <row r="198">
          <cell r="A198">
            <v>1197</v>
          </cell>
          <cell r="B198" t="str">
            <v>POIRINO</v>
          </cell>
          <cell r="C198">
            <v>3137.5315533230919</v>
          </cell>
          <cell r="D198">
            <v>3102.8892968581499</v>
          </cell>
          <cell r="E198">
            <v>2680.253767985861</v>
          </cell>
          <cell r="F198">
            <v>2214.5397023001315</v>
          </cell>
          <cell r="G198">
            <v>2291.3213649477948</v>
          </cell>
          <cell r="H198">
            <v>2209.6296928619458</v>
          </cell>
          <cell r="I198">
            <v>2107.7663030043614</v>
          </cell>
          <cell r="J198">
            <v>2214.7045774470198</v>
          </cell>
          <cell r="K198">
            <v>2681.9075086129669</v>
          </cell>
          <cell r="L198">
            <v>3393.6920341464206</v>
          </cell>
          <cell r="M198">
            <v>4998.287259391549</v>
          </cell>
          <cell r="N198">
            <v>5847.9045334230059</v>
          </cell>
          <cell r="O198">
            <v>5935.1547642581299</v>
          </cell>
          <cell r="P198">
            <v>6364.1643892876509</v>
          </cell>
        </row>
        <row r="199">
          <cell r="A199">
            <v>1198</v>
          </cell>
          <cell r="B199" t="str">
            <v>POMARETTO</v>
          </cell>
          <cell r="C199">
            <v>314.59052179913647</v>
          </cell>
          <cell r="D199">
            <v>311.11705058382296</v>
          </cell>
          <cell r="E199">
            <v>268.74070175699865</v>
          </cell>
          <cell r="F199">
            <v>217.98856217253353</v>
          </cell>
          <cell r="G199">
            <v>217.66391423493582</v>
          </cell>
          <cell r="H199">
            <v>202.17288454506476</v>
          </cell>
          <cell r="I199">
            <v>191.69501488400707</v>
          </cell>
          <cell r="J199">
            <v>199.16700543476134</v>
          </cell>
          <cell r="K199">
            <v>233.71375857529264</v>
          </cell>
          <cell r="L199">
            <v>291.86855622947309</v>
          </cell>
          <cell r="M199">
            <v>417.90802975181373</v>
          </cell>
          <cell r="N199">
            <v>475.14748312420227</v>
          </cell>
          <cell r="O199">
            <v>474.43762921312629</v>
          </cell>
          <cell r="P199">
            <v>506.70449775125877</v>
          </cell>
        </row>
        <row r="200">
          <cell r="A200">
            <v>1199</v>
          </cell>
          <cell r="B200" t="str">
            <v>PONT CANAVESE</v>
          </cell>
          <cell r="C200">
            <v>930.90668776387645</v>
          </cell>
          <cell r="D200">
            <v>920.62831839153023</v>
          </cell>
          <cell r="E200">
            <v>795.23221204890751</v>
          </cell>
          <cell r="F200">
            <v>650.3916295912752</v>
          </cell>
          <cell r="G200">
            <v>674.1255988953244</v>
          </cell>
          <cell r="H200">
            <v>638.98511703727866</v>
          </cell>
          <cell r="I200">
            <v>587.61934026615324</v>
          </cell>
          <cell r="J200">
            <v>613.25830392795785</v>
          </cell>
          <cell r="K200">
            <v>734.01854381223325</v>
          </cell>
          <cell r="L200">
            <v>905.88760026144189</v>
          </cell>
          <cell r="M200">
            <v>1307.5198437878014</v>
          </cell>
          <cell r="N200">
            <v>1520.1262600381226</v>
          </cell>
          <cell r="O200">
            <v>1539.4123132127559</v>
          </cell>
          <cell r="P200">
            <v>1658.1397573754489</v>
          </cell>
        </row>
        <row r="201">
          <cell r="A201">
            <v>1200</v>
          </cell>
          <cell r="B201" t="str">
            <v>PORTE</v>
          </cell>
          <cell r="C201">
            <v>318.56501060188236</v>
          </cell>
          <cell r="D201">
            <v>315.04765607955449</v>
          </cell>
          <cell r="E201">
            <v>272.13593090715477</v>
          </cell>
          <cell r="F201">
            <v>222.46557117990304</v>
          </cell>
          <cell r="G201">
            <v>218.39239924330272</v>
          </cell>
          <cell r="H201">
            <v>207.91362247901702</v>
          </cell>
          <cell r="I201">
            <v>192.84924209739373</v>
          </cell>
          <cell r="J201">
            <v>206.95869424948521</v>
          </cell>
          <cell r="K201">
            <v>241.34592861962628</v>
          </cell>
          <cell r="L201">
            <v>310.68651118598552</v>
          </cell>
          <cell r="M201">
            <v>449.95007029035099</v>
          </cell>
          <cell r="N201">
            <v>532.83559513879698</v>
          </cell>
          <cell r="O201">
            <v>559.71992354498138</v>
          </cell>
          <cell r="P201">
            <v>607.70189716880111</v>
          </cell>
        </row>
        <row r="202">
          <cell r="A202">
            <v>1201</v>
          </cell>
          <cell r="B202" t="str">
            <v>PRAGELATO</v>
          </cell>
          <cell r="C202">
            <v>1996.5467313492657</v>
          </cell>
          <cell r="D202">
            <v>1974.5023685321371</v>
          </cell>
          <cell r="E202">
            <v>1705.561142163172</v>
          </cell>
          <cell r="F202">
            <v>1491.0748786688278</v>
          </cell>
          <cell r="G202">
            <v>1579.4685290238167</v>
          </cell>
          <cell r="H202">
            <v>1593.6649071737661</v>
          </cell>
          <cell r="I202">
            <v>1568.7742332413379</v>
          </cell>
          <cell r="J202">
            <v>1699.9831156121295</v>
          </cell>
          <cell r="K202">
            <v>2033.1792293287247</v>
          </cell>
          <cell r="L202">
            <v>2539.469131817264</v>
          </cell>
          <cell r="M202">
            <v>3754.2425422431966</v>
          </cell>
          <cell r="N202">
            <v>4386.0589732213748</v>
          </cell>
          <cell r="O202">
            <v>4491.9933318594803</v>
          </cell>
          <cell r="P202">
            <v>4797.1437227512652</v>
          </cell>
        </row>
        <row r="203">
          <cell r="A203">
            <v>1202</v>
          </cell>
          <cell r="B203" t="str">
            <v>PRALI</v>
          </cell>
          <cell r="C203">
            <v>1645.788282253591</v>
          </cell>
          <cell r="D203">
            <v>1627.6167296199801</v>
          </cell>
          <cell r="E203">
            <v>1405.9237874899302</v>
          </cell>
          <cell r="F203">
            <v>1155.4310852748144</v>
          </cell>
          <cell r="G203">
            <v>1232.4534293914828</v>
          </cell>
          <cell r="H203">
            <v>1171.3901293362562</v>
          </cell>
          <cell r="I203">
            <v>1159.0599698821918</v>
          </cell>
          <cell r="J203">
            <v>1186.6649927920619</v>
          </cell>
          <cell r="K203">
            <v>1440.9025574209729</v>
          </cell>
          <cell r="L203">
            <v>1765.058594949958</v>
          </cell>
          <cell r="M203">
            <v>2578.1432185599415</v>
          </cell>
          <cell r="N203">
            <v>3065.6831687064832</v>
          </cell>
          <cell r="O203">
            <v>3141.5622669293289</v>
          </cell>
          <cell r="P203">
            <v>3236.1373354136617</v>
          </cell>
        </row>
        <row r="204">
          <cell r="A204">
            <v>1203</v>
          </cell>
          <cell r="B204" t="str">
            <v>PRALORMO</v>
          </cell>
          <cell r="C204">
            <v>1151.0195428552993</v>
          </cell>
          <cell r="D204">
            <v>1138.3108533896836</v>
          </cell>
          <cell r="E204">
            <v>983.26484190917529</v>
          </cell>
          <cell r="F204">
            <v>827.69733587219241</v>
          </cell>
          <cell r="G204">
            <v>868.80478485288256</v>
          </cell>
          <cell r="H204">
            <v>821.26988627122319</v>
          </cell>
          <cell r="I204">
            <v>771.7054254304004</v>
          </cell>
          <cell r="J204">
            <v>813.24980989912581</v>
          </cell>
          <cell r="K204">
            <v>975.07212253847331</v>
          </cell>
          <cell r="L204">
            <v>1223.0859847469746</v>
          </cell>
          <cell r="M204">
            <v>1828.3487132646553</v>
          </cell>
          <cell r="N204">
            <v>2108.2111425861626</v>
          </cell>
          <cell r="O204">
            <v>2144.7695736668152</v>
          </cell>
          <cell r="P204">
            <v>2312.1961456270951</v>
          </cell>
        </row>
        <row r="205">
          <cell r="A205">
            <v>1204</v>
          </cell>
          <cell r="B205" t="str">
            <v>PRAMOLLO</v>
          </cell>
          <cell r="C205">
            <v>1021.0173148679551</v>
          </cell>
          <cell r="D205">
            <v>1009.744011930383</v>
          </cell>
          <cell r="E205">
            <v>872.20971609200535</v>
          </cell>
          <cell r="F205">
            <v>699.76466996990712</v>
          </cell>
          <cell r="G205">
            <v>703.2320611399017</v>
          </cell>
          <cell r="H205">
            <v>672.35900360016046</v>
          </cell>
          <cell r="I205">
            <v>600.82064343018237</v>
          </cell>
          <cell r="J205">
            <v>660.05027864682722</v>
          </cell>
          <cell r="K205">
            <v>812.37134792909035</v>
          </cell>
          <cell r="L205">
            <v>1001.4297191028062</v>
          </cell>
          <cell r="M205">
            <v>1468.3252649082424</v>
          </cell>
          <cell r="N205">
            <v>1752.8740282969852</v>
          </cell>
          <cell r="O205">
            <v>1743.1203582395444</v>
          </cell>
          <cell r="P205">
            <v>1909.8703362528697</v>
          </cell>
        </row>
        <row r="206">
          <cell r="A206">
            <v>1205</v>
          </cell>
          <cell r="B206" t="str">
            <v>PRAROSTINO</v>
          </cell>
          <cell r="C206">
            <v>831.09386199148923</v>
          </cell>
          <cell r="D206">
            <v>821.91755054274711</v>
          </cell>
          <cell r="E206">
            <v>709.96655086809437</v>
          </cell>
          <cell r="F206">
            <v>585.15107805232549</v>
          </cell>
          <cell r="G206">
            <v>602.58346064024613</v>
          </cell>
          <cell r="H206">
            <v>577.92055186151492</v>
          </cell>
          <cell r="I206">
            <v>538.93377828046835</v>
          </cell>
          <cell r="J206">
            <v>556.27385535684959</v>
          </cell>
          <cell r="K206">
            <v>659.47733732157269</v>
          </cell>
          <cell r="L206">
            <v>839.00203617711975</v>
          </cell>
          <cell r="M206">
            <v>1238.8196656329742</v>
          </cell>
          <cell r="N206">
            <v>1443.6070279955586</v>
          </cell>
          <cell r="O206">
            <v>1495.878448542112</v>
          </cell>
          <cell r="P206">
            <v>1611.8811319648289</v>
          </cell>
        </row>
        <row r="207">
          <cell r="A207">
            <v>1206</v>
          </cell>
          <cell r="B207" t="str">
            <v>PRASCORSANO</v>
          </cell>
          <cell r="C207">
            <v>477.15292282889646</v>
          </cell>
          <cell r="D207">
            <v>471.88456021812743</v>
          </cell>
          <cell r="E207">
            <v>407.61053636674643</v>
          </cell>
          <cell r="F207">
            <v>343.82495786171734</v>
          </cell>
          <cell r="G207">
            <v>361.05094845523985</v>
          </cell>
          <cell r="H207">
            <v>354.08417386781719</v>
          </cell>
          <cell r="I207">
            <v>330.11555077113695</v>
          </cell>
          <cell r="J207">
            <v>350.29353848401121</v>
          </cell>
          <cell r="K207">
            <v>418.78517136960903</v>
          </cell>
          <cell r="L207">
            <v>524.31880262380162</v>
          </cell>
          <cell r="M207">
            <v>761.12771531948113</v>
          </cell>
          <cell r="N207">
            <v>879.34927197291086</v>
          </cell>
          <cell r="O207">
            <v>900.17135542293715</v>
          </cell>
          <cell r="P207">
            <v>965.78953853934593</v>
          </cell>
        </row>
        <row r="208">
          <cell r="A208">
            <v>1207</v>
          </cell>
          <cell r="B208" t="str">
            <v>PRATIGLIONE</v>
          </cell>
          <cell r="C208">
            <v>582.35272343940369</v>
          </cell>
          <cell r="D208">
            <v>575.92282399278997</v>
          </cell>
          <cell r="E208">
            <v>497.47805074410314</v>
          </cell>
          <cell r="F208">
            <v>412.58986054933399</v>
          </cell>
          <cell r="G208">
            <v>428.19094636554468</v>
          </cell>
          <cell r="H208">
            <v>407.40278517464367</v>
          </cell>
          <cell r="I208">
            <v>375.0280674859161</v>
          </cell>
          <cell r="J208">
            <v>395.67738452672558</v>
          </cell>
          <cell r="K208">
            <v>473.41967448420672</v>
          </cell>
          <cell r="L208">
            <v>575.51764595480802</v>
          </cell>
          <cell r="M208">
            <v>840.30341824086281</v>
          </cell>
          <cell r="N208">
            <v>980.33614750439347</v>
          </cell>
          <cell r="O208">
            <v>994.45241953214327</v>
          </cell>
          <cell r="P208">
            <v>1029.2522432760479</v>
          </cell>
        </row>
        <row r="209">
          <cell r="A209">
            <v>1208</v>
          </cell>
          <cell r="B209" t="str">
            <v>QUAGLIUZZO</v>
          </cell>
          <cell r="C209">
            <v>147.54268008831167</v>
          </cell>
          <cell r="D209">
            <v>145.91362512064745</v>
          </cell>
          <cell r="E209">
            <v>126.03915451514428</v>
          </cell>
          <cell r="F209">
            <v>105.71831994964985</v>
          </cell>
          <cell r="G209">
            <v>110.96018544302261</v>
          </cell>
          <cell r="H209">
            <v>105.13483814305732</v>
          </cell>
          <cell r="I209">
            <v>100.95811144643203</v>
          </cell>
          <cell r="J209">
            <v>106.34561846431038</v>
          </cell>
          <cell r="K209">
            <v>116.7726755942282</v>
          </cell>
          <cell r="L209">
            <v>150.12971713377411</v>
          </cell>
          <cell r="M209">
            <v>217.05951958556662</v>
          </cell>
          <cell r="N209">
            <v>249.02768172358057</v>
          </cell>
          <cell r="O209">
            <v>249.67179344770403</v>
          </cell>
          <cell r="P209">
            <v>274.96760345241859</v>
          </cell>
        </row>
        <row r="210">
          <cell r="A210">
            <v>1209</v>
          </cell>
          <cell r="B210" t="str">
            <v>QUASSOLO</v>
          </cell>
          <cell r="C210">
            <v>345.84921782347749</v>
          </cell>
          <cell r="D210">
            <v>342.03061166815422</v>
          </cell>
          <cell r="E210">
            <v>295.44361657321093</v>
          </cell>
          <cell r="F210">
            <v>232.15050378637324</v>
          </cell>
          <cell r="G210">
            <v>232.92353694057203</v>
          </cell>
          <cell r="H210">
            <v>227.99388920409839</v>
          </cell>
          <cell r="I210">
            <v>192.21567631366861</v>
          </cell>
          <cell r="J210">
            <v>197.5511594206364</v>
          </cell>
          <cell r="K210">
            <v>230.21768536358684</v>
          </cell>
          <cell r="L210">
            <v>304.59599050027583</v>
          </cell>
          <cell r="M210">
            <v>429.21544809476541</v>
          </cell>
          <cell r="N210">
            <v>492.89859804517602</v>
          </cell>
          <cell r="O210">
            <v>511.75407351990157</v>
          </cell>
          <cell r="P210">
            <v>554.48014121843698</v>
          </cell>
        </row>
        <row r="211">
          <cell r="A211">
            <v>1210</v>
          </cell>
          <cell r="B211" t="str">
            <v>QUINCINETTO</v>
          </cell>
          <cell r="C211">
            <v>1003.4007795976624</v>
          </cell>
          <cell r="D211">
            <v>992.32198515266975</v>
          </cell>
          <cell r="E211">
            <v>857.16069292376085</v>
          </cell>
          <cell r="F211">
            <v>704.09062126972321</v>
          </cell>
          <cell r="G211">
            <v>730.49040938339203</v>
          </cell>
          <cell r="H211">
            <v>709.90562980974778</v>
          </cell>
          <cell r="I211">
            <v>664.17977304402655</v>
          </cell>
          <cell r="J211">
            <v>688.33359765137129</v>
          </cell>
          <cell r="K211">
            <v>811.50343519527894</v>
          </cell>
          <cell r="L211">
            <v>1053.5793965485352</v>
          </cell>
          <cell r="M211">
            <v>1533.0086123223257</v>
          </cell>
          <cell r="N211">
            <v>1768.6573332225169</v>
          </cell>
          <cell r="O211">
            <v>1726.6222998228955</v>
          </cell>
          <cell r="P211">
            <v>1821.4118677971078</v>
          </cell>
        </row>
        <row r="212">
          <cell r="A212">
            <v>1211</v>
          </cell>
          <cell r="B212" t="str">
            <v>REANO</v>
          </cell>
          <cell r="C212">
            <v>441.06217413760385</v>
          </cell>
          <cell r="D212">
            <v>436.19229834710325</v>
          </cell>
          <cell r="E212">
            <v>376.77981370299682</v>
          </cell>
          <cell r="F212">
            <v>317.29326590615102</v>
          </cell>
          <cell r="G212">
            <v>332.08136672711322</v>
          </cell>
          <cell r="H212">
            <v>316.85550697002373</v>
          </cell>
          <cell r="I212">
            <v>300.18650012767068</v>
          </cell>
          <cell r="J212">
            <v>312.34141148837529</v>
          </cell>
          <cell r="K212">
            <v>367.46481295720639</v>
          </cell>
          <cell r="L212">
            <v>463.42544508012725</v>
          </cell>
          <cell r="M212">
            <v>673.4297379911643</v>
          </cell>
          <cell r="N212">
            <v>799.96010646606385</v>
          </cell>
          <cell r="O212">
            <v>821.65830371377933</v>
          </cell>
          <cell r="P212">
            <v>911.27030632853587</v>
          </cell>
        </row>
        <row r="213">
          <cell r="A213">
            <v>1212</v>
          </cell>
          <cell r="B213" t="str">
            <v>RIBORDONE</v>
          </cell>
          <cell r="C213">
            <v>1138.5007800175852</v>
          </cell>
          <cell r="D213">
            <v>1125.9303132870966</v>
          </cell>
          <cell r="E213">
            <v>972.57061917513875</v>
          </cell>
          <cell r="F213">
            <v>868.63934094090541</v>
          </cell>
          <cell r="G213">
            <v>831.2167178306081</v>
          </cell>
          <cell r="H213">
            <v>607.04041487183486</v>
          </cell>
          <cell r="I213">
            <v>516.99396717074512</v>
          </cell>
          <cell r="J213">
            <v>538.44417417299394</v>
          </cell>
          <cell r="K213">
            <v>629.42853708570681</v>
          </cell>
          <cell r="L213">
            <v>747.31867409065103</v>
          </cell>
          <cell r="M213">
            <v>1056.183723361384</v>
          </cell>
          <cell r="N213">
            <v>1248.1263656977133</v>
          </cell>
          <cell r="O213">
            <v>1214.6738547860098</v>
          </cell>
          <cell r="P213">
            <v>1229.4749042276273</v>
          </cell>
        </row>
        <row r="214">
          <cell r="A214">
            <v>1215</v>
          </cell>
          <cell r="B214" t="str">
            <v>RIVA PRESSO CHIERI</v>
          </cell>
          <cell r="C214">
            <v>377.07615374579063</v>
          </cell>
          <cell r="D214">
            <v>372.91276332154439</v>
          </cell>
          <cell r="E214">
            <v>322.11940014574157</v>
          </cell>
          <cell r="F214">
            <v>266.50758412902172</v>
          </cell>
          <cell r="G214">
            <v>1028.6441765464176</v>
          </cell>
          <cell r="H214">
            <v>975.11870064208233</v>
          </cell>
          <cell r="I214">
            <v>897.57521182011885</v>
          </cell>
          <cell r="J214">
            <v>950.41232094140162</v>
          </cell>
          <cell r="K214">
            <v>1122.1871290737529</v>
          </cell>
          <cell r="L214">
            <v>1439.7306076634873</v>
          </cell>
          <cell r="M214">
            <v>2117.9634079534922</v>
          </cell>
          <cell r="N214">
            <v>2511.6490463765617</v>
          </cell>
          <cell r="O214">
            <v>2631.3396013525357</v>
          </cell>
          <cell r="P214">
            <v>2811.2419324476923</v>
          </cell>
        </row>
        <row r="215">
          <cell r="A215">
            <v>1213</v>
          </cell>
          <cell r="B215" t="str">
            <v>RIVALBA</v>
          </cell>
          <cell r="C215">
            <v>11055.559001851045</v>
          </cell>
          <cell r="D215">
            <v>10933.491859641819</v>
          </cell>
          <cell r="E215">
            <v>9444.2727246892809</v>
          </cell>
          <cell r="F215">
            <v>7912.1373941122747</v>
          </cell>
          <cell r="G215">
            <v>469.4920594035928</v>
          </cell>
          <cell r="H215">
            <v>451.22402585650758</v>
          </cell>
          <cell r="I215">
            <v>433.8005577946858</v>
          </cell>
          <cell r="J215">
            <v>459.22904639368818</v>
          </cell>
          <cell r="K215">
            <v>540.80027295679429</v>
          </cell>
          <cell r="L215">
            <v>721.00104132230706</v>
          </cell>
          <cell r="M215">
            <v>1068.7187259148861</v>
          </cell>
          <cell r="N215">
            <v>1273.7816657272347</v>
          </cell>
          <cell r="O215">
            <v>1280.9096939857268</v>
          </cell>
          <cell r="P215">
            <v>1353.9993760804839</v>
          </cell>
        </row>
        <row r="216">
          <cell r="A216">
            <v>1214</v>
          </cell>
          <cell r="B216" t="str">
            <v>RIVALTA DI TORINO</v>
          </cell>
          <cell r="C216">
            <v>454.25891971728851</v>
          </cell>
          <cell r="D216">
            <v>449.24333541769266</v>
          </cell>
          <cell r="E216">
            <v>388.05320696262407</v>
          </cell>
          <cell r="F216">
            <v>324.88278043748682</v>
          </cell>
          <cell r="G216">
            <v>1589.139666130206</v>
          </cell>
          <cell r="H216">
            <v>1500.7127852186338</v>
          </cell>
          <cell r="I216">
            <v>1404.138107298869</v>
          </cell>
          <cell r="J216">
            <v>1456.5603945853595</v>
          </cell>
          <cell r="K216">
            <v>1730.4732779852302</v>
          </cell>
          <cell r="L216">
            <v>2195.5798423496012</v>
          </cell>
          <cell r="M216">
            <v>3225.9904705472663</v>
          </cell>
          <cell r="N216">
            <v>3742.5059337086709</v>
          </cell>
          <cell r="O216">
            <v>3805.4633139382831</v>
          </cell>
          <cell r="P216">
            <v>4112.7631816983312</v>
          </cell>
        </row>
        <row r="217">
          <cell r="A217">
            <v>1216</v>
          </cell>
          <cell r="B217" t="str">
            <v>RIVARA</v>
          </cell>
          <cell r="C217">
            <v>949.69476620223634</v>
          </cell>
          <cell r="D217">
            <v>939.20895304145847</v>
          </cell>
          <cell r="E217">
            <v>811.28203247996998</v>
          </cell>
          <cell r="F217">
            <v>658.45284065793112</v>
          </cell>
          <cell r="G217">
            <v>672.22964701865885</v>
          </cell>
          <cell r="H217">
            <v>644.22687780346268</v>
          </cell>
          <cell r="I217">
            <v>599.04333332007866</v>
          </cell>
          <cell r="J217">
            <v>634.31777657536293</v>
          </cell>
          <cell r="K217">
            <v>745.4051139918156</v>
          </cell>
          <cell r="L217">
            <v>920.78680481166498</v>
          </cell>
          <cell r="M217">
            <v>1332.775370890824</v>
          </cell>
          <cell r="N217">
            <v>1552.7899591999089</v>
          </cell>
          <cell r="O217">
            <v>1596.5795038682224</v>
          </cell>
          <cell r="P217">
            <v>1697.2894106633148</v>
          </cell>
        </row>
        <row r="218">
          <cell r="A218">
            <v>1217</v>
          </cell>
          <cell r="B218" t="str">
            <v>RIVAROLO CANAVESE</v>
          </cell>
          <cell r="C218">
            <v>2252.5280247006772</v>
          </cell>
          <cell r="D218">
            <v>2227.6573095540825</v>
          </cell>
          <cell r="E218">
            <v>1924.2345847656352</v>
          </cell>
          <cell r="F218">
            <v>1573.361935292638</v>
          </cell>
          <cell r="G218">
            <v>1579.4377494172563</v>
          </cell>
          <cell r="H218">
            <v>1486.5427715024894</v>
          </cell>
          <cell r="I218">
            <v>1383.6604300442339</v>
          </cell>
          <cell r="J218">
            <v>1433.5587626860411</v>
          </cell>
          <cell r="K218">
            <v>1705.827120292352</v>
          </cell>
          <cell r="L218">
            <v>2134.2973536050081</v>
          </cell>
          <cell r="M218">
            <v>3093.0694406934253</v>
          </cell>
          <cell r="N218">
            <v>3579.8398174671543</v>
          </cell>
          <cell r="O218">
            <v>3670.8689013262847</v>
          </cell>
          <cell r="P218">
            <v>3984.5775456911938</v>
          </cell>
        </row>
        <row r="219">
          <cell r="A219">
            <v>1218</v>
          </cell>
          <cell r="B219" t="str">
            <v>RIVAROSSA</v>
          </cell>
          <cell r="C219">
            <v>473.16802903635102</v>
          </cell>
          <cell r="D219">
            <v>467.94366461664424</v>
          </cell>
          <cell r="E219">
            <v>404.20641869622256</v>
          </cell>
          <cell r="F219">
            <v>342.75517639219464</v>
          </cell>
          <cell r="G219">
            <v>365.60795405524129</v>
          </cell>
          <cell r="H219">
            <v>352.63428814435201</v>
          </cell>
          <cell r="I219">
            <v>337.40553608585952</v>
          </cell>
          <cell r="J219">
            <v>365.40550943802651</v>
          </cell>
          <cell r="K219">
            <v>440.17783320151904</v>
          </cell>
          <cell r="L219">
            <v>561.67607408226729</v>
          </cell>
          <cell r="M219">
            <v>811.068574506966</v>
          </cell>
          <cell r="N219">
            <v>925.96955596167663</v>
          </cell>
          <cell r="O219">
            <v>932.18295278261951</v>
          </cell>
          <cell r="P219">
            <v>1009.1118627694857</v>
          </cell>
        </row>
        <row r="220">
          <cell r="A220">
            <v>1219</v>
          </cell>
          <cell r="B220" t="str">
            <v>RIVOLI</v>
          </cell>
          <cell r="C220">
            <v>3534.6810610083758</v>
          </cell>
          <cell r="D220">
            <v>3495.6537792882814</v>
          </cell>
          <cell r="E220">
            <v>3019.5209423031347</v>
          </cell>
          <cell r="F220">
            <v>2459.1105983458324</v>
          </cell>
          <cell r="G220">
            <v>2443.5954434105943</v>
          </cell>
          <cell r="H220">
            <v>2297.9864049787211</v>
          </cell>
          <cell r="I220">
            <v>2124.3015134736702</v>
          </cell>
          <cell r="J220">
            <v>2183.6637177723087</v>
          </cell>
          <cell r="K220">
            <v>2535.4350066150228</v>
          </cell>
          <cell r="L220">
            <v>3143.5220980126678</v>
          </cell>
          <cell r="M220">
            <v>4565.6051925833026</v>
          </cell>
          <cell r="N220">
            <v>5290.739948444485</v>
          </cell>
          <cell r="O220">
            <v>5350.6677663511555</v>
          </cell>
          <cell r="P220">
            <v>5746.4588000561798</v>
          </cell>
        </row>
        <row r="221">
          <cell r="A221">
            <v>1220</v>
          </cell>
          <cell r="B221" t="str">
            <v>ROBASSOMERO</v>
          </cell>
          <cell r="C221">
            <v>789.50335236025421</v>
          </cell>
          <cell r="D221">
            <v>780.78625194307176</v>
          </cell>
          <cell r="E221">
            <v>674.43762685344848</v>
          </cell>
          <cell r="F221">
            <v>550.94914130346717</v>
          </cell>
          <cell r="G221">
            <v>552.0162832414436</v>
          </cell>
          <cell r="H221">
            <v>536.8290930570123</v>
          </cell>
          <cell r="I221">
            <v>496.93433132924332</v>
          </cell>
          <cell r="J221">
            <v>520.42819962200565</v>
          </cell>
          <cell r="K221">
            <v>603.70677886373767</v>
          </cell>
          <cell r="L221">
            <v>752.71517448091345</v>
          </cell>
          <cell r="M221">
            <v>1121.6368825101365</v>
          </cell>
          <cell r="N221">
            <v>1288.9012370245086</v>
          </cell>
          <cell r="O221">
            <v>1337.6722923947443</v>
          </cell>
          <cell r="P221">
            <v>1402.1737136713118</v>
          </cell>
        </row>
        <row r="222">
          <cell r="A222">
            <v>1221</v>
          </cell>
          <cell r="B222" t="str">
            <v>ROCCA CANAVESE</v>
          </cell>
          <cell r="C222">
            <v>1025.2889935097382</v>
          </cell>
          <cell r="D222">
            <v>1013.9685259191485</v>
          </cell>
          <cell r="E222">
            <v>875.85882131395545</v>
          </cell>
          <cell r="F222">
            <v>713.81219929935685</v>
          </cell>
          <cell r="G222">
            <v>747.99927778872268</v>
          </cell>
          <cell r="H222">
            <v>723.82670812007382</v>
          </cell>
          <cell r="I222">
            <v>668.15435464031975</v>
          </cell>
          <cell r="J222">
            <v>713.67576754670915</v>
          </cell>
          <cell r="K222">
            <v>867.67584710989399</v>
          </cell>
          <cell r="L222">
            <v>1104.882546290208</v>
          </cell>
          <cell r="M222">
            <v>1651.4130360851145</v>
          </cell>
          <cell r="N222">
            <v>1924.5947829915704</v>
          </cell>
          <cell r="O222">
            <v>1953.1511171713116</v>
          </cell>
          <cell r="P222">
            <v>2162.4363865404657</v>
          </cell>
        </row>
        <row r="223">
          <cell r="A223">
            <v>1222</v>
          </cell>
          <cell r="B223" t="str">
            <v>ROLETTO</v>
          </cell>
          <cell r="C223">
            <v>887.84125118454631</v>
          </cell>
          <cell r="D223">
            <v>878.03837787443911</v>
          </cell>
          <cell r="E223">
            <v>758.44332349113267</v>
          </cell>
          <cell r="F223">
            <v>647.48789260955004</v>
          </cell>
          <cell r="G223">
            <v>680.4163166919559</v>
          </cell>
          <cell r="H223">
            <v>649.23519327128088</v>
          </cell>
          <cell r="I223">
            <v>600.99396636848144</v>
          </cell>
          <cell r="J223">
            <v>622.43854717577949</v>
          </cell>
          <cell r="K223">
            <v>722.10279358538423</v>
          </cell>
          <cell r="L223">
            <v>871.04539785082545</v>
          </cell>
          <cell r="M223">
            <v>1248.4185573858551</v>
          </cell>
          <cell r="N223">
            <v>1429.846560144498</v>
          </cell>
          <cell r="O223">
            <v>1460.0369094078737</v>
          </cell>
          <cell r="P223">
            <v>1536.5756019022078</v>
          </cell>
        </row>
        <row r="224">
          <cell r="A224">
            <v>1223</v>
          </cell>
          <cell r="B224" t="str">
            <v>ROMANO CANAVESE</v>
          </cell>
          <cell r="C224">
            <v>826.61004966805103</v>
          </cell>
          <cell r="D224">
            <v>817.48324509240626</v>
          </cell>
          <cell r="E224">
            <v>706.13622926954088</v>
          </cell>
          <cell r="F224">
            <v>591.93067880883143</v>
          </cell>
          <cell r="G224">
            <v>598.69347227327239</v>
          </cell>
          <cell r="H224">
            <v>558.14196715824164</v>
          </cell>
          <cell r="I224">
            <v>536.20123714947374</v>
          </cell>
          <cell r="J224">
            <v>551.03579386927345</v>
          </cell>
          <cell r="K224">
            <v>633.05764307871368</v>
          </cell>
          <cell r="L224">
            <v>796.87984676345241</v>
          </cell>
          <cell r="M224">
            <v>1121.7565775586795</v>
          </cell>
          <cell r="N224">
            <v>1296.7501109128348</v>
          </cell>
          <cell r="O224">
            <v>1318.3588665529605</v>
          </cell>
          <cell r="P224">
            <v>1429.4448712657854</v>
          </cell>
        </row>
        <row r="225">
          <cell r="A225">
            <v>1224</v>
          </cell>
          <cell r="B225" t="str">
            <v>RONCO CANAVESE</v>
          </cell>
          <cell r="C225">
            <v>975.27001904621136</v>
          </cell>
          <cell r="D225">
            <v>964.50182323744434</v>
          </cell>
          <cell r="E225">
            <v>833.12983437048888</v>
          </cell>
          <cell r="F225">
            <v>688.80363298722011</v>
          </cell>
          <cell r="G225">
            <v>657.2870278909536</v>
          </cell>
          <cell r="H225">
            <v>618.2574182285781</v>
          </cell>
          <cell r="I225">
            <v>589.91813962615265</v>
          </cell>
          <cell r="J225">
            <v>585.24186924485446</v>
          </cell>
          <cell r="K225">
            <v>682.95420870713815</v>
          </cell>
          <cell r="L225">
            <v>879.07611360227349</v>
          </cell>
          <cell r="M225">
            <v>1251.1408964305533</v>
          </cell>
          <cell r="N225">
            <v>1457.2228831929353</v>
          </cell>
          <cell r="O225">
            <v>1507.4584014128666</v>
          </cell>
          <cell r="P225">
            <v>1592.9670326867904</v>
          </cell>
        </row>
        <row r="226">
          <cell r="A226">
            <v>1225</v>
          </cell>
          <cell r="B226" t="str">
            <v>RONDISSONE</v>
          </cell>
          <cell r="C226">
            <v>749.6345624246934</v>
          </cell>
          <cell r="D226">
            <v>741.35766310905262</v>
          </cell>
          <cell r="E226">
            <v>640.37949145823779</v>
          </cell>
          <cell r="F226">
            <v>544.15422031852472</v>
          </cell>
          <cell r="G226">
            <v>545.49759796975343</v>
          </cell>
          <cell r="H226">
            <v>534.19300645959913</v>
          </cell>
          <cell r="I226">
            <v>498.37091845949294</v>
          </cell>
          <cell r="J226">
            <v>520.29575205048684</v>
          </cell>
          <cell r="K226">
            <v>607.3151845067988</v>
          </cell>
          <cell r="L226">
            <v>769.74674923753184</v>
          </cell>
          <cell r="M226">
            <v>1134.5720787643477</v>
          </cell>
          <cell r="N226">
            <v>1321.9899913798222</v>
          </cell>
          <cell r="O226">
            <v>1339.6862872488023</v>
          </cell>
          <cell r="P226">
            <v>1451.7557695412529</v>
          </cell>
        </row>
        <row r="227">
          <cell r="A227">
            <v>1226</v>
          </cell>
          <cell r="B227" t="str">
            <v>RORA'</v>
          </cell>
          <cell r="C227">
            <v>1036.922483926068</v>
          </cell>
          <cell r="D227">
            <v>1025.4735681105803</v>
          </cell>
          <cell r="E227">
            <v>885.79679516163515</v>
          </cell>
          <cell r="F227">
            <v>723.11075939203124</v>
          </cell>
          <cell r="G227">
            <v>692.73422560971551</v>
          </cell>
          <cell r="H227">
            <v>671.2647749779909</v>
          </cell>
          <cell r="I227">
            <v>614.27691609172484</v>
          </cell>
          <cell r="J227">
            <v>619.18224891698981</v>
          </cell>
          <cell r="K227">
            <v>757.35113058247714</v>
          </cell>
          <cell r="L227">
            <v>987.3828479492754</v>
          </cell>
          <cell r="M227">
            <v>1415.3770213974342</v>
          </cell>
          <cell r="N227">
            <v>1586.4273916481843</v>
          </cell>
          <cell r="O227">
            <v>1616.539308509766</v>
          </cell>
          <cell r="P227">
            <v>1719.3063009817563</v>
          </cell>
        </row>
        <row r="228">
          <cell r="A228">
            <v>1228</v>
          </cell>
          <cell r="B228" t="str">
            <v>ROSTA</v>
          </cell>
          <cell r="C228">
            <v>795.15376798768034</v>
          </cell>
          <cell r="D228">
            <v>786.37427994380096</v>
          </cell>
          <cell r="E228">
            <v>679.2645258084741</v>
          </cell>
          <cell r="F228">
            <v>562.44674439833011</v>
          </cell>
          <cell r="G228">
            <v>578.88473297399776</v>
          </cell>
          <cell r="H228">
            <v>557.14756940695077</v>
          </cell>
          <cell r="I228">
            <v>526.04086369795652</v>
          </cell>
          <cell r="J228">
            <v>595.27147947727963</v>
          </cell>
          <cell r="K228">
            <v>704.84962792481861</v>
          </cell>
          <cell r="L228">
            <v>883.99535645861079</v>
          </cell>
          <cell r="M228">
            <v>1278.3954381891422</v>
          </cell>
          <cell r="N228">
            <v>1494.2023717817569</v>
          </cell>
          <cell r="O228">
            <v>1529.5108603087158</v>
          </cell>
          <cell r="P228">
            <v>1607.4558789855637</v>
          </cell>
        </row>
        <row r="229">
          <cell r="A229">
            <v>1227</v>
          </cell>
          <cell r="B229" t="str">
            <v>ROURE</v>
          </cell>
          <cell r="C229">
            <v>1862.1983370093906</v>
          </cell>
          <cell r="D229">
            <v>1841.6373478104317</v>
          </cell>
          <cell r="E229">
            <v>1590.7932795831393</v>
          </cell>
          <cell r="F229">
            <v>1302.6868305968396</v>
          </cell>
          <cell r="G229">
            <v>1323.2245369429877</v>
          </cell>
          <cell r="H229">
            <v>1271.3560575438639</v>
          </cell>
          <cell r="I229">
            <v>1179.1703748568491</v>
          </cell>
          <cell r="J229">
            <v>1206.3654042676706</v>
          </cell>
          <cell r="K229">
            <v>1405.011151296281</v>
          </cell>
          <cell r="L229">
            <v>1769.4215110916659</v>
          </cell>
          <cell r="M229">
            <v>2566.3474864350728</v>
          </cell>
          <cell r="N229">
            <v>2917.6036436320419</v>
          </cell>
          <cell r="O229">
            <v>2996.610917547684</v>
          </cell>
          <cell r="P229">
            <v>3184.1674297496534</v>
          </cell>
        </row>
        <row r="230">
          <cell r="A230">
            <v>1229</v>
          </cell>
          <cell r="B230" t="str">
            <v>RUBIANA</v>
          </cell>
          <cell r="C230">
            <v>1031.1994827727594</v>
          </cell>
          <cell r="D230">
            <v>1019.8137560185875</v>
          </cell>
          <cell r="E230">
            <v>880.90788961769067</v>
          </cell>
          <cell r="F230">
            <v>740.06795344748207</v>
          </cell>
          <cell r="G230">
            <v>787.14037974874373</v>
          </cell>
          <cell r="H230">
            <v>763.62998575517634</v>
          </cell>
          <cell r="I230">
            <v>737.17035485456051</v>
          </cell>
          <cell r="J230">
            <v>770.00728657562854</v>
          </cell>
          <cell r="K230">
            <v>928.16548983962196</v>
          </cell>
          <cell r="L230">
            <v>1178.9111309618581</v>
          </cell>
          <cell r="M230">
            <v>1720.3698969352063</v>
          </cell>
          <cell r="N230">
            <v>2017.6712142586437</v>
          </cell>
          <cell r="O230">
            <v>2063.1416668742727</v>
          </cell>
          <cell r="P230">
            <v>2193.2628522036653</v>
          </cell>
        </row>
        <row r="231">
          <cell r="A231">
            <v>1230</v>
          </cell>
          <cell r="B231" t="str">
            <v>RUEGLIO</v>
          </cell>
          <cell r="C231">
            <v>847.08555392565358</v>
          </cell>
          <cell r="D231">
            <v>837.73267427867131</v>
          </cell>
          <cell r="E231">
            <v>723.62754258548966</v>
          </cell>
          <cell r="F231">
            <v>574.10916668114157</v>
          </cell>
          <cell r="G231">
            <v>585.49647637163503</v>
          </cell>
          <cell r="H231">
            <v>577.01036834863271</v>
          </cell>
          <cell r="I231">
            <v>534.81036792120085</v>
          </cell>
          <cell r="J231">
            <v>568.56116511317134</v>
          </cell>
          <cell r="K231">
            <v>671.93364375997817</v>
          </cell>
          <cell r="L231">
            <v>868.62037339411859</v>
          </cell>
          <cell r="M231">
            <v>1282.5029891381309</v>
          </cell>
          <cell r="N231">
            <v>1467.2322819314577</v>
          </cell>
          <cell r="O231">
            <v>1466.4435682067983</v>
          </cell>
          <cell r="P231">
            <v>1555.1158268182455</v>
          </cell>
        </row>
        <row r="232">
          <cell r="A232">
            <v>1231</v>
          </cell>
          <cell r="B232" t="str">
            <v>SALASSA</v>
          </cell>
          <cell r="C232">
            <v>395.81744788053891</v>
          </cell>
          <cell r="D232">
            <v>391.44713022484757</v>
          </cell>
          <cell r="E232">
            <v>338.12925482541425</v>
          </cell>
          <cell r="F232">
            <v>276.09769554710363</v>
          </cell>
          <cell r="G232">
            <v>284.22074914714517</v>
          </cell>
          <cell r="H232">
            <v>273.86395696329072</v>
          </cell>
          <cell r="I232">
            <v>260.13512061750407</v>
          </cell>
          <cell r="J232">
            <v>273.90473312636294</v>
          </cell>
          <cell r="K232">
            <v>324.26518209444743</v>
          </cell>
          <cell r="L232">
            <v>412.26315724223304</v>
          </cell>
          <cell r="M232">
            <v>593.55952427569162</v>
          </cell>
          <cell r="N232">
            <v>696.83458744539814</v>
          </cell>
          <cell r="O232">
            <v>711.11958252874842</v>
          </cell>
          <cell r="P232">
            <v>769.06703910152862</v>
          </cell>
        </row>
        <row r="233">
          <cell r="A233">
            <v>1232</v>
          </cell>
          <cell r="B233" t="str">
            <v>SALBERTRAND</v>
          </cell>
          <cell r="C233">
            <v>1589.6108633722642</v>
          </cell>
          <cell r="D233">
            <v>1572.0595794178207</v>
          </cell>
          <cell r="E233">
            <v>1357.9339151736115</v>
          </cell>
          <cell r="F233">
            <v>1134.2234605549706</v>
          </cell>
          <cell r="G233">
            <v>1129.5919423414657</v>
          </cell>
          <cell r="H233">
            <v>1105.1994193876267</v>
          </cell>
          <cell r="I233">
            <v>1066.5445958842704</v>
          </cell>
          <cell r="J233">
            <v>1118.838157946245</v>
          </cell>
          <cell r="K233">
            <v>1323.5523503088143</v>
          </cell>
          <cell r="L233">
            <v>1652.5656677240911</v>
          </cell>
          <cell r="M233">
            <v>2468.0296343231535</v>
          </cell>
          <cell r="N233">
            <v>2850.2033563492264</v>
          </cell>
          <cell r="O233">
            <v>2842.1417239562588</v>
          </cell>
          <cell r="P233">
            <v>3154.1985547123345</v>
          </cell>
        </row>
        <row r="234">
          <cell r="A234">
            <v>1233</v>
          </cell>
          <cell r="B234" t="str">
            <v>SALERANO CANAVESE</v>
          </cell>
          <cell r="C234">
            <v>178.48729083925491</v>
          </cell>
          <cell r="D234">
            <v>176.51656882422455</v>
          </cell>
          <cell r="E234">
            <v>152.4737602408546</v>
          </cell>
          <cell r="F234">
            <v>121.07080312978535</v>
          </cell>
          <cell r="G234">
            <v>123.67341460791164</v>
          </cell>
          <cell r="H234">
            <v>120.38465575722888</v>
          </cell>
          <cell r="I234">
            <v>113.81517670116372</v>
          </cell>
          <cell r="J234">
            <v>117.40045496698832</v>
          </cell>
          <cell r="K234">
            <v>135.47286673477578</v>
          </cell>
          <cell r="L234">
            <v>172.58335384812733</v>
          </cell>
          <cell r="M234">
            <v>252.53393138064874</v>
          </cell>
          <cell r="N234">
            <v>284.34789367539616</v>
          </cell>
          <cell r="O234">
            <v>279.1865612191242</v>
          </cell>
          <cell r="P234">
            <v>310.94630537499222</v>
          </cell>
        </row>
        <row r="235">
          <cell r="A235">
            <v>1234</v>
          </cell>
          <cell r="B235" t="str">
            <v>SALZA DI PINEROLO</v>
          </cell>
          <cell r="C235">
            <v>341.38017352392495</v>
          </cell>
          <cell r="D235">
            <v>337.61091118432023</v>
          </cell>
          <cell r="E235">
            <v>291.62591064114309</v>
          </cell>
          <cell r="F235">
            <v>251.01317625525439</v>
          </cell>
          <cell r="G235">
            <v>205.03461489083028</v>
          </cell>
          <cell r="H235">
            <v>177.05621319670959</v>
          </cell>
          <cell r="I235">
            <v>171.1585533423756</v>
          </cell>
          <cell r="J235">
            <v>173.40361806466422</v>
          </cell>
          <cell r="K235">
            <v>236.4960849996115</v>
          </cell>
          <cell r="L235">
            <v>300.4387776568675</v>
          </cell>
          <cell r="M235">
            <v>430.16260392885533</v>
          </cell>
          <cell r="N235">
            <v>547.88870859183169</v>
          </cell>
          <cell r="O235">
            <v>598.34053962405278</v>
          </cell>
          <cell r="P235">
            <v>638.86926726918023</v>
          </cell>
        </row>
        <row r="236">
          <cell r="A236">
            <v>1235</v>
          </cell>
          <cell r="B236" t="str">
            <v>SAMONE</v>
          </cell>
          <cell r="C236">
            <v>257.96473576517985</v>
          </cell>
          <cell r="D236">
            <v>255.11648376088581</v>
          </cell>
          <cell r="E236">
            <v>220.36780930849855</v>
          </cell>
          <cell r="F236">
            <v>178.06031417309566</v>
          </cell>
          <cell r="G236">
            <v>179.24113045158913</v>
          </cell>
          <cell r="H236">
            <v>173.70502267954555</v>
          </cell>
          <cell r="I236">
            <v>165.65166822875292</v>
          </cell>
          <cell r="J236">
            <v>179.45570846099122</v>
          </cell>
          <cell r="K236">
            <v>202.53399756600024</v>
          </cell>
          <cell r="L236">
            <v>255.30594538928685</v>
          </cell>
          <cell r="M236">
            <v>366.74610380206042</v>
          </cell>
          <cell r="N236">
            <v>429.91221682209954</v>
          </cell>
          <cell r="O236">
            <v>439.48358758161606</v>
          </cell>
          <cell r="P236">
            <v>468.63124916405064</v>
          </cell>
        </row>
        <row r="237">
          <cell r="A237">
            <v>1236</v>
          </cell>
          <cell r="B237" t="str">
            <v>SAN BENIGNO CANAVESE</v>
          </cell>
          <cell r="C237">
            <v>1156.1200482539825</v>
          </cell>
          <cell r="D237">
            <v>1143.3550428555645</v>
          </cell>
          <cell r="E237">
            <v>987.62197699486831</v>
          </cell>
          <cell r="F237">
            <v>820.10450526214493</v>
          </cell>
          <cell r="G237">
            <v>843.87363943617891</v>
          </cell>
          <cell r="H237">
            <v>805.38777845176617</v>
          </cell>
          <cell r="I237">
            <v>754.09180004445443</v>
          </cell>
          <cell r="J237">
            <v>800.9106102727809</v>
          </cell>
          <cell r="K237">
            <v>937.50393430475879</v>
          </cell>
          <cell r="L237">
            <v>1169.8312053091392</v>
          </cell>
          <cell r="M237">
            <v>1727.9208964730428</v>
          </cell>
          <cell r="N237">
            <v>2007.6195740929772</v>
          </cell>
          <cell r="O237">
            <v>2080.1400969870424</v>
          </cell>
          <cell r="P237">
            <v>2259.0674722292015</v>
          </cell>
        </row>
        <row r="238">
          <cell r="A238">
            <v>1237</v>
          </cell>
          <cell r="B238" t="str">
            <v>SAN CARLO CANAVESE</v>
          </cell>
          <cell r="C238">
            <v>1250.7663097420229</v>
          </cell>
          <cell r="D238">
            <v>1236.956291725184</v>
          </cell>
          <cell r="E238">
            <v>1068.4740719197516</v>
          </cell>
          <cell r="F238">
            <v>867.83714050463527</v>
          </cell>
          <cell r="G238">
            <v>891.59383092812175</v>
          </cell>
          <cell r="H238">
            <v>852.07500016236838</v>
          </cell>
          <cell r="I238">
            <v>786.2660168792645</v>
          </cell>
          <cell r="J238">
            <v>835.63266534985712</v>
          </cell>
          <cell r="K238">
            <v>998.50829329619046</v>
          </cell>
          <cell r="L238">
            <v>1256.5481969616667</v>
          </cell>
          <cell r="M238">
            <v>1828.8587743451387</v>
          </cell>
          <cell r="N238">
            <v>2127.9218495874047</v>
          </cell>
          <cell r="O238">
            <v>2195.3439235476471</v>
          </cell>
          <cell r="P238">
            <v>2324.4530338535446</v>
          </cell>
        </row>
        <row r="239">
          <cell r="A239">
            <v>1238</v>
          </cell>
          <cell r="B239" t="str">
            <v>SAN COLOMBANO BELMONTE</v>
          </cell>
          <cell r="C239">
            <v>337.7943820955299</v>
          </cell>
          <cell r="D239">
            <v>334.06471135976443</v>
          </cell>
          <cell r="E239">
            <v>288.56272838342591</v>
          </cell>
          <cell r="F239">
            <v>245.22775343753682</v>
          </cell>
          <cell r="G239">
            <v>219.42278021582271</v>
          </cell>
          <cell r="H239">
            <v>213.95101384961578</v>
          </cell>
          <cell r="I239">
            <v>197.45397316172779</v>
          </cell>
          <cell r="J239">
            <v>199.86348949772793</v>
          </cell>
          <cell r="K239">
            <v>236.9838633174457</v>
          </cell>
          <cell r="L239">
            <v>292.49287303486261</v>
          </cell>
          <cell r="M239">
            <v>422.51039143816126</v>
          </cell>
          <cell r="N239">
            <v>482.87781733809129</v>
          </cell>
          <cell r="O239">
            <v>488.81875528400354</v>
          </cell>
          <cell r="P239">
            <v>509.96090141518891</v>
          </cell>
        </row>
        <row r="240">
          <cell r="A240">
            <v>1239</v>
          </cell>
          <cell r="B240" t="str">
            <v>SAN DIDERO</v>
          </cell>
          <cell r="C240">
            <v>193.3328407907172</v>
          </cell>
          <cell r="D240">
            <v>191.19820541257278</v>
          </cell>
          <cell r="E240">
            <v>165.15565379921134</v>
          </cell>
          <cell r="F240">
            <v>147.63097525679458</v>
          </cell>
          <cell r="G240">
            <v>168.31568974531805</v>
          </cell>
          <cell r="H240">
            <v>163.63710219546107</v>
          </cell>
          <cell r="I240">
            <v>167.22209123186727</v>
          </cell>
          <cell r="J240">
            <v>189.97126269589842</v>
          </cell>
          <cell r="K240">
            <v>221.51328887939903</v>
          </cell>
          <cell r="L240">
            <v>278.29908601991139</v>
          </cell>
          <cell r="M240">
            <v>409.27119676486365</v>
          </cell>
          <cell r="N240">
            <v>471.99034065088671</v>
          </cell>
          <cell r="O240">
            <v>494.80381963775358</v>
          </cell>
          <cell r="P240">
            <v>525.92848994181622</v>
          </cell>
        </row>
        <row r="241">
          <cell r="A241">
            <v>1240</v>
          </cell>
          <cell r="B241" t="str">
            <v>SAN FRANCESCO AL CAMPO</v>
          </cell>
          <cell r="C241">
            <v>1078.4694404210377</v>
          </cell>
          <cell r="D241">
            <v>1066.5617944548649</v>
          </cell>
          <cell r="E241">
            <v>921.288513667556</v>
          </cell>
          <cell r="F241">
            <v>769.65608792360229</v>
          </cell>
          <cell r="G241">
            <v>788.00484374902146</v>
          </cell>
          <cell r="H241">
            <v>744.55782714284271</v>
          </cell>
          <cell r="I241">
            <v>700.61660219696375</v>
          </cell>
          <cell r="J241">
            <v>734.53432997739105</v>
          </cell>
          <cell r="K241">
            <v>885.18528287284039</v>
          </cell>
          <cell r="L241">
            <v>1116.1296907924461</v>
          </cell>
          <cell r="M241">
            <v>1616.9269241431762</v>
          </cell>
          <cell r="N241">
            <v>1878.3193646261261</v>
          </cell>
          <cell r="O241">
            <v>1908.6974066995119</v>
          </cell>
          <cell r="P241">
            <v>2042.44531406243</v>
          </cell>
        </row>
        <row r="242">
          <cell r="A242">
            <v>1242</v>
          </cell>
          <cell r="B242" t="str">
            <v>SAN GERMANO CHISONE</v>
          </cell>
          <cell r="C242">
            <v>1802.320373815068</v>
          </cell>
          <cell r="D242">
            <v>1782.4205119138983</v>
          </cell>
          <cell r="E242">
            <v>1539.6421967196311</v>
          </cell>
          <cell r="F242">
            <v>1254.2686603761258</v>
          </cell>
          <cell r="G242">
            <v>615.71053766858199</v>
          </cell>
          <cell r="H242">
            <v>595.89909380342851</v>
          </cell>
          <cell r="I242">
            <v>558.76279737687287</v>
          </cell>
          <cell r="J242">
            <v>578.20880634126797</v>
          </cell>
          <cell r="K242">
            <v>695.15328058679722</v>
          </cell>
          <cell r="L242">
            <v>894.90821111135551</v>
          </cell>
          <cell r="M242">
            <v>1294.1578086152197</v>
          </cell>
          <cell r="N242">
            <v>1474.7234635460452</v>
          </cell>
          <cell r="O242">
            <v>1502.0731758487643</v>
          </cell>
          <cell r="P242">
            <v>1651.1784435224047</v>
          </cell>
        </row>
        <row r="243">
          <cell r="A243">
            <v>1243</v>
          </cell>
          <cell r="B243" t="str">
            <v>SAN GILLIO</v>
          </cell>
          <cell r="C243">
            <v>426.44266369240614</v>
          </cell>
          <cell r="D243">
            <v>421.7342055073151</v>
          </cell>
          <cell r="E243">
            <v>364.29101564920558</v>
          </cell>
          <cell r="F243">
            <v>302.18814467805083</v>
          </cell>
          <cell r="G243">
            <v>468.63764341766597</v>
          </cell>
          <cell r="H243">
            <v>452.03326604401298</v>
          </cell>
          <cell r="I243">
            <v>422.82396374811628</v>
          </cell>
          <cell r="J243">
            <v>447.37657780919284</v>
          </cell>
          <cell r="K243">
            <v>539.4007160819159</v>
          </cell>
          <cell r="L243">
            <v>696.89126148595517</v>
          </cell>
          <cell r="M243">
            <v>1018.9423878859013</v>
          </cell>
          <cell r="N243">
            <v>1183.5170421187734</v>
          </cell>
          <cell r="O243">
            <v>1222.8928807943546</v>
          </cell>
          <cell r="P243">
            <v>1352.859515184703</v>
          </cell>
        </row>
        <row r="244">
          <cell r="A244">
            <v>1244</v>
          </cell>
          <cell r="B244" t="str">
            <v>SAN GIORGIO CANAVESE</v>
          </cell>
          <cell r="C244">
            <v>1306.279375884134</v>
          </cell>
          <cell r="D244">
            <v>1291.856424469888</v>
          </cell>
          <cell r="E244">
            <v>1115.896417216089</v>
          </cell>
          <cell r="F244">
            <v>923.60114317792045</v>
          </cell>
          <cell r="G244">
            <v>831.53613347828036</v>
          </cell>
          <cell r="H244">
            <v>806.88592805515736</v>
          </cell>
          <cell r="I244">
            <v>760.7900458937645</v>
          </cell>
          <cell r="J244">
            <v>777.72259895665366</v>
          </cell>
          <cell r="K244">
            <v>941.54131903536199</v>
          </cell>
          <cell r="L244">
            <v>1206.5089144277647</v>
          </cell>
          <cell r="M244">
            <v>1779.2051216268917</v>
          </cell>
          <cell r="N244">
            <v>2055.4439594888177</v>
          </cell>
          <cell r="O244">
            <v>2139.4853743464914</v>
          </cell>
          <cell r="P244">
            <v>2303.3457186240421</v>
          </cell>
        </row>
        <row r="245">
          <cell r="A245">
            <v>1245</v>
          </cell>
          <cell r="B245" t="str">
            <v>SAN GIORIO DI SUSA</v>
          </cell>
          <cell r="C245">
            <v>1485.8466073736884</v>
          </cell>
          <cell r="D245">
            <v>1469.4410100544562</v>
          </cell>
          <cell r="E245">
            <v>1269.2927227598268</v>
          </cell>
          <cell r="F245">
            <v>1066.5905038252151</v>
          </cell>
          <cell r="G245">
            <v>410.80235833845768</v>
          </cell>
          <cell r="H245">
            <v>386.42741521213742</v>
          </cell>
          <cell r="I245">
            <v>367.04954955477592</v>
          </cell>
          <cell r="J245">
            <v>390.59982738951726</v>
          </cell>
          <cell r="K245">
            <v>465.6604374552935</v>
          </cell>
          <cell r="L245">
            <v>592.29765146772877</v>
          </cell>
          <cell r="M245">
            <v>857.64343429529879</v>
          </cell>
          <cell r="N245">
            <v>986.50183112633499</v>
          </cell>
          <cell r="O245">
            <v>1038.5402505728871</v>
          </cell>
          <cell r="P245">
            <v>1125.8105796222021</v>
          </cell>
        </row>
        <row r="246">
          <cell r="A246">
            <v>1246</v>
          </cell>
          <cell r="B246" t="str">
            <v>SAN GIUSTO CANAVESE</v>
          </cell>
          <cell r="C246">
            <v>207.98222102869997</v>
          </cell>
          <cell r="D246">
            <v>205.68583824542773</v>
          </cell>
          <cell r="E246">
            <v>177.66996828950695</v>
          </cell>
          <cell r="F246">
            <v>150.79372365501769</v>
          </cell>
          <cell r="G246">
            <v>651.84845386844984</v>
          </cell>
          <cell r="H246">
            <v>635.12650212999733</v>
          </cell>
          <cell r="I246">
            <v>596.72398896115124</v>
          </cell>
          <cell r="J246">
            <v>630.0974295256259</v>
          </cell>
          <cell r="K246">
            <v>754.78745826798774</v>
          </cell>
          <cell r="L246">
            <v>927.92248064764726</v>
          </cell>
          <cell r="M246">
            <v>1344.8968985277759</v>
          </cell>
          <cell r="N246">
            <v>1554.7110610683533</v>
          </cell>
          <cell r="O246">
            <v>1571.8126091408469</v>
          </cell>
          <cell r="P246">
            <v>1696.8779918361342</v>
          </cell>
        </row>
        <row r="247">
          <cell r="A247">
            <v>1247</v>
          </cell>
          <cell r="B247" t="str">
            <v>SAN MARTINO CANAVESE</v>
          </cell>
          <cell r="C247">
            <v>2464.9098582678284</v>
          </cell>
          <cell r="D247">
            <v>2437.6941831353702</v>
          </cell>
          <cell r="E247">
            <v>2105.6629465193841</v>
          </cell>
          <cell r="F247">
            <v>1760.4368068364406</v>
          </cell>
          <cell r="G247">
            <v>391.81516328232055</v>
          </cell>
          <cell r="H247">
            <v>383.08781713232298</v>
          </cell>
          <cell r="I247">
            <v>362.67436753728504</v>
          </cell>
          <cell r="J247">
            <v>375.19415871493538</v>
          </cell>
          <cell r="K247">
            <v>444.93539981149729</v>
          </cell>
          <cell r="L247">
            <v>561.0337763377961</v>
          </cell>
          <cell r="M247">
            <v>802.77906491185593</v>
          </cell>
          <cell r="N247">
            <v>928.67694344050278</v>
          </cell>
          <cell r="O247">
            <v>971.11504341277328</v>
          </cell>
          <cell r="P247">
            <v>1051.6714195647962</v>
          </cell>
        </row>
        <row r="248">
          <cell r="A248">
            <v>1248</v>
          </cell>
          <cell r="B248" t="str">
            <v>SAN MAURIZIO CANAVESE</v>
          </cell>
          <cell r="C248">
            <v>108.49364038701955</v>
          </cell>
          <cell r="D248">
            <v>107.29573545722798</v>
          </cell>
          <cell r="E248">
            <v>92.681295313771002</v>
          </cell>
          <cell r="F248">
            <v>78.390667516188202</v>
          </cell>
          <cell r="G248">
            <v>822.91850565991251</v>
          </cell>
          <cell r="H248">
            <v>802.29075942050656</v>
          </cell>
          <cell r="I248">
            <v>793.303507191221</v>
          </cell>
          <cell r="J248">
            <v>859.97954307915518</v>
          </cell>
          <cell r="K248">
            <v>1030.9104909409434</v>
          </cell>
          <cell r="L248">
            <v>1329.8832308620683</v>
          </cell>
          <cell r="M248">
            <v>2004.0781831991178</v>
          </cell>
          <cell r="N248">
            <v>2358.5944684528686</v>
          </cell>
          <cell r="O248">
            <v>2414.6558098759192</v>
          </cell>
          <cell r="P248">
            <v>2492.2948549219896</v>
          </cell>
        </row>
        <row r="249">
          <cell r="A249">
            <v>1249</v>
          </cell>
          <cell r="B249" t="str">
            <v>SAN MAURO TORINESE</v>
          </cell>
          <cell r="C249">
            <v>586.75483913035657</v>
          </cell>
          <cell r="D249">
            <v>580.27633484322962</v>
          </cell>
          <cell r="E249">
            <v>501.23858254028198</v>
          </cell>
          <cell r="F249">
            <v>418.07869342628891</v>
          </cell>
          <cell r="G249">
            <v>1015.8624481155907</v>
          </cell>
          <cell r="H249">
            <v>960.96589762757424</v>
          </cell>
          <cell r="I249">
            <v>885.20113634900201</v>
          </cell>
          <cell r="J249">
            <v>920.0887026436244</v>
          </cell>
          <cell r="K249">
            <v>1089.3527909968243</v>
          </cell>
          <cell r="L249">
            <v>1361.7823222434818</v>
          </cell>
          <cell r="M249">
            <v>1958.1958587894403</v>
          </cell>
          <cell r="N249">
            <v>2262.5590649037208</v>
          </cell>
          <cell r="O249">
            <v>2297.5372437588594</v>
          </cell>
          <cell r="P249">
            <v>2454.5629244962438</v>
          </cell>
        </row>
        <row r="250">
          <cell r="A250">
            <v>1250</v>
          </cell>
          <cell r="B250" t="str">
            <v>SAN PIETRO VAL LEMINA</v>
          </cell>
          <cell r="C250">
            <v>10167.840779861332</v>
          </cell>
          <cell r="D250">
            <v>10055.575152566656</v>
          </cell>
          <cell r="E250">
            <v>8685.9344995716365</v>
          </cell>
          <cell r="F250">
            <v>7076.5997811854959</v>
          </cell>
          <cell r="G250">
            <v>618.58013579317378</v>
          </cell>
          <cell r="H250">
            <v>588.08633255946302</v>
          </cell>
          <cell r="I250">
            <v>535.75906242214478</v>
          </cell>
          <cell r="J250">
            <v>555.93720468231345</v>
          </cell>
          <cell r="K250">
            <v>653.79100882096884</v>
          </cell>
          <cell r="L250">
            <v>795.88095738890104</v>
          </cell>
          <cell r="M250">
            <v>1191.1604949353016</v>
          </cell>
          <cell r="N250">
            <v>1373.4286566249025</v>
          </cell>
          <cell r="O250">
            <v>1395.2828069197863</v>
          </cell>
          <cell r="P250">
            <v>1486.0821503377965</v>
          </cell>
        </row>
        <row r="251">
          <cell r="A251">
            <v>1251</v>
          </cell>
          <cell r="B251" t="str">
            <v>SAN PONSO</v>
          </cell>
          <cell r="C251">
            <v>640.93468658129848</v>
          </cell>
          <cell r="D251">
            <v>633.85796929177502</v>
          </cell>
          <cell r="E251">
            <v>547.52201835959102</v>
          </cell>
          <cell r="F251">
            <v>445.11792856480309</v>
          </cell>
          <cell r="G251">
            <v>90.986532569788665</v>
          </cell>
          <cell r="H251">
            <v>86.221251421845096</v>
          </cell>
          <cell r="I251">
            <v>83.628471181384327</v>
          </cell>
          <cell r="J251">
            <v>89.455530341996223</v>
          </cell>
          <cell r="K251">
            <v>104.42499043866069</v>
          </cell>
          <cell r="L251">
            <v>131.12238424327595</v>
          </cell>
          <cell r="M251">
            <v>194.14918538146318</v>
          </cell>
          <cell r="N251">
            <v>222.31936482601171</v>
          </cell>
          <cell r="O251">
            <v>231.48539044203577</v>
          </cell>
          <cell r="P251">
            <v>252.68579384112948</v>
          </cell>
        </row>
        <row r="252">
          <cell r="A252">
            <v>1252</v>
          </cell>
          <cell r="B252" t="str">
            <v>SAN RAFFAELE CIMENA</v>
          </cell>
          <cell r="C252">
            <v>76.035677105958626</v>
          </cell>
          <cell r="D252">
            <v>75.196148520500955</v>
          </cell>
          <cell r="E252">
            <v>64.953899777917485</v>
          </cell>
          <cell r="F252">
            <v>55.940795101053688</v>
          </cell>
          <cell r="G252">
            <v>640.10109784152814</v>
          </cell>
          <cell r="H252">
            <v>619.39778528115733</v>
          </cell>
          <cell r="I252">
            <v>569.12154131856562</v>
          </cell>
          <cell r="J252">
            <v>587.03066860028252</v>
          </cell>
          <cell r="K252">
            <v>686.6613915418651</v>
          </cell>
          <cell r="L252">
            <v>850.86521996544775</v>
          </cell>
          <cell r="M252">
            <v>1266.8106890887943</v>
          </cell>
          <cell r="N252">
            <v>1493.7866868706867</v>
          </cell>
          <cell r="O252">
            <v>1507.9239149647949</v>
          </cell>
          <cell r="P252">
            <v>1609.0449642711696</v>
          </cell>
        </row>
        <row r="253">
          <cell r="A253">
            <v>1253</v>
          </cell>
          <cell r="B253" t="str">
            <v>SAN SEBASTIANO DA PO</v>
          </cell>
          <cell r="C253">
            <v>1608.911279484227</v>
          </cell>
          <cell r="D253">
            <v>1591.1468948952663</v>
          </cell>
          <cell r="E253">
            <v>1374.421402909948</v>
          </cell>
          <cell r="F253">
            <v>1190.1033031320349</v>
          </cell>
          <cell r="G253">
            <v>752.83388387285459</v>
          </cell>
          <cell r="H253">
            <v>696.58389443658007</v>
          </cell>
          <cell r="I253">
            <v>650.08838586681509</v>
          </cell>
          <cell r="J253">
            <v>670.59291438270338</v>
          </cell>
          <cell r="K253">
            <v>801.3603851010497</v>
          </cell>
          <cell r="L253">
            <v>1029.244438400747</v>
          </cell>
          <cell r="M253">
            <v>1515.4867799663955</v>
          </cell>
          <cell r="N253">
            <v>1724.835845793109</v>
          </cell>
          <cell r="O253">
            <v>1774.0614385371061</v>
          </cell>
          <cell r="P253">
            <v>1945.4333247643635</v>
          </cell>
        </row>
        <row r="254">
          <cell r="A254">
            <v>1254</v>
          </cell>
          <cell r="B254" t="str">
            <v>SAN SECONDO DI PINEROLO</v>
          </cell>
          <cell r="C254">
            <v>578.91575431022613</v>
          </cell>
          <cell r="D254">
            <v>572.52380328389484</v>
          </cell>
          <cell r="E254">
            <v>494.54200076265431</v>
          </cell>
          <cell r="F254">
            <v>407.83809646619147</v>
          </cell>
          <cell r="G254">
            <v>898.24472435742666</v>
          </cell>
          <cell r="H254">
            <v>856.73608046385823</v>
          </cell>
          <cell r="I254">
            <v>784.5832731713416</v>
          </cell>
          <cell r="J254">
            <v>809.75340409106207</v>
          </cell>
          <cell r="K254">
            <v>947.96579025924825</v>
          </cell>
          <cell r="L254">
            <v>1202.521070440745</v>
          </cell>
          <cell r="M254">
            <v>1758.7979293473868</v>
          </cell>
          <cell r="N254">
            <v>2069.9280153434256</v>
          </cell>
          <cell r="O254">
            <v>2078.690095061635</v>
          </cell>
          <cell r="P254">
            <v>2209.3457226623486</v>
          </cell>
        </row>
        <row r="255">
          <cell r="A255">
            <v>1241</v>
          </cell>
          <cell r="B255" t="str">
            <v>SANGANO</v>
          </cell>
          <cell r="C255">
            <v>563.26751819966898</v>
          </cell>
          <cell r="D255">
            <v>557.04834319147585</v>
          </cell>
          <cell r="E255">
            <v>481.17440809152038</v>
          </cell>
          <cell r="F255">
            <v>393.24777462252962</v>
          </cell>
          <cell r="G255">
            <v>361.54617951335649</v>
          </cell>
          <cell r="H255">
            <v>340.03026017287306</v>
          </cell>
          <cell r="I255">
            <v>313.71287519674934</v>
          </cell>
          <cell r="J255">
            <v>328.29806701785213</v>
          </cell>
          <cell r="K255">
            <v>385.07263720264774</v>
          </cell>
          <cell r="L255">
            <v>475.70257357997002</v>
          </cell>
          <cell r="M255">
            <v>696.38226325130699</v>
          </cell>
          <cell r="N255">
            <v>801.71575690357349</v>
          </cell>
          <cell r="O255">
            <v>810.36556251379136</v>
          </cell>
          <cell r="P255">
            <v>861.65435511267412</v>
          </cell>
        </row>
        <row r="256">
          <cell r="A256">
            <v>1255</v>
          </cell>
          <cell r="B256" t="str">
            <v>SANT'AMBROGIO DI TORINO</v>
          </cell>
          <cell r="C256">
            <v>703.86893316209978</v>
          </cell>
          <cell r="D256">
            <v>696.0973433992873</v>
          </cell>
          <cell r="E256">
            <v>601.28394829297702</v>
          </cell>
          <cell r="F256">
            <v>502.00693141840424</v>
          </cell>
          <cell r="G256">
            <v>492.67409162281899</v>
          </cell>
          <cell r="H256">
            <v>482.77862576606969</v>
          </cell>
          <cell r="I256">
            <v>456.14110897202119</v>
          </cell>
          <cell r="J256">
            <v>467.55933566392991</v>
          </cell>
          <cell r="K256">
            <v>563.71027381526869</v>
          </cell>
          <cell r="L256">
            <v>735.2863742503946</v>
          </cell>
          <cell r="M256">
            <v>1068.9924809875808</v>
          </cell>
          <cell r="N256">
            <v>1240.026770528448</v>
          </cell>
          <cell r="O256">
            <v>1262.850007659893</v>
          </cell>
          <cell r="P256">
            <v>1356.0057241993304</v>
          </cell>
        </row>
        <row r="257">
          <cell r="A257">
            <v>1256</v>
          </cell>
          <cell r="B257" t="str">
            <v>SANT'ANTONINO DI SUSA</v>
          </cell>
          <cell r="C257">
            <v>479.50972480986701</v>
          </cell>
          <cell r="D257">
            <v>474.21534016959032</v>
          </cell>
          <cell r="E257">
            <v>409.62384755821557</v>
          </cell>
          <cell r="F257">
            <v>337.91459952507734</v>
          </cell>
          <cell r="G257">
            <v>340.82892847979593</v>
          </cell>
          <cell r="H257">
            <v>325.77484407155742</v>
          </cell>
          <cell r="I257">
            <v>305.57226276062715</v>
          </cell>
          <cell r="J257">
            <v>322.13585847295968</v>
          </cell>
          <cell r="K257">
            <v>383.68368561885836</v>
          </cell>
          <cell r="L257">
            <v>480.08706652938451</v>
          </cell>
          <cell r="M257">
            <v>708.91844468407442</v>
          </cell>
          <cell r="N257">
            <v>819.2846396491517</v>
          </cell>
          <cell r="O257">
            <v>830.84432284597619</v>
          </cell>
          <cell r="P257">
            <v>881.97735515471425</v>
          </cell>
        </row>
        <row r="258">
          <cell r="A258">
            <v>1257</v>
          </cell>
          <cell r="B258" t="str">
            <v>SANTENA</v>
          </cell>
          <cell r="C258">
            <v>1338.0601906177403</v>
          </cell>
          <cell r="D258">
            <v>1323.2863394225819</v>
          </cell>
          <cell r="E258">
            <v>1143.0453548416535</v>
          </cell>
          <cell r="F258">
            <v>940.83242403558904</v>
          </cell>
          <cell r="G258">
            <v>968.73017426054378</v>
          </cell>
          <cell r="H258">
            <v>919.56447527241221</v>
          </cell>
          <cell r="I258">
            <v>848.72104678769972</v>
          </cell>
          <cell r="J258">
            <v>886.64666195108282</v>
          </cell>
          <cell r="K258">
            <v>1037.1307072227523</v>
          </cell>
          <cell r="L258">
            <v>1308.9837168299473</v>
          </cell>
          <cell r="M258">
            <v>1900.1489329790845</v>
          </cell>
          <cell r="N258">
            <v>2226.4646100274117</v>
          </cell>
          <cell r="O258">
            <v>2285.5960901861763</v>
          </cell>
          <cell r="P258">
            <v>2465.4458693539636</v>
          </cell>
        </row>
        <row r="259">
          <cell r="A259">
            <v>1258</v>
          </cell>
          <cell r="B259" t="str">
            <v>SAUZE DI CESANA</v>
          </cell>
          <cell r="C259">
            <v>1446.6234805269919</v>
          </cell>
          <cell r="D259">
            <v>1430.650955384561</v>
          </cell>
          <cell r="E259">
            <v>1235.7861486469069</v>
          </cell>
          <cell r="F259">
            <v>1070.6420692975153</v>
          </cell>
          <cell r="G259">
            <v>1137.963699315374</v>
          </cell>
          <cell r="H259">
            <v>1103.3814394272681</v>
          </cell>
          <cell r="I259">
            <v>1066.3807435385368</v>
          </cell>
          <cell r="J259">
            <v>1196.0779515355696</v>
          </cell>
          <cell r="K259">
            <v>1417.9556220626453</v>
          </cell>
          <cell r="L259">
            <v>1785.1432367038526</v>
          </cell>
          <cell r="M259">
            <v>2695.496733685286</v>
          </cell>
          <cell r="N259">
            <v>2930.2484820440036</v>
          </cell>
          <cell r="O259">
            <v>2972.1691756716305</v>
          </cell>
          <cell r="P259">
            <v>3093.7106261795461</v>
          </cell>
        </row>
        <row r="260">
          <cell r="A260">
            <v>1259</v>
          </cell>
          <cell r="B260" t="str">
            <v>SAUZE D'OULX</v>
          </cell>
          <cell r="C260">
            <v>948.0087061763661</v>
          </cell>
          <cell r="D260">
            <v>937.54150921843393</v>
          </cell>
          <cell r="E260">
            <v>809.84170633166309</v>
          </cell>
          <cell r="F260">
            <v>683.38350433785126</v>
          </cell>
          <cell r="G260">
            <v>719.20026268346658</v>
          </cell>
          <cell r="H260">
            <v>692.90100859023983</v>
          </cell>
          <cell r="I260">
            <v>654.23156263363785</v>
          </cell>
          <cell r="J260">
            <v>701.21380467195991</v>
          </cell>
          <cell r="K260">
            <v>832.21760925797332</v>
          </cell>
          <cell r="L260">
            <v>1031.4397417642872</v>
          </cell>
          <cell r="M260">
            <v>1476.1510406309681</v>
          </cell>
          <cell r="N260">
            <v>1681.8141276811293</v>
          </cell>
          <cell r="O260">
            <v>1696.5228140691049</v>
          </cell>
          <cell r="P260">
            <v>1813.9033801559672</v>
          </cell>
        </row>
        <row r="261">
          <cell r="A261">
            <v>1260</v>
          </cell>
          <cell r="B261" t="str">
            <v>SCALENGHE</v>
          </cell>
          <cell r="C261">
            <v>1505.2861426319676</v>
          </cell>
          <cell r="D261">
            <v>1488.6659086295558</v>
          </cell>
          <cell r="E261">
            <v>1285.8990538001356</v>
          </cell>
          <cell r="F261">
            <v>1068.3591765737583</v>
          </cell>
          <cell r="G261">
            <v>1085.4979896698683</v>
          </cell>
          <cell r="H261">
            <v>1032.8680052164473</v>
          </cell>
          <cell r="I261">
            <v>972.90788516990585</v>
          </cell>
          <cell r="J261">
            <v>1025.5081084965941</v>
          </cell>
          <cell r="K261">
            <v>1200.7935270646374</v>
          </cell>
          <cell r="L261">
            <v>1519.2555327676253</v>
          </cell>
          <cell r="M261">
            <v>2217.2174939853703</v>
          </cell>
          <cell r="N261">
            <v>2621.8583118207002</v>
          </cell>
          <cell r="O261">
            <v>2633.7340127637262</v>
          </cell>
          <cell r="P261">
            <v>2887.7737753884912</v>
          </cell>
        </row>
        <row r="262">
          <cell r="A262">
            <v>1261</v>
          </cell>
          <cell r="B262" t="str">
            <v>SCARMAGNO</v>
          </cell>
          <cell r="C262">
            <v>746.77838920624731</v>
          </cell>
          <cell r="D262">
            <v>738.53302560059387</v>
          </cell>
          <cell r="E262">
            <v>637.93958961162457</v>
          </cell>
          <cell r="F262">
            <v>549.44687968733501</v>
          </cell>
          <cell r="G262">
            <v>575.70224192667104</v>
          </cell>
          <cell r="H262">
            <v>580.38032737475214</v>
          </cell>
          <cell r="I262">
            <v>537.82182518830245</v>
          </cell>
          <cell r="J262">
            <v>526.0339923552558</v>
          </cell>
          <cell r="K262">
            <v>639.9488133256491</v>
          </cell>
          <cell r="L262">
            <v>830.56397177533881</v>
          </cell>
          <cell r="M262">
            <v>1221.4249685602438</v>
          </cell>
          <cell r="N262">
            <v>1317.3420624216853</v>
          </cell>
          <cell r="O262">
            <v>1317.3496575267841</v>
          </cell>
          <cell r="P262">
            <v>1455.3449463391978</v>
          </cell>
        </row>
        <row r="263">
          <cell r="A263">
            <v>1262</v>
          </cell>
          <cell r="B263" t="str">
            <v>SCIOLZE</v>
          </cell>
          <cell r="C263">
            <v>773.16282233884908</v>
          </cell>
          <cell r="D263">
            <v>764.62614172690337</v>
          </cell>
          <cell r="E263">
            <v>660.47863826116804</v>
          </cell>
          <cell r="F263">
            <v>563.52114390733982</v>
          </cell>
          <cell r="G263">
            <v>574.45117515845993</v>
          </cell>
          <cell r="H263">
            <v>547.29407267759825</v>
          </cell>
          <cell r="I263">
            <v>531.70614329001114</v>
          </cell>
          <cell r="J263">
            <v>550.91066081205656</v>
          </cell>
          <cell r="K263">
            <v>658.37319582903058</v>
          </cell>
          <cell r="L263">
            <v>832.08816245526748</v>
          </cell>
          <cell r="M263">
            <v>1198.6927850797961</v>
          </cell>
          <cell r="N263">
            <v>1393.1144459261902</v>
          </cell>
          <cell r="O263">
            <v>1382.4656292423649</v>
          </cell>
          <cell r="P263">
            <v>1453.9978587178841</v>
          </cell>
        </row>
        <row r="264">
          <cell r="A264">
            <v>1263</v>
          </cell>
          <cell r="B264" t="str">
            <v>SESTRIERE</v>
          </cell>
          <cell r="C264">
            <v>1425.7268568201446</v>
          </cell>
          <cell r="D264">
            <v>1409.9850564323181</v>
          </cell>
          <cell r="E264">
            <v>1217.9350917008373</v>
          </cell>
          <cell r="F264">
            <v>1002.9093705071338</v>
          </cell>
          <cell r="G264">
            <v>1065.4244191332382</v>
          </cell>
          <cell r="H264">
            <v>1019.9899137635716</v>
          </cell>
          <cell r="I264">
            <v>958.11480782599619</v>
          </cell>
          <cell r="J264">
            <v>978.72336988703796</v>
          </cell>
          <cell r="K264">
            <v>1151.5157434365303</v>
          </cell>
          <cell r="L264">
            <v>1423.8476370201417</v>
          </cell>
          <cell r="M264">
            <v>2006.113829209917</v>
          </cell>
          <cell r="N264">
            <v>2332.168670795128</v>
          </cell>
          <cell r="O264">
            <v>2426.9471285620261</v>
          </cell>
          <cell r="P264">
            <v>2686.9503956819799</v>
          </cell>
        </row>
        <row r="265">
          <cell r="A265">
            <v>1264</v>
          </cell>
          <cell r="B265" t="str">
            <v>SETTIMO ROTTARO</v>
          </cell>
          <cell r="C265">
            <v>351.30988229274874</v>
          </cell>
          <cell r="D265">
            <v>347.43098359986897</v>
          </cell>
          <cell r="E265">
            <v>300.10841954673612</v>
          </cell>
          <cell r="F265">
            <v>241.02011934407921</v>
          </cell>
          <cell r="G265">
            <v>260.48026077933008</v>
          </cell>
          <cell r="H265">
            <v>240.23338173178092</v>
          </cell>
          <cell r="I265">
            <v>228.51613641764271</v>
          </cell>
          <cell r="J265">
            <v>236.17152334389201</v>
          </cell>
          <cell r="K265">
            <v>279.6706236937153</v>
          </cell>
          <cell r="L265">
            <v>356.385915051371</v>
          </cell>
          <cell r="M265">
            <v>514.83468306799739</v>
          </cell>
          <cell r="N265">
            <v>611.91510698266973</v>
          </cell>
          <cell r="O265">
            <v>606.02809642160844</v>
          </cell>
          <cell r="P265">
            <v>642.62186214209771</v>
          </cell>
        </row>
        <row r="266">
          <cell r="A266">
            <v>1265</v>
          </cell>
          <cell r="B266" t="str">
            <v>SETTIMO TORINESE</v>
          </cell>
          <cell r="C266">
            <v>3398.6066477602926</v>
          </cell>
          <cell r="D266">
            <v>3361.0817970570479</v>
          </cell>
          <cell r="E266">
            <v>2903.278618477465</v>
          </cell>
          <cell r="F266">
            <v>2392.2438390261113</v>
          </cell>
          <cell r="G266">
            <v>2427.870997224546</v>
          </cell>
          <cell r="H266">
            <v>2312.3637437822376</v>
          </cell>
          <cell r="I266">
            <v>2140.5357075630559</v>
          </cell>
          <cell r="J266">
            <v>2208.0476941550842</v>
          </cell>
          <cell r="K266">
            <v>2583.5359751551091</v>
          </cell>
          <cell r="L266">
            <v>3205.0899370137095</v>
          </cell>
          <cell r="M266">
            <v>4643.5015035322185</v>
          </cell>
          <cell r="N266">
            <v>5350.9078609017452</v>
          </cell>
          <cell r="O266">
            <v>5416.6099787125659</v>
          </cell>
          <cell r="P266">
            <v>5742.1364489024518</v>
          </cell>
        </row>
        <row r="267">
          <cell r="A267">
            <v>1266</v>
          </cell>
          <cell r="B267" t="str">
            <v>SETTIMO VITTONE</v>
          </cell>
          <cell r="C267">
            <v>1267.6970536797364</v>
          </cell>
          <cell r="D267">
            <v>1253.7000991608531</v>
          </cell>
          <cell r="E267">
            <v>1082.9372540304776</v>
          </cell>
          <cell r="F267">
            <v>903.1624138047722</v>
          </cell>
          <cell r="G267">
            <v>929.52649638789683</v>
          </cell>
          <cell r="H267">
            <v>901.73589348364612</v>
          </cell>
          <cell r="I267">
            <v>837.7222373174734</v>
          </cell>
          <cell r="J267">
            <v>881.59951615116836</v>
          </cell>
          <cell r="K267">
            <v>1067.0466197963415</v>
          </cell>
          <cell r="L267">
            <v>1334.4014146538275</v>
          </cell>
          <cell r="M267">
            <v>1976.7594273612754</v>
          </cell>
          <cell r="N267">
            <v>2322.6562492612493</v>
          </cell>
          <cell r="O267">
            <v>2406.1043559492628</v>
          </cell>
          <cell r="P267">
            <v>2630.0092980942923</v>
          </cell>
        </row>
        <row r="268">
          <cell r="A268">
            <v>1267</v>
          </cell>
          <cell r="B268" t="str">
            <v>SPARONE</v>
          </cell>
          <cell r="C268">
            <v>963.90768001057393</v>
          </cell>
          <cell r="D268">
            <v>953.26493857771516</v>
          </cell>
          <cell r="E268">
            <v>823.42349309683868</v>
          </cell>
          <cell r="F268">
            <v>664.06771167761883</v>
          </cell>
          <cell r="G268">
            <v>668.08506192543393</v>
          </cell>
          <cell r="H268">
            <v>647.49940965212966</v>
          </cell>
          <cell r="I268">
            <v>588.64180373403553</v>
          </cell>
          <cell r="J268">
            <v>600.38702034341634</v>
          </cell>
          <cell r="K268">
            <v>707.56274216833503</v>
          </cell>
          <cell r="L268">
            <v>872.44035219553894</v>
          </cell>
          <cell r="M268">
            <v>1271.0870034946656</v>
          </cell>
          <cell r="N268">
            <v>1447.8164125756507</v>
          </cell>
          <cell r="O268">
            <v>1511.3667721738977</v>
          </cell>
          <cell r="P268">
            <v>1580.5808536588015</v>
          </cell>
        </row>
        <row r="269">
          <cell r="A269">
            <v>1268</v>
          </cell>
          <cell r="B269" t="str">
            <v>STRAMBINELLO</v>
          </cell>
          <cell r="C269">
            <v>120.30980238293979</v>
          </cell>
          <cell r="D269">
            <v>118.9814323064757</v>
          </cell>
          <cell r="E269">
            <v>102.77531737361394</v>
          </cell>
          <cell r="F269">
            <v>88.422207556595836</v>
          </cell>
          <cell r="G269">
            <v>86.941894037014734</v>
          </cell>
          <cell r="H269">
            <v>85.562481773087725</v>
          </cell>
          <cell r="I269">
            <v>77.544369176372456</v>
          </cell>
          <cell r="J269">
            <v>87.381435592711597</v>
          </cell>
          <cell r="K269">
            <v>105.23562601406266</v>
          </cell>
          <cell r="L269">
            <v>130.12920054260471</v>
          </cell>
          <cell r="M269">
            <v>191.40469525690702</v>
          </cell>
          <cell r="N269">
            <v>218.74289106436973</v>
          </cell>
          <cell r="O269">
            <v>231.11944556935165</v>
          </cell>
          <cell r="P269">
            <v>256.07282739418758</v>
          </cell>
        </row>
        <row r="270">
          <cell r="A270">
            <v>1269</v>
          </cell>
          <cell r="B270" t="str">
            <v>STRAMBINO</v>
          </cell>
          <cell r="C270">
            <v>1267.4118996056361</v>
          </cell>
          <cell r="D270">
            <v>1253.4180935429192</v>
          </cell>
          <cell r="E270">
            <v>1082.6936595777765</v>
          </cell>
          <cell r="F270">
            <v>886.39127133049237</v>
          </cell>
          <cell r="G270">
            <v>914.58359392308705</v>
          </cell>
          <cell r="H270">
            <v>876.50742752005829</v>
          </cell>
          <cell r="I270">
            <v>825.08129472867449</v>
          </cell>
          <cell r="J270">
            <v>885.60225258831122</v>
          </cell>
          <cell r="K270">
            <v>1036.2992529227952</v>
          </cell>
          <cell r="L270">
            <v>1321.569876234116</v>
          </cell>
          <cell r="M270">
            <v>1926.5834030708734</v>
          </cell>
          <cell r="N270">
            <v>2250.5710536290399</v>
          </cell>
          <cell r="O270">
            <v>2317.5020526404401</v>
          </cell>
          <cell r="P270">
            <v>2500.924028103595</v>
          </cell>
        </row>
        <row r="271">
          <cell r="A271">
            <v>1270</v>
          </cell>
          <cell r="B271" t="str">
            <v>SUSA</v>
          </cell>
          <cell r="C271">
            <v>1036.9424396244119</v>
          </cell>
          <cell r="D271">
            <v>1025.4933034731578</v>
          </cell>
          <cell r="E271">
            <v>885.81384242786032</v>
          </cell>
          <cell r="F271">
            <v>742.42119816733214</v>
          </cell>
          <cell r="G271">
            <v>769.50377656979902</v>
          </cell>
          <cell r="H271">
            <v>749.06919008687828</v>
          </cell>
          <cell r="I271">
            <v>704.27849979929147</v>
          </cell>
          <cell r="J271">
            <v>746.78034933788751</v>
          </cell>
          <cell r="K271">
            <v>897.88774327280964</v>
          </cell>
          <cell r="L271">
            <v>1099.1812751375569</v>
          </cell>
          <cell r="M271">
            <v>1571.7064508053188</v>
          </cell>
          <cell r="N271">
            <v>1783.6575505160956</v>
          </cell>
          <cell r="O271">
            <v>1825.8071710069537</v>
          </cell>
          <cell r="P271">
            <v>1953.0472123753868</v>
          </cell>
        </row>
        <row r="272">
          <cell r="A272">
            <v>1271</v>
          </cell>
          <cell r="B272" t="str">
            <v>TAVAGNASCO</v>
          </cell>
          <cell r="C272">
            <v>552.51391051390385</v>
          </cell>
          <cell r="D272">
            <v>546.41346872927909</v>
          </cell>
          <cell r="E272">
            <v>471.98807895685826</v>
          </cell>
          <cell r="F272">
            <v>392.56236160296413</v>
          </cell>
          <cell r="G272">
            <v>395.85846084878574</v>
          </cell>
          <cell r="H272">
            <v>372.97221828630643</v>
          </cell>
          <cell r="I272">
            <v>334.93785981288568</v>
          </cell>
          <cell r="J272">
            <v>354.34355278554341</v>
          </cell>
          <cell r="K272">
            <v>408.77620012218841</v>
          </cell>
          <cell r="L272">
            <v>516.26261716153317</v>
          </cell>
          <cell r="M272">
            <v>752.87838149079209</v>
          </cell>
          <cell r="N272">
            <v>890.58784592456368</v>
          </cell>
          <cell r="O272">
            <v>888.04323779624565</v>
          </cell>
          <cell r="P272">
            <v>930.61671249385518</v>
          </cell>
        </row>
        <row r="273">
          <cell r="A273">
            <v>1272</v>
          </cell>
          <cell r="B273" t="str">
            <v>TORINO</v>
          </cell>
          <cell r="C273">
            <v>18574.162704561793</v>
          </cell>
          <cell r="D273">
            <v>18369.080812285207</v>
          </cell>
          <cell r="E273">
            <v>15867.081726510902</v>
          </cell>
          <cell r="F273">
            <v>12700.718944707516</v>
          </cell>
          <cell r="G273">
            <v>12230.576222942696</v>
          </cell>
          <cell r="H273">
            <v>11469.047540319407</v>
          </cell>
          <cell r="I273">
            <v>10686.067179167043</v>
          </cell>
          <cell r="J273">
            <v>11012.312424003381</v>
          </cell>
          <cell r="K273">
            <v>12906.686325791045</v>
          </cell>
          <cell r="L273">
            <v>15898.442910866908</v>
          </cell>
          <cell r="M273">
            <v>22339.447671674981</v>
          </cell>
          <cell r="N273">
            <v>25580.938873702718</v>
          </cell>
          <cell r="O273">
            <v>25799.6906114675</v>
          </cell>
          <cell r="P273">
            <v>28264.160622154555</v>
          </cell>
        </row>
        <row r="274">
          <cell r="A274">
            <v>1273</v>
          </cell>
          <cell r="B274" t="str">
            <v>TORRAZZA PIEMONTE</v>
          </cell>
          <cell r="C274">
            <v>439.89327148823133</v>
          </cell>
          <cell r="D274">
            <v>435.03630183896752</v>
          </cell>
          <cell r="E274">
            <v>375.78127211795004</v>
          </cell>
          <cell r="F274">
            <v>312.93652870580581</v>
          </cell>
          <cell r="G274">
            <v>330.74123328430142</v>
          </cell>
          <cell r="H274">
            <v>320.61472685788465</v>
          </cell>
          <cell r="I274">
            <v>298.84067934032953</v>
          </cell>
          <cell r="J274">
            <v>310.10029239955264</v>
          </cell>
          <cell r="K274">
            <v>380.2187160269678</v>
          </cell>
          <cell r="L274">
            <v>486.52555377927234</v>
          </cell>
          <cell r="M274">
            <v>728.7911561117096</v>
          </cell>
          <cell r="N274">
            <v>880.33402998286556</v>
          </cell>
          <cell r="O274">
            <v>900.37822478302667</v>
          </cell>
          <cell r="P274">
            <v>979.93095170978143</v>
          </cell>
        </row>
        <row r="275">
          <cell r="A275">
            <v>1274</v>
          </cell>
          <cell r="B275" t="str">
            <v>TORRE CANAVESE</v>
          </cell>
          <cell r="C275">
            <v>433.69392231483346</v>
          </cell>
          <cell r="D275">
            <v>428.90540120236705</v>
          </cell>
          <cell r="E275">
            <v>370.48544363027759</v>
          </cell>
          <cell r="F275">
            <v>304.04546973752406</v>
          </cell>
          <cell r="G275">
            <v>310.28771577627344</v>
          </cell>
          <cell r="H275">
            <v>301.40232531323437</v>
          </cell>
          <cell r="I275">
            <v>272.45416699077742</v>
          </cell>
          <cell r="J275">
            <v>277.32707064561487</v>
          </cell>
          <cell r="K275">
            <v>331.45943911795428</v>
          </cell>
          <cell r="L275">
            <v>424.71251416972069</v>
          </cell>
          <cell r="M275">
            <v>621.78088082078182</v>
          </cell>
          <cell r="N275">
            <v>716.52763756925185</v>
          </cell>
          <cell r="O275">
            <v>721.57113056150001</v>
          </cell>
          <cell r="P275">
            <v>768.09721936976564</v>
          </cell>
        </row>
        <row r="276">
          <cell r="A276">
            <v>1275</v>
          </cell>
          <cell r="B276" t="str">
            <v>TORRE PELLICE</v>
          </cell>
          <cell r="C276">
            <v>1222.6490234187361</v>
          </cell>
          <cell r="D276">
            <v>1209.1494552658603</v>
          </cell>
          <cell r="E276">
            <v>1044.4547238007794</v>
          </cell>
          <cell r="F276">
            <v>854.36340613962295</v>
          </cell>
          <cell r="G276">
            <v>841.67112935947046</v>
          </cell>
          <cell r="H276">
            <v>793.2432148257044</v>
          </cell>
          <cell r="I276">
            <v>722.95862683059056</v>
          </cell>
          <cell r="J276">
            <v>740.86276822488514</v>
          </cell>
          <cell r="K276">
            <v>887.46412108827371</v>
          </cell>
          <cell r="L276">
            <v>1112.3528448146237</v>
          </cell>
          <cell r="M276">
            <v>1636.3225854282339</v>
          </cell>
          <cell r="N276">
            <v>1898.6281054143371</v>
          </cell>
          <cell r="O276">
            <v>1911.8520003656997</v>
          </cell>
          <cell r="P276">
            <v>2058.1821484746279</v>
          </cell>
        </row>
        <row r="277">
          <cell r="A277">
            <v>1276</v>
          </cell>
          <cell r="B277" t="str">
            <v>TRANA</v>
          </cell>
          <cell r="C277">
            <v>787.23850726605417</v>
          </cell>
          <cell r="D277">
            <v>778.54641355980789</v>
          </cell>
          <cell r="E277">
            <v>672.50287034360417</v>
          </cell>
          <cell r="F277">
            <v>562.91182022994883</v>
          </cell>
          <cell r="G277">
            <v>577.86480619066413</v>
          </cell>
          <cell r="H277">
            <v>564.10000634852099</v>
          </cell>
          <cell r="I277">
            <v>524.91437920674821</v>
          </cell>
          <cell r="J277">
            <v>563.98950087582386</v>
          </cell>
          <cell r="K277">
            <v>661.75466822480314</v>
          </cell>
          <cell r="L277">
            <v>820.78841044640137</v>
          </cell>
          <cell r="M277">
            <v>1187.6784859728969</v>
          </cell>
          <cell r="N277">
            <v>1384.5526600638957</v>
          </cell>
          <cell r="O277">
            <v>1396.9426470674234</v>
          </cell>
          <cell r="P277">
            <v>1509.7197456908341</v>
          </cell>
        </row>
        <row r="278">
          <cell r="A278">
            <v>1277</v>
          </cell>
          <cell r="B278" t="str">
            <v>TRAUSELLA</v>
          </cell>
          <cell r="C278">
            <v>440.8761634469933</v>
          </cell>
          <cell r="D278">
            <v>436.00834144621234</v>
          </cell>
          <cell r="E278">
            <v>376.62091303668586</v>
          </cell>
          <cell r="F278">
            <v>317.86789839032764</v>
          </cell>
          <cell r="G278">
            <v>316.23995560115941</v>
          </cell>
          <cell r="H278">
            <v>300.54590228920569</v>
          </cell>
          <cell r="I278">
            <v>263.59857546634942</v>
          </cell>
          <cell r="J278">
            <v>255.43770414851733</v>
          </cell>
          <cell r="K278">
            <v>287.73423556027012</v>
          </cell>
          <cell r="L278">
            <v>366.97445070477454</v>
          </cell>
          <cell r="M278">
            <v>480.95508977451698</v>
          </cell>
          <cell r="N278">
            <v>585.17863082594795</v>
          </cell>
          <cell r="O278">
            <v>579.38898819611268</v>
          </cell>
          <cell r="P278">
            <v>632.72513727650187</v>
          </cell>
        </row>
        <row r="279">
          <cell r="A279">
            <v>1278</v>
          </cell>
          <cell r="B279" t="str">
            <v>TRAVERSELLA</v>
          </cell>
          <cell r="C279">
            <v>946.32297745629694</v>
          </cell>
          <cell r="D279">
            <v>935.87439304318184</v>
          </cell>
          <cell r="E279">
            <v>808.40166320317826</v>
          </cell>
          <cell r="F279">
            <v>668.72842782946225</v>
          </cell>
          <cell r="G279">
            <v>691.25219806200346</v>
          </cell>
          <cell r="H279">
            <v>674.73833624341876</v>
          </cell>
          <cell r="I279">
            <v>614.37389026101414</v>
          </cell>
          <cell r="J279">
            <v>631.55913012693702</v>
          </cell>
          <cell r="K279">
            <v>758.58941299698165</v>
          </cell>
          <cell r="L279">
            <v>933.626077308042</v>
          </cell>
          <cell r="M279">
            <v>1387.2643636229886</v>
          </cell>
          <cell r="N279">
            <v>1651.3830741342681</v>
          </cell>
          <cell r="O279">
            <v>1642.347116587775</v>
          </cell>
          <cell r="P279">
            <v>1798.9890944115755</v>
          </cell>
        </row>
        <row r="280">
          <cell r="A280">
            <v>1279</v>
          </cell>
          <cell r="B280" t="str">
            <v>TRAVES</v>
          </cell>
          <cell r="C280">
            <v>392.16782141963751</v>
          </cell>
          <cell r="D280">
            <v>387.83780018605734</v>
          </cell>
          <cell r="E280">
            <v>335.01154113638012</v>
          </cell>
          <cell r="F280">
            <v>276.7866876195136</v>
          </cell>
          <cell r="G280">
            <v>268.34599420515013</v>
          </cell>
          <cell r="H280">
            <v>264.30426918365657</v>
          </cell>
          <cell r="I280">
            <v>246.10124412172254</v>
          </cell>
          <cell r="J280">
            <v>271.17806584815128</v>
          </cell>
          <cell r="K280">
            <v>314.92870860214947</v>
          </cell>
          <cell r="L280">
            <v>398.33190543405118</v>
          </cell>
          <cell r="M280">
            <v>592.00506843461903</v>
          </cell>
          <cell r="N280">
            <v>676.44449471836833</v>
          </cell>
          <cell r="O280">
            <v>682.79012200076727</v>
          </cell>
          <cell r="P280">
            <v>720.34873113389483</v>
          </cell>
        </row>
        <row r="281">
          <cell r="A281">
            <v>1280</v>
          </cell>
          <cell r="B281" t="str">
            <v>TROFARELLO</v>
          </cell>
          <cell r="C281">
            <v>1056.0330159244265</v>
          </cell>
          <cell r="D281">
            <v>1044.3730960315563</v>
          </cell>
          <cell r="E281">
            <v>902.12207333853985</v>
          </cell>
          <cell r="F281">
            <v>745.43096509564202</v>
          </cell>
          <cell r="G281">
            <v>785.14316796245259</v>
          </cell>
          <cell r="H281">
            <v>739.5031475160273</v>
          </cell>
          <cell r="I281">
            <v>693.70864800182051</v>
          </cell>
          <cell r="J281">
            <v>732.99140981307244</v>
          </cell>
          <cell r="K281">
            <v>856.9543679227088</v>
          </cell>
          <cell r="L281">
            <v>1073.5294019551386</v>
          </cell>
          <cell r="M281">
            <v>1556.4433569684529</v>
          </cell>
          <cell r="N281">
            <v>1791.700957053069</v>
          </cell>
          <cell r="O281">
            <v>1721.9048461949662</v>
          </cell>
          <cell r="P281">
            <v>1796.7752304172975</v>
          </cell>
        </row>
        <row r="282">
          <cell r="A282">
            <v>1281</v>
          </cell>
          <cell r="B282" t="str">
            <v>USSEAUX</v>
          </cell>
          <cell r="C282">
            <v>1361.5938611335414</v>
          </cell>
          <cell r="D282">
            <v>1346.5601689022965</v>
          </cell>
          <cell r="E282">
            <v>1163.1491236811116</v>
          </cell>
          <cell r="F282">
            <v>957.37557064577345</v>
          </cell>
          <cell r="G282">
            <v>898.98039341607819</v>
          </cell>
          <cell r="H282">
            <v>857.11741497849243</v>
          </cell>
          <cell r="I282">
            <v>764.99759494860029</v>
          </cell>
          <cell r="J282">
            <v>769.50688070173317</v>
          </cell>
          <cell r="K282">
            <v>935.74886339488955</v>
          </cell>
          <cell r="L282">
            <v>1184.8248797211081</v>
          </cell>
          <cell r="M282">
            <v>1761.8905338304189</v>
          </cell>
          <cell r="N282">
            <v>1958.5147942704964</v>
          </cell>
          <cell r="O282">
            <v>2011.4837735252518</v>
          </cell>
          <cell r="P282">
            <v>2148.0328676419081</v>
          </cell>
        </row>
        <row r="283">
          <cell r="A283">
            <v>1282</v>
          </cell>
          <cell r="B283" t="str">
            <v>USSEGLIO</v>
          </cell>
          <cell r="C283">
            <v>1346.0064401400277</v>
          </cell>
          <cell r="D283">
            <v>1331.1448524522775</v>
          </cell>
          <cell r="E283">
            <v>1149.8334826617256</v>
          </cell>
          <cell r="F283">
            <v>979.08990979433054</v>
          </cell>
          <cell r="G283">
            <v>992.84396223017291</v>
          </cell>
          <cell r="H283">
            <v>977.73241364249395</v>
          </cell>
          <cell r="I283">
            <v>919.37420632576334</v>
          </cell>
          <cell r="J283">
            <v>952.09137455834343</v>
          </cell>
          <cell r="K283">
            <v>1097.3688035816674</v>
          </cell>
          <cell r="L283">
            <v>1336.160859240144</v>
          </cell>
          <cell r="M283">
            <v>1993.5374787299822</v>
          </cell>
          <cell r="N283">
            <v>2372.4446012365643</v>
          </cell>
          <cell r="O283">
            <v>2333.635874409817</v>
          </cell>
          <cell r="P283">
            <v>2401.5711774987117</v>
          </cell>
        </row>
        <row r="284">
          <cell r="A284">
            <v>1283</v>
          </cell>
          <cell r="B284" t="str">
            <v>VAIE</v>
          </cell>
          <cell r="C284">
            <v>286.26918662721852</v>
          </cell>
          <cell r="D284">
            <v>283.10841822932082</v>
          </cell>
          <cell r="E284">
            <v>244.54704377496944</v>
          </cell>
          <cell r="F284">
            <v>203.11913179075131</v>
          </cell>
          <cell r="G284">
            <v>214.58000032074168</v>
          </cell>
          <cell r="H284">
            <v>202.22812610622648</v>
          </cell>
          <cell r="I284">
            <v>193.03940933970637</v>
          </cell>
          <cell r="J284">
            <v>206.53139450127205</v>
          </cell>
          <cell r="K284">
            <v>242.44948775577595</v>
          </cell>
          <cell r="L284">
            <v>297.52918249076998</v>
          </cell>
          <cell r="M284">
            <v>421.55980560445948</v>
          </cell>
          <cell r="N284">
            <v>485.43532946677482</v>
          </cell>
          <cell r="O284">
            <v>496.41877220417365</v>
          </cell>
          <cell r="P284">
            <v>528.56198866380646</v>
          </cell>
        </row>
        <row r="285">
          <cell r="A285">
            <v>1284</v>
          </cell>
          <cell r="B285" t="str">
            <v>VAL DELLA TORRE</v>
          </cell>
          <cell r="C285">
            <v>1640.4165466540619</v>
          </cell>
          <cell r="D285">
            <v>1622.3043046725156</v>
          </cell>
          <cell r="E285">
            <v>1401.3349524976534</v>
          </cell>
          <cell r="F285">
            <v>1171.2611791766499</v>
          </cell>
          <cell r="G285">
            <v>1217.5166548448412</v>
          </cell>
          <cell r="H285">
            <v>1155.8321078616639</v>
          </cell>
          <cell r="I285">
            <v>1099.7382881846606</v>
          </cell>
          <cell r="J285">
            <v>1172.4884963567106</v>
          </cell>
          <cell r="K285">
            <v>1367.980780669001</v>
          </cell>
          <cell r="L285">
            <v>1713.1594782482257</v>
          </cell>
          <cell r="M285">
            <v>2477.2137383834634</v>
          </cell>
          <cell r="N285">
            <v>2847.7492082376752</v>
          </cell>
          <cell r="O285">
            <v>2973.0272110024048</v>
          </cell>
          <cell r="P285">
            <v>3189.151047734922</v>
          </cell>
        </row>
        <row r="286">
          <cell r="A286">
            <v>1285</v>
          </cell>
          <cell r="B286" t="str">
            <v>VALGIOIE</v>
          </cell>
          <cell r="C286">
            <v>401.22738870125693</v>
          </cell>
          <cell r="D286">
            <v>396.79733856027065</v>
          </cell>
          <cell r="E286">
            <v>342.75072684023831</v>
          </cell>
          <cell r="F286">
            <v>285.42323250823995</v>
          </cell>
          <cell r="G286">
            <v>295.74345807766923</v>
          </cell>
          <cell r="H286">
            <v>293.98133921334437</v>
          </cell>
          <cell r="I286">
            <v>282.46885904130755</v>
          </cell>
          <cell r="J286">
            <v>291.71188147399619</v>
          </cell>
          <cell r="K286">
            <v>345.91303203351958</v>
          </cell>
          <cell r="L286">
            <v>449.38742537832718</v>
          </cell>
          <cell r="M286">
            <v>656.45140058492143</v>
          </cell>
          <cell r="N286">
            <v>789.15624688205185</v>
          </cell>
          <cell r="O286">
            <v>819.41912196059695</v>
          </cell>
          <cell r="P286">
            <v>874.47167555004762</v>
          </cell>
        </row>
        <row r="287">
          <cell r="A287">
            <v>1286</v>
          </cell>
          <cell r="B287" t="str">
            <v>VALLO TORINESE</v>
          </cell>
          <cell r="C287">
            <v>205.68807932106375</v>
          </cell>
          <cell r="D287">
            <v>203.41702671983182</v>
          </cell>
          <cell r="E287">
            <v>175.71018498480268</v>
          </cell>
          <cell r="F287">
            <v>141.99497043642253</v>
          </cell>
          <cell r="G287">
            <v>144.7495755726427</v>
          </cell>
          <cell r="H287">
            <v>140.43538445829796</v>
          </cell>
          <cell r="I287">
            <v>130.6424888111886</v>
          </cell>
          <cell r="J287">
            <v>134.07456534821767</v>
          </cell>
          <cell r="K287">
            <v>158.58544577093014</v>
          </cell>
          <cell r="L287">
            <v>202.04556358191857</v>
          </cell>
          <cell r="M287">
            <v>300.660986661376</v>
          </cell>
          <cell r="N287">
            <v>342.55273955900952</v>
          </cell>
          <cell r="O287">
            <v>351.81011319071752</v>
          </cell>
          <cell r="P287">
            <v>379.2416864584842</v>
          </cell>
        </row>
        <row r="288">
          <cell r="A288">
            <v>1287</v>
          </cell>
          <cell r="B288" t="str">
            <v>VALPERGA</v>
          </cell>
          <cell r="C288">
            <v>894.26069270357118</v>
          </cell>
          <cell r="D288">
            <v>884.38694076302329</v>
          </cell>
          <cell r="E288">
            <v>763.92716708834132</v>
          </cell>
          <cell r="F288">
            <v>619.11739095112716</v>
          </cell>
          <cell r="G288">
            <v>632.62507196087279</v>
          </cell>
          <cell r="H288">
            <v>601.99536620672654</v>
          </cell>
          <cell r="I288">
            <v>566.27053559679746</v>
          </cell>
          <cell r="J288">
            <v>590.04755198567375</v>
          </cell>
          <cell r="K288">
            <v>686.74019858146505</v>
          </cell>
          <cell r="L288">
            <v>868.15266984979951</v>
          </cell>
          <cell r="M288">
            <v>1263.2021039537376</v>
          </cell>
          <cell r="N288">
            <v>1460.8364261466854</v>
          </cell>
          <cell r="O288">
            <v>1494.6873826602766</v>
          </cell>
          <cell r="P288">
            <v>1610.1837407664236</v>
          </cell>
        </row>
        <row r="289">
          <cell r="A289">
            <v>1288</v>
          </cell>
          <cell r="B289" t="str">
            <v>VALPRATO SOANA</v>
          </cell>
          <cell r="C289">
            <v>1046.4521987641212</v>
          </cell>
          <cell r="D289">
            <v>1034.8980630265878</v>
          </cell>
          <cell r="E289">
            <v>893.93760702868099</v>
          </cell>
          <cell r="F289">
            <v>743.93800135649656</v>
          </cell>
          <cell r="G289">
            <v>724.81043436568916</v>
          </cell>
          <cell r="H289">
            <v>686.81398550078859</v>
          </cell>
          <cell r="I289">
            <v>675.31755024853942</v>
          </cell>
          <cell r="J289">
            <v>673.9215631387666</v>
          </cell>
          <cell r="K289">
            <v>773.11683635205588</v>
          </cell>
          <cell r="L289">
            <v>977.21668235960306</v>
          </cell>
          <cell r="M289">
            <v>1432.5075216303626</v>
          </cell>
          <cell r="N289">
            <v>1609.2127364823689</v>
          </cell>
          <cell r="O289">
            <v>1625.7173974811935</v>
          </cell>
          <cell r="P289">
            <v>1769.5848864032664</v>
          </cell>
        </row>
        <row r="290">
          <cell r="A290">
            <v>1289</v>
          </cell>
          <cell r="B290" t="str">
            <v>VARISELLA</v>
          </cell>
          <cell r="C290">
            <v>437.40909591692946</v>
          </cell>
          <cell r="D290">
            <v>432.57955466026743</v>
          </cell>
          <cell r="E290">
            <v>373.65915132899153</v>
          </cell>
          <cell r="F290">
            <v>311.3836359403096</v>
          </cell>
          <cell r="G290">
            <v>332.55627136865235</v>
          </cell>
          <cell r="H290">
            <v>313.2568198691381</v>
          </cell>
          <cell r="I290">
            <v>297.78835859079135</v>
          </cell>
          <cell r="J290">
            <v>331.42798631680108</v>
          </cell>
          <cell r="K290">
            <v>387.99597889953867</v>
          </cell>
          <cell r="L290">
            <v>490.78509316933014</v>
          </cell>
          <cell r="M290">
            <v>697.57974879009953</v>
          </cell>
          <cell r="N290">
            <v>843.66414148522722</v>
          </cell>
          <cell r="O290">
            <v>868.54905491658474</v>
          </cell>
          <cell r="P290">
            <v>922.15461537590249</v>
          </cell>
        </row>
        <row r="291">
          <cell r="A291">
            <v>1290</v>
          </cell>
          <cell r="B291" t="str">
            <v>VAUDA CANAVESE</v>
          </cell>
          <cell r="C291">
            <v>451.54910526973197</v>
          </cell>
          <cell r="D291">
            <v>446.56344069698798</v>
          </cell>
          <cell r="E291">
            <v>385.73833290951268</v>
          </cell>
          <cell r="F291">
            <v>316.71638755227565</v>
          </cell>
          <cell r="G291">
            <v>336.49526410512908</v>
          </cell>
          <cell r="H291">
            <v>321.97401888010211</v>
          </cell>
          <cell r="I291">
            <v>307.48435767625841</v>
          </cell>
          <cell r="J291">
            <v>318.41387992924444</v>
          </cell>
          <cell r="K291">
            <v>379.9336086315372</v>
          </cell>
          <cell r="L291">
            <v>472.51002321427944</v>
          </cell>
          <cell r="M291">
            <v>675.30277627113708</v>
          </cell>
          <cell r="N291">
            <v>797.26284019858315</v>
          </cell>
          <cell r="O291">
            <v>805.82104934505412</v>
          </cell>
          <cell r="P291">
            <v>853.72144608430926</v>
          </cell>
        </row>
        <row r="292">
          <cell r="A292">
            <v>1292</v>
          </cell>
          <cell r="B292" t="str">
            <v>VENARIA REALE</v>
          </cell>
          <cell r="C292">
            <v>1742.9331823965217</v>
          </cell>
          <cell r="D292">
            <v>1723.6890290614301</v>
          </cell>
          <cell r="E292">
            <v>1488.910358373314</v>
          </cell>
          <cell r="F292">
            <v>1220.7702663383911</v>
          </cell>
          <cell r="G292">
            <v>1226.0181389156039</v>
          </cell>
          <cell r="H292">
            <v>1147.2380406964796</v>
          </cell>
          <cell r="I292">
            <v>1053.4279773680878</v>
          </cell>
          <cell r="J292">
            <v>1085.6044630336562</v>
          </cell>
          <cell r="K292">
            <v>1246.96683541998</v>
          </cell>
          <cell r="L292">
            <v>1556.6683646302542</v>
          </cell>
          <cell r="M292">
            <v>2229.3189276311682</v>
          </cell>
          <cell r="N292">
            <v>2567.4935205246193</v>
          </cell>
          <cell r="O292">
            <v>2595.3855851720868</v>
          </cell>
          <cell r="P292">
            <v>2754.3884657684075</v>
          </cell>
        </row>
        <row r="293">
          <cell r="A293">
            <v>1291</v>
          </cell>
          <cell r="B293" t="str">
            <v>VENAUS</v>
          </cell>
          <cell r="C293">
            <v>765.67404887074736</v>
          </cell>
          <cell r="D293">
            <v>757.22005364592235</v>
          </cell>
          <cell r="E293">
            <v>654.08131190305915</v>
          </cell>
          <cell r="F293">
            <v>542.0281276637005</v>
          </cell>
          <cell r="G293">
            <v>565.65566620637037</v>
          </cell>
          <cell r="H293">
            <v>537.84710022591003</v>
          </cell>
          <cell r="I293">
            <v>503.35447154912561</v>
          </cell>
          <cell r="J293">
            <v>520.0766961600342</v>
          </cell>
          <cell r="K293">
            <v>624.83463350278328</v>
          </cell>
          <cell r="L293">
            <v>787.16653094127298</v>
          </cell>
          <cell r="M293">
            <v>1121.3420298295966</v>
          </cell>
          <cell r="N293">
            <v>1326.1751349944823</v>
          </cell>
          <cell r="O293">
            <v>1375.6428622285102</v>
          </cell>
          <cell r="P293">
            <v>1469.6435981676748</v>
          </cell>
        </row>
        <row r="294">
          <cell r="A294">
            <v>1293</v>
          </cell>
          <cell r="B294" t="str">
            <v>VEROLENGO</v>
          </cell>
          <cell r="C294">
            <v>1534.4677253142263</v>
          </cell>
          <cell r="D294">
            <v>1517.5252902903585</v>
          </cell>
          <cell r="E294">
            <v>1310.8275829991726</v>
          </cell>
          <cell r="F294">
            <v>1085.2452618456443</v>
          </cell>
          <cell r="G294">
            <v>1142.4545258061355</v>
          </cell>
          <cell r="H294">
            <v>1116.754046535666</v>
          </cell>
          <cell r="I294">
            <v>1043.5695800030758</v>
          </cell>
          <cell r="J294">
            <v>1113.7957614910536</v>
          </cell>
          <cell r="K294">
            <v>1310.4987801052207</v>
          </cell>
          <cell r="L294">
            <v>1673.5922943961596</v>
          </cell>
          <cell r="M294">
            <v>2420.368498992239</v>
          </cell>
          <cell r="N294">
            <v>2788.1426769181471</v>
          </cell>
          <cell r="O294">
            <v>2808.5376173797022</v>
          </cell>
          <cell r="P294">
            <v>3050.2670105066263</v>
          </cell>
        </row>
        <row r="295">
          <cell r="A295">
            <v>1294</v>
          </cell>
          <cell r="B295" t="str">
            <v>VERRUA SAVOIA</v>
          </cell>
          <cell r="C295">
            <v>1308.5612041703071</v>
          </cell>
          <cell r="D295">
            <v>1294.1130585295314</v>
          </cell>
          <cell r="E295">
            <v>1117.8456817120698</v>
          </cell>
          <cell r="F295">
            <v>922.63953592223982</v>
          </cell>
          <cell r="G295">
            <v>950.45253299729575</v>
          </cell>
          <cell r="H295">
            <v>891.02369177981632</v>
          </cell>
          <cell r="I295">
            <v>837.24387801805915</v>
          </cell>
          <cell r="J295">
            <v>864.87733960533308</v>
          </cell>
          <cell r="K295">
            <v>1054.8451522222165</v>
          </cell>
          <cell r="L295">
            <v>1337.9987069471726</v>
          </cell>
          <cell r="M295">
            <v>1952.6423109643415</v>
          </cell>
          <cell r="N295">
            <v>2288.6623708971028</v>
          </cell>
          <cell r="O295">
            <v>2373.8456730825828</v>
          </cell>
          <cell r="P295">
            <v>2603.1797472757121</v>
          </cell>
        </row>
        <row r="296">
          <cell r="A296">
            <v>1295</v>
          </cell>
          <cell r="B296" t="str">
            <v>VESTIGNE'</v>
          </cell>
          <cell r="C296">
            <v>623.99629348958001</v>
          </cell>
          <cell r="D296">
            <v>617.10659715828922</v>
          </cell>
          <cell r="E296">
            <v>533.05230191654209</v>
          </cell>
          <cell r="F296">
            <v>445.3513733119504</v>
          </cell>
          <cell r="G296">
            <v>435.98196077437126</v>
          </cell>
          <cell r="H296">
            <v>426.96215439445041</v>
          </cell>
          <cell r="I296">
            <v>397.59247606782822</v>
          </cell>
          <cell r="J296">
            <v>420.29132368901935</v>
          </cell>
          <cell r="K296">
            <v>490.24429076492459</v>
          </cell>
          <cell r="L296">
            <v>609.4775679210336</v>
          </cell>
          <cell r="M296">
            <v>885.43061650592483</v>
          </cell>
          <cell r="N296">
            <v>1057.9249229414106</v>
          </cell>
          <cell r="O296">
            <v>1096.9055271412717</v>
          </cell>
          <cell r="P296">
            <v>1180.4612638144358</v>
          </cell>
        </row>
        <row r="297">
          <cell r="A297">
            <v>1296</v>
          </cell>
          <cell r="B297" t="str">
            <v>VIALFRE'</v>
          </cell>
          <cell r="C297">
            <v>244.0487513641844</v>
          </cell>
          <cell r="D297">
            <v>241.35414916145831</v>
          </cell>
          <cell r="E297">
            <v>208.48000228820058</v>
          </cell>
          <cell r="F297">
            <v>183.48600717070624</v>
          </cell>
          <cell r="G297">
            <v>181.47470032166495</v>
          </cell>
          <cell r="H297">
            <v>170.89690833171414</v>
          </cell>
          <cell r="I297">
            <v>162.18963985210047</v>
          </cell>
          <cell r="J297">
            <v>196.90409721416913</v>
          </cell>
          <cell r="K297">
            <v>238.26012188397243</v>
          </cell>
          <cell r="L297">
            <v>306.41516870812114</v>
          </cell>
          <cell r="M297">
            <v>452.24395138032099</v>
          </cell>
          <cell r="N297">
            <v>525.7166628744327</v>
          </cell>
          <cell r="O297">
            <v>529.3426683156373</v>
          </cell>
          <cell r="P297">
            <v>543.27376728630156</v>
          </cell>
        </row>
        <row r="298">
          <cell r="A298">
            <v>1297</v>
          </cell>
          <cell r="B298" t="str">
            <v>VICO CANAVESE</v>
          </cell>
          <cell r="C298">
            <v>1090.0447836988446</v>
          </cell>
          <cell r="D298">
            <v>1078.0093315246115</v>
          </cell>
          <cell r="E298">
            <v>931.17681499896798</v>
          </cell>
          <cell r="F298">
            <v>763.43571724752337</v>
          </cell>
          <cell r="G298">
            <v>764.99256506459415</v>
          </cell>
          <cell r="H298">
            <v>716.94910431238088</v>
          </cell>
          <cell r="I298">
            <v>682.89243605820843</v>
          </cell>
          <cell r="J298">
            <v>717.97154513649912</v>
          </cell>
          <cell r="K298">
            <v>863.59640570006627</v>
          </cell>
          <cell r="L298">
            <v>1089.6912574750077</v>
          </cell>
          <cell r="M298">
            <v>1564.8035223878919</v>
          </cell>
          <cell r="N298">
            <v>1811.2726531537758</v>
          </cell>
          <cell r="O298">
            <v>1869.7806293181002</v>
          </cell>
          <cell r="P298">
            <v>1994.1349486933777</v>
          </cell>
        </row>
        <row r="299">
          <cell r="A299">
            <v>1298</v>
          </cell>
          <cell r="B299" t="str">
            <v>VIDRACCO</v>
          </cell>
          <cell r="C299">
            <v>199.32203671432174</v>
          </cell>
          <cell r="D299">
            <v>197.12127315302502</v>
          </cell>
          <cell r="E299">
            <v>170.27195770520541</v>
          </cell>
          <cell r="F299">
            <v>136.00090223947129</v>
          </cell>
          <cell r="G299">
            <v>142.42267529844369</v>
          </cell>
          <cell r="H299">
            <v>132.8055317405659</v>
          </cell>
          <cell r="I299">
            <v>124.29963648458738</v>
          </cell>
          <cell r="J299">
            <v>131.45073095575657</v>
          </cell>
          <cell r="K299">
            <v>148.95106952984943</v>
          </cell>
          <cell r="L299">
            <v>188.82911311700357</v>
          </cell>
          <cell r="M299">
            <v>264.90686487751577</v>
          </cell>
          <cell r="N299">
            <v>327.7066532063277</v>
          </cell>
          <cell r="O299">
            <v>341.53841178501983</v>
          </cell>
          <cell r="P299">
            <v>381.76664237410364</v>
          </cell>
        </row>
        <row r="300">
          <cell r="A300">
            <v>1299</v>
          </cell>
          <cell r="B300" t="str">
            <v>VIGONE</v>
          </cell>
          <cell r="C300">
            <v>1768.80034019145</v>
          </cell>
          <cell r="D300">
            <v>1749.2705812141132</v>
          </cell>
          <cell r="E300">
            <v>1511.0075216906073</v>
          </cell>
          <cell r="F300">
            <v>1252.71758223898</v>
          </cell>
          <cell r="G300">
            <v>1314.2814371550721</v>
          </cell>
          <cell r="H300">
            <v>1264.6251836084109</v>
          </cell>
          <cell r="I300">
            <v>1192.0823337091729</v>
          </cell>
          <cell r="J300">
            <v>1243.6669818421899</v>
          </cell>
          <cell r="K300">
            <v>1498.0381180966137</v>
          </cell>
          <cell r="L300">
            <v>1867.4781056823999</v>
          </cell>
          <cell r="M300">
            <v>2754.6972845647847</v>
          </cell>
          <cell r="N300">
            <v>3176.902521544429</v>
          </cell>
          <cell r="O300">
            <v>3252.8154852508133</v>
          </cell>
          <cell r="P300">
            <v>3513.0611515074993</v>
          </cell>
        </row>
        <row r="301">
          <cell r="A301">
            <v>1300</v>
          </cell>
          <cell r="B301" t="str">
            <v>VILLAFRANCA PIEMONTE</v>
          </cell>
          <cell r="C301">
            <v>2401.2358181931304</v>
          </cell>
          <cell r="D301">
            <v>2374.7231837756221</v>
          </cell>
          <cell r="E301">
            <v>2051.2690438820268</v>
          </cell>
          <cell r="F301">
            <v>1689.4939903941113</v>
          </cell>
          <cell r="G301">
            <v>1747.1566526820982</v>
          </cell>
          <cell r="H301">
            <v>1704.4838887283572</v>
          </cell>
          <cell r="I301">
            <v>1562.8796466192405</v>
          </cell>
          <cell r="J301">
            <v>1621.7949834945759</v>
          </cell>
          <cell r="K301">
            <v>1919.5747992604697</v>
          </cell>
          <cell r="L301">
            <v>2430.0304238532412</v>
          </cell>
          <cell r="M301">
            <v>3589.3300197994167</v>
          </cell>
          <cell r="N301">
            <v>4159.0595916469547</v>
          </cell>
          <cell r="O301">
            <v>4292.2553365316298</v>
          </cell>
          <cell r="P301">
            <v>4638.5709235524519</v>
          </cell>
        </row>
        <row r="302">
          <cell r="A302">
            <v>1301</v>
          </cell>
          <cell r="B302" t="str">
            <v>VILLANOVA CANAVESE</v>
          </cell>
          <cell r="C302">
            <v>273.77471900897052</v>
          </cell>
          <cell r="D302">
            <v>270.75190509671484</v>
          </cell>
          <cell r="E302">
            <v>233.87357536719597</v>
          </cell>
          <cell r="F302">
            <v>198.43650094932977</v>
          </cell>
          <cell r="G302">
            <v>197.84722719438116</v>
          </cell>
          <cell r="H302">
            <v>190.23991820914094</v>
          </cell>
          <cell r="I302">
            <v>183.7622073217463</v>
          </cell>
          <cell r="J302">
            <v>191.70871940628496</v>
          </cell>
          <cell r="K302">
            <v>228.95464697010146</v>
          </cell>
          <cell r="L302">
            <v>289.00833323041286</v>
          </cell>
          <cell r="M302">
            <v>437.16017752652226</v>
          </cell>
          <cell r="N302">
            <v>504.90411356943292</v>
          </cell>
          <cell r="O302">
            <v>506.00012424673054</v>
          </cell>
          <cell r="P302">
            <v>554.38546703362715</v>
          </cell>
        </row>
        <row r="303">
          <cell r="A303">
            <v>1303</v>
          </cell>
          <cell r="B303" t="str">
            <v>VILLAR DORA</v>
          </cell>
          <cell r="C303">
            <v>532.16610907701261</v>
          </cell>
          <cell r="D303">
            <v>526.29033236551766</v>
          </cell>
          <cell r="E303">
            <v>454.60585648528081</v>
          </cell>
          <cell r="F303">
            <v>375.67141711892907</v>
          </cell>
          <cell r="G303">
            <v>362.3860582002074</v>
          </cell>
          <cell r="H303">
            <v>335.25393659449713</v>
          </cell>
          <cell r="I303">
            <v>311.65751627546535</v>
          </cell>
          <cell r="J303">
            <v>326.16242151617968</v>
          </cell>
          <cell r="K303">
            <v>382.96240023273413</v>
          </cell>
          <cell r="L303">
            <v>473.07999036955647</v>
          </cell>
          <cell r="M303">
            <v>687.98356192926497</v>
          </cell>
          <cell r="N303">
            <v>805.31751002824512</v>
          </cell>
          <cell r="O303">
            <v>812.5290802594518</v>
          </cell>
          <cell r="P303">
            <v>873.6638757247955</v>
          </cell>
        </row>
        <row r="304">
          <cell r="A304">
            <v>1305</v>
          </cell>
          <cell r="B304" t="str">
            <v>VILLAR FOCCHIARDO</v>
          </cell>
          <cell r="C304">
            <v>1242.7763370982386</v>
          </cell>
          <cell r="D304">
            <v>1229.0545383317146</v>
          </cell>
          <cell r="E304">
            <v>1061.6485933801255</v>
          </cell>
          <cell r="F304">
            <v>903.32461736806499</v>
          </cell>
          <cell r="G304">
            <v>699.84877124251227</v>
          </cell>
          <cell r="H304">
            <v>664.86804699699564</v>
          </cell>
          <cell r="I304">
            <v>624.7552925115765</v>
          </cell>
          <cell r="J304">
            <v>651.15628107241957</v>
          </cell>
          <cell r="K304">
            <v>763.7270701858904</v>
          </cell>
          <cell r="L304">
            <v>946.20486357864775</v>
          </cell>
          <cell r="M304">
            <v>1396.6225133283533</v>
          </cell>
          <cell r="N304">
            <v>1626.188949716171</v>
          </cell>
          <cell r="O304">
            <v>1649.6286150435999</v>
          </cell>
          <cell r="P304">
            <v>1783.6905246314939</v>
          </cell>
        </row>
        <row r="305">
          <cell r="A305">
            <v>1306</v>
          </cell>
          <cell r="B305" t="str">
            <v>VILLAR PELLICE</v>
          </cell>
          <cell r="C305">
            <v>1463.071077252016</v>
          </cell>
          <cell r="D305">
            <v>1446.916950154578</v>
          </cell>
          <cell r="E305">
            <v>1249.8365995658362</v>
          </cell>
          <cell r="F305">
            <v>1055.8063331543572</v>
          </cell>
          <cell r="G305">
            <v>1385.0082583912665</v>
          </cell>
          <cell r="H305">
            <v>1328.5841581619202</v>
          </cell>
          <cell r="I305">
            <v>1230.6975722392804</v>
          </cell>
          <cell r="J305">
            <v>1282.1748786378946</v>
          </cell>
          <cell r="K305">
            <v>1517.8223086455951</v>
          </cell>
          <cell r="L305">
            <v>1871.2418133539388</v>
          </cell>
          <cell r="M305">
            <v>2678.6255615873765</v>
          </cell>
          <cell r="N305">
            <v>3068.2685624215519</v>
          </cell>
          <cell r="O305">
            <v>3117.9578534875614</v>
          </cell>
          <cell r="P305">
            <v>3331.8227187305097</v>
          </cell>
        </row>
        <row r="306">
          <cell r="A306">
            <v>1307</v>
          </cell>
          <cell r="B306" t="str">
            <v>VILLAR PEROSA</v>
          </cell>
          <cell r="C306">
            <v>432.13173152204939</v>
          </cell>
          <cell r="D306">
            <v>427.36045894180364</v>
          </cell>
          <cell r="E306">
            <v>369.15093346280611</v>
          </cell>
          <cell r="F306">
            <v>308.8367025729504</v>
          </cell>
          <cell r="G306">
            <v>557.22498935070394</v>
          </cell>
          <cell r="H306">
            <v>527.69058256426956</v>
          </cell>
          <cell r="I306">
            <v>489.04066876960798</v>
          </cell>
          <cell r="J306">
            <v>519.09201772035624</v>
          </cell>
          <cell r="K306">
            <v>593.60970376577768</v>
          </cell>
          <cell r="L306">
            <v>742.39331043771551</v>
          </cell>
          <cell r="M306">
            <v>1063.7323595398607</v>
          </cell>
          <cell r="N306">
            <v>1237.099456191334</v>
          </cell>
          <cell r="O306">
            <v>1273.4891666803233</v>
          </cell>
          <cell r="P306">
            <v>1370.8717320492931</v>
          </cell>
        </row>
        <row r="307">
          <cell r="A307">
            <v>1302</v>
          </cell>
          <cell r="B307" t="str">
            <v>VILLARBASSE</v>
          </cell>
          <cell r="C307">
            <v>301.64550055220064</v>
          </cell>
          <cell r="D307">
            <v>298.31495849580045</v>
          </cell>
          <cell r="E307">
            <v>257.68234540771863</v>
          </cell>
          <cell r="F307">
            <v>213.22047782702063</v>
          </cell>
          <cell r="G307">
            <v>560.40551673937455</v>
          </cell>
          <cell r="H307">
            <v>538.7544497260651</v>
          </cell>
          <cell r="I307">
            <v>506.93148159516136</v>
          </cell>
          <cell r="J307">
            <v>527.08563085648575</v>
          </cell>
          <cell r="K307">
            <v>624.81092624850112</v>
          </cell>
          <cell r="L307">
            <v>792.96319953521788</v>
          </cell>
          <cell r="M307">
            <v>1178.8033996785732</v>
          </cell>
          <cell r="N307">
            <v>1380.2596058087095</v>
          </cell>
          <cell r="O307">
            <v>1443.0857038822837</v>
          </cell>
          <cell r="P307">
            <v>1540.1807239046152</v>
          </cell>
        </row>
        <row r="308">
          <cell r="A308">
            <v>1304</v>
          </cell>
          <cell r="B308" t="str">
            <v>VILLAREGGIA</v>
          </cell>
          <cell r="C308">
            <v>2744.6887832750053</v>
          </cell>
          <cell r="D308">
            <v>2714.384000317219</v>
          </cell>
          <cell r="E308">
            <v>2344.6656482322296</v>
          </cell>
          <cell r="F308">
            <v>1924.9812809601044</v>
          </cell>
          <cell r="G308">
            <v>506.74518316419511</v>
          </cell>
          <cell r="H308">
            <v>472.43621820644137</v>
          </cell>
          <cell r="I308">
            <v>433.54589274322285</v>
          </cell>
          <cell r="J308">
            <v>453.68022598924807</v>
          </cell>
          <cell r="K308">
            <v>569.88770106292316</v>
          </cell>
          <cell r="L308">
            <v>721.53353169491447</v>
          </cell>
          <cell r="M308">
            <v>1090.3139895507829</v>
          </cell>
          <cell r="N308">
            <v>1259.0530505582219</v>
          </cell>
          <cell r="O308">
            <v>1277.8670386030585</v>
          </cell>
          <cell r="P308">
            <v>1368.7052713136009</v>
          </cell>
        </row>
        <row r="309">
          <cell r="A309">
            <v>1308</v>
          </cell>
          <cell r="B309" t="str">
            <v>VILLASTELLONE</v>
          </cell>
          <cell r="C309">
            <v>976.00705576339828</v>
          </cell>
          <cell r="D309">
            <v>965.23072215121897</v>
          </cell>
          <cell r="E309">
            <v>833.75945208263329</v>
          </cell>
          <cell r="F309">
            <v>691.16774791312253</v>
          </cell>
          <cell r="G309">
            <v>732.92867098023316</v>
          </cell>
          <cell r="H309">
            <v>706.54792380667038</v>
          </cell>
          <cell r="I309">
            <v>649.70715743220057</v>
          </cell>
          <cell r="J309">
            <v>693.48930727320089</v>
          </cell>
          <cell r="K309">
            <v>809.98960695622736</v>
          </cell>
          <cell r="L309">
            <v>1019.1148725215611</v>
          </cell>
          <cell r="M309">
            <v>1484.7056494994579</v>
          </cell>
          <cell r="N309">
            <v>1730.3593190942263</v>
          </cell>
          <cell r="O309">
            <v>1772.8733628156629</v>
          </cell>
          <cell r="P309">
            <v>1895.3555819886024</v>
          </cell>
        </row>
        <row r="310">
          <cell r="A310">
            <v>1309</v>
          </cell>
          <cell r="B310" t="str">
            <v>VINOVO</v>
          </cell>
          <cell r="C310">
            <v>1298.4485787571707</v>
          </cell>
          <cell r="D310">
            <v>1284.1120890972647</v>
          </cell>
          <cell r="E310">
            <v>1109.2069152464128</v>
          </cell>
          <cell r="F310">
            <v>905.86573450225819</v>
          </cell>
          <cell r="G310">
            <v>921.06287520952344</v>
          </cell>
          <cell r="H310">
            <v>864.88508409767962</v>
          </cell>
          <cell r="I310">
            <v>798.50877531615322</v>
          </cell>
          <cell r="J310">
            <v>826.34047191822197</v>
          </cell>
          <cell r="K310">
            <v>970.34043665703496</v>
          </cell>
          <cell r="L310">
            <v>1219.3570442388959</v>
          </cell>
          <cell r="M310">
            <v>1812.6996411712876</v>
          </cell>
          <cell r="N310">
            <v>2135.3660077789805</v>
          </cell>
          <cell r="O310">
            <v>2198.8047409184423</v>
          </cell>
          <cell r="P310">
            <v>2360.9065925258096</v>
          </cell>
        </row>
        <row r="311">
          <cell r="A311">
            <v>1310</v>
          </cell>
          <cell r="B311" t="str">
            <v>VIRLE PIEMONTE</v>
          </cell>
          <cell r="C311">
            <v>568.25171445394813</v>
          </cell>
          <cell r="D311">
            <v>561.97750771078188</v>
          </cell>
          <cell r="E311">
            <v>485.43218544415413</v>
          </cell>
          <cell r="F311">
            <v>401.83414305350163</v>
          </cell>
          <cell r="G311">
            <v>434.62038032255845</v>
          </cell>
          <cell r="H311">
            <v>429.40984621525882</v>
          </cell>
          <cell r="I311">
            <v>394.8138917354695</v>
          </cell>
          <cell r="J311">
            <v>399.85958586742828</v>
          </cell>
          <cell r="K311">
            <v>472.30032395658282</v>
          </cell>
          <cell r="L311">
            <v>581.31130770725247</v>
          </cell>
          <cell r="M311">
            <v>843.82588803724968</v>
          </cell>
          <cell r="N311">
            <v>971.41479007169653</v>
          </cell>
          <cell r="O311">
            <v>976.26654835771694</v>
          </cell>
          <cell r="P311">
            <v>1054.6856855991828</v>
          </cell>
        </row>
        <row r="312">
          <cell r="A312">
            <v>1311</v>
          </cell>
          <cell r="B312" t="str">
            <v>VISCHE</v>
          </cell>
          <cell r="C312">
            <v>883.9835668264227</v>
          </cell>
          <cell r="D312">
            <v>874.2232871567694</v>
          </cell>
          <cell r="E312">
            <v>755.14787518700007</v>
          </cell>
          <cell r="F312">
            <v>622.83047639623362</v>
          </cell>
          <cell r="G312">
            <v>636.08626228654475</v>
          </cell>
          <cell r="H312">
            <v>604.34407733809849</v>
          </cell>
          <cell r="I312">
            <v>572.50740558966129</v>
          </cell>
          <cell r="J312">
            <v>601.9731400831563</v>
          </cell>
          <cell r="K312">
            <v>697.97503735759392</v>
          </cell>
          <cell r="L312">
            <v>889.90077936516695</v>
          </cell>
          <cell r="M312">
            <v>1287.2326532550771</v>
          </cell>
          <cell r="N312">
            <v>1474.8458268650145</v>
          </cell>
          <cell r="O312">
            <v>1460.1201812277152</v>
          </cell>
          <cell r="P312">
            <v>1587.1055151694313</v>
          </cell>
        </row>
        <row r="313">
          <cell r="A313">
            <v>1312</v>
          </cell>
          <cell r="B313" t="str">
            <v>VISTRORIO</v>
          </cell>
          <cell r="C313">
            <v>251.1987753673026</v>
          </cell>
          <cell r="D313">
            <v>248.42522799349635</v>
          </cell>
          <cell r="E313">
            <v>214.58795003306059</v>
          </cell>
          <cell r="F313">
            <v>165.96858432757944</v>
          </cell>
          <cell r="G313">
            <v>169.48593805554108</v>
          </cell>
          <cell r="H313">
            <v>164.70484735777535</v>
          </cell>
          <cell r="I313">
            <v>147.24096162771741</v>
          </cell>
          <cell r="J313">
            <v>155.88646583181298</v>
          </cell>
          <cell r="K313">
            <v>182.94442509228929</v>
          </cell>
          <cell r="L313">
            <v>228.89438400095412</v>
          </cell>
          <cell r="M313">
            <v>328.31544409788677</v>
          </cell>
          <cell r="N313">
            <v>393.38849077518313</v>
          </cell>
          <cell r="O313">
            <v>396.19026363609601</v>
          </cell>
          <cell r="P313">
            <v>421.60892649651731</v>
          </cell>
        </row>
        <row r="314">
          <cell r="A314">
            <v>1313</v>
          </cell>
          <cell r="B314" t="str">
            <v>VIU'</v>
          </cell>
          <cell r="C314">
            <v>2857.2634494032327</v>
          </cell>
          <cell r="D314">
            <v>2825.7157019081369</v>
          </cell>
          <cell r="E314">
            <v>2440.8331824679753</v>
          </cell>
          <cell r="F314">
            <v>2044.7644758492909</v>
          </cell>
          <cell r="G314">
            <v>2046.8693217997259</v>
          </cell>
          <cell r="H314">
            <v>1992.7902921126631</v>
          </cell>
          <cell r="I314">
            <v>1849.9838057707102</v>
          </cell>
          <cell r="J314">
            <v>1873.0092565674602</v>
          </cell>
          <cell r="K314">
            <v>2274.7388531071792</v>
          </cell>
          <cell r="L314">
            <v>2882.264743933933</v>
          </cell>
          <cell r="M314">
            <v>4258.9368144111295</v>
          </cell>
          <cell r="N314">
            <v>4888.3656311679606</v>
          </cell>
          <cell r="O314">
            <v>4878.8983770641471</v>
          </cell>
          <cell r="P314">
            <v>5338.133563184203</v>
          </cell>
        </row>
        <row r="315">
          <cell r="A315">
            <v>1314</v>
          </cell>
          <cell r="B315" t="str">
            <v>VOLPIANO</v>
          </cell>
          <cell r="C315">
            <v>2286.3587890475274</v>
          </cell>
          <cell r="D315">
            <v>2261.1145401228687</v>
          </cell>
          <cell r="E315">
            <v>1953.1347032420374</v>
          </cell>
          <cell r="F315">
            <v>1654.6309284238837</v>
          </cell>
          <cell r="G315">
            <v>1764.436444794725</v>
          </cell>
          <cell r="H315">
            <v>1710.7780978990311</v>
          </cell>
          <cell r="I315">
            <v>1631.9540475421093</v>
          </cell>
          <cell r="J315">
            <v>1737.209581958281</v>
          </cell>
          <cell r="K315">
            <v>2072.9049850033853</v>
          </cell>
          <cell r="L315">
            <v>2616.1572231249665</v>
          </cell>
          <cell r="M315">
            <v>3848.8835952856657</v>
          </cell>
          <cell r="N315">
            <v>4492.8009011714321</v>
          </cell>
          <cell r="O315">
            <v>4585.3469777446453</v>
          </cell>
          <cell r="P315">
            <v>4882.9489067963341</v>
          </cell>
        </row>
        <row r="316">
          <cell r="A316">
            <v>1315</v>
          </cell>
          <cell r="B316" t="str">
            <v>VOLVERA</v>
          </cell>
          <cell r="C316">
            <v>1355.8492922917694</v>
          </cell>
          <cell r="D316">
            <v>1340.8790272559852</v>
          </cell>
          <cell r="E316">
            <v>1158.2417938194228</v>
          </cell>
          <cell r="F316">
            <v>942.18310347235115</v>
          </cell>
          <cell r="G316">
            <v>956.71617544979711</v>
          </cell>
          <cell r="H316">
            <v>921.57733401833661</v>
          </cell>
          <cell r="I316">
            <v>882.65432357965301</v>
          </cell>
          <cell r="J316">
            <v>921.13146281373133</v>
          </cell>
          <cell r="K316">
            <v>1113.2538085186484</v>
          </cell>
          <cell r="L316">
            <v>1395.6397619340655</v>
          </cell>
          <cell r="M316">
            <v>2031.9482357192999</v>
          </cell>
          <cell r="N316">
            <v>2355.2930935128352</v>
          </cell>
          <cell r="O316">
            <v>2408.8790360810035</v>
          </cell>
          <cell r="P316">
            <v>2581.0946073182463</v>
          </cell>
        </row>
      </sheetData>
      <sheetData sheetId="6">
        <row r="2">
          <cell r="A2">
            <v>1001</v>
          </cell>
          <cell r="B2" t="str">
            <v>AGLIE'</v>
          </cell>
          <cell r="C2">
            <v>28.513909098627398</v>
          </cell>
          <cell r="D2">
            <v>36.347400609239322</v>
          </cell>
          <cell r="E2">
            <v>76.621991629132083</v>
          </cell>
          <cell r="F2">
            <v>133.19919675259226</v>
          </cell>
          <cell r="G2">
            <v>170.34964149561998</v>
          </cell>
          <cell r="H2">
            <v>230.11287691767868</v>
          </cell>
          <cell r="I2">
            <v>287.5717163017394</v>
          </cell>
          <cell r="J2">
            <v>283.73039179301384</v>
          </cell>
          <cell r="K2">
            <v>343.07717568643955</v>
          </cell>
          <cell r="L2">
            <v>413.15688589277801</v>
          </cell>
          <cell r="M2">
            <v>466.65029540822258</v>
          </cell>
          <cell r="N2">
            <v>471.5609341992718</v>
          </cell>
          <cell r="O2">
            <v>474.42098982442093</v>
          </cell>
          <cell r="P2">
            <v>509.47435817147607</v>
          </cell>
        </row>
        <row r="3">
          <cell r="A3">
            <v>1002</v>
          </cell>
          <cell r="B3" t="str">
            <v>AIRASCA</v>
          </cell>
          <cell r="C3">
            <v>26.266019602040714</v>
          </cell>
          <cell r="D3">
            <v>33.481959053150796</v>
          </cell>
          <cell r="E3">
            <v>70.581509084458119</v>
          </cell>
          <cell r="F3">
            <v>119.55030136607068</v>
          </cell>
          <cell r="G3">
            <v>148.13541930581405</v>
          </cell>
          <cell r="H3">
            <v>199.97013668813509</v>
          </cell>
          <cell r="I3">
            <v>246.3544292267045</v>
          </cell>
          <cell r="J3">
            <v>240.76859120401511</v>
          </cell>
          <cell r="K3">
            <v>292.73225826584331</v>
          </cell>
          <cell r="L3">
            <v>354.97553989586692</v>
          </cell>
          <cell r="M3">
            <v>395.30930897739341</v>
          </cell>
          <cell r="N3">
            <v>394.29398879742553</v>
          </cell>
          <cell r="O3">
            <v>388.84226734106306</v>
          </cell>
          <cell r="P3">
            <v>410.929551503597</v>
          </cell>
        </row>
        <row r="4">
          <cell r="A4">
            <v>1003</v>
          </cell>
          <cell r="B4" t="str">
            <v>ALA DI STURA</v>
          </cell>
          <cell r="C4">
            <v>20.656518184528259</v>
          </cell>
          <cell r="D4">
            <v>26.33138581764042</v>
          </cell>
          <cell r="E4">
            <v>55.507771942014401</v>
          </cell>
          <cell r="F4">
            <v>96.183427127047992</v>
          </cell>
          <cell r="G4">
            <v>113.98274895101314</v>
          </cell>
          <cell r="H4">
            <v>145.30146702968523</v>
          </cell>
          <cell r="I4">
            <v>183.14845334068949</v>
          </cell>
          <cell r="J4">
            <v>184.3197129818754</v>
          </cell>
          <cell r="K4">
            <v>231.22100317923551</v>
          </cell>
          <cell r="L4">
            <v>272.20531488665091</v>
          </cell>
          <cell r="M4">
            <v>300.73268818146738</v>
          </cell>
          <cell r="N4">
            <v>296.22345747724353</v>
          </cell>
          <cell r="O4">
            <v>290.6197363047803</v>
          </cell>
          <cell r="P4">
            <v>305.93624726095641</v>
          </cell>
        </row>
        <row r="5">
          <cell r="A5">
            <v>1004</v>
          </cell>
          <cell r="B5" t="str">
            <v>ALBIANO D'IVREA</v>
          </cell>
          <cell r="C5">
            <v>19.77457920233131</v>
          </cell>
          <cell r="D5">
            <v>25.207155906268486</v>
          </cell>
          <cell r="E5">
            <v>53.137843600110806</v>
          </cell>
          <cell r="F5">
            <v>94.081099719973821</v>
          </cell>
          <cell r="G5">
            <v>116.21689004116581</v>
          </cell>
          <cell r="H5">
            <v>154.80540830248628</v>
          </cell>
          <cell r="I5">
            <v>191.00051196529245</v>
          </cell>
          <cell r="J5">
            <v>191.33497728508198</v>
          </cell>
          <cell r="K5">
            <v>236.34696777897494</v>
          </cell>
          <cell r="L5">
            <v>286.42073864989533</v>
          </cell>
          <cell r="M5">
            <v>323.56122108283643</v>
          </cell>
          <cell r="N5">
            <v>326.44607650936376</v>
          </cell>
          <cell r="O5">
            <v>329.22694127080945</v>
          </cell>
          <cell r="P5">
            <v>354.25760237741775</v>
          </cell>
        </row>
        <row r="6">
          <cell r="A6">
            <v>1005</v>
          </cell>
          <cell r="B6" t="str">
            <v>ALICE SUPERIORE</v>
          </cell>
          <cell r="C6">
            <v>13.211066762153683</v>
          </cell>
          <cell r="D6">
            <v>16.8404807078003</v>
          </cell>
          <cell r="E6">
            <v>35.5005076070181</v>
          </cell>
          <cell r="F6">
            <v>62.152942120869739</v>
          </cell>
          <cell r="G6">
            <v>77.983841246667211</v>
          </cell>
          <cell r="H6">
            <v>103.81317120796098</v>
          </cell>
          <cell r="I6">
            <v>133.70959919304158</v>
          </cell>
          <cell r="J6">
            <v>136.59898409328127</v>
          </cell>
          <cell r="K6">
            <v>163.2357846121626</v>
          </cell>
          <cell r="L6">
            <v>206.56366832665725</v>
          </cell>
          <cell r="M6">
            <v>233.09278189021367</v>
          </cell>
          <cell r="N6">
            <v>234.59541894621259</v>
          </cell>
          <cell r="O6">
            <v>240.09206808565187</v>
          </cell>
          <cell r="P6">
            <v>255.53909283974434</v>
          </cell>
        </row>
        <row r="7">
          <cell r="A7">
            <v>1006</v>
          </cell>
          <cell r="B7" t="str">
            <v>ALMESE</v>
          </cell>
          <cell r="C7">
            <v>29.901458814890411</v>
          </cell>
          <cell r="D7">
            <v>38.116145302497664</v>
          </cell>
          <cell r="E7">
            <v>80.350586764115761</v>
          </cell>
          <cell r="F7">
            <v>139.82988756619395</v>
          </cell>
          <cell r="G7">
            <v>184.76372253897631</v>
          </cell>
          <cell r="H7">
            <v>248.24505122345317</v>
          </cell>
          <cell r="I7">
            <v>312.60904200485015</v>
          </cell>
          <cell r="J7">
            <v>306.54941459852165</v>
          </cell>
          <cell r="K7">
            <v>369.26867913090655</v>
          </cell>
          <cell r="L7">
            <v>452.538606449935</v>
          </cell>
          <cell r="M7">
            <v>516.00416383558718</v>
          </cell>
          <cell r="N7">
            <v>515.6737628221573</v>
          </cell>
          <cell r="O7">
            <v>511.21212354396386</v>
          </cell>
          <cell r="P7">
            <v>551.84282278825071</v>
          </cell>
        </row>
        <row r="8">
          <cell r="A8">
            <v>1007</v>
          </cell>
          <cell r="B8" t="str">
            <v>ALPETTE</v>
          </cell>
          <cell r="C8">
            <v>7.3469559366259709</v>
          </cell>
          <cell r="D8">
            <v>9.3653504247100283</v>
          </cell>
          <cell r="E8">
            <v>19.742589286112864</v>
          </cell>
          <cell r="F8">
            <v>34.794349948967223</v>
          </cell>
          <cell r="G8">
            <v>42.936378089643391</v>
          </cell>
          <cell r="H8">
            <v>60.507428162541771</v>
          </cell>
          <cell r="I8">
            <v>70.775536401455781</v>
          </cell>
          <cell r="J8">
            <v>66.898493280989186</v>
          </cell>
          <cell r="K8">
            <v>81.923358863283113</v>
          </cell>
          <cell r="L8">
            <v>105.03925710181159</v>
          </cell>
          <cell r="M8">
            <v>113.2676224940403</v>
          </cell>
          <cell r="N8">
            <v>115.92103461943159</v>
          </cell>
          <cell r="O8">
            <v>126.33902258870421</v>
          </cell>
          <cell r="P8">
            <v>132.09781281977615</v>
          </cell>
        </row>
        <row r="9">
          <cell r="A9">
            <v>1008</v>
          </cell>
          <cell r="B9" t="str">
            <v>ALPIGNANO</v>
          </cell>
          <cell r="C9">
            <v>33.977232534953316</v>
          </cell>
          <cell r="D9">
            <v>43.31163707752291</v>
          </cell>
          <cell r="E9">
            <v>91.302922299054046</v>
          </cell>
          <cell r="F9">
            <v>157.6022355021461</v>
          </cell>
          <cell r="G9">
            <v>197.19071842937709</v>
          </cell>
          <cell r="H9">
            <v>258.20891273172157</v>
          </cell>
          <cell r="I9">
            <v>322.65976513769073</v>
          </cell>
          <cell r="J9">
            <v>313.3368794471881</v>
          </cell>
          <cell r="K9">
            <v>374.10608090973943</v>
          </cell>
          <cell r="L9">
            <v>449.89124029974261</v>
          </cell>
          <cell r="M9">
            <v>497.66345875767706</v>
          </cell>
          <cell r="N9">
            <v>488.77726321322331</v>
          </cell>
          <cell r="O9">
            <v>481.5415787309347</v>
          </cell>
          <cell r="P9">
            <v>503.92550827005135</v>
          </cell>
        </row>
        <row r="10">
          <cell r="A10">
            <v>1009</v>
          </cell>
          <cell r="B10" t="str">
            <v>ANDEZENO</v>
          </cell>
          <cell r="C10">
            <v>15.471239853871422</v>
          </cell>
          <cell r="D10">
            <v>19.721580473066869</v>
          </cell>
          <cell r="E10">
            <v>41.573998376557057</v>
          </cell>
          <cell r="F10">
            <v>73.680072195225378</v>
          </cell>
          <cell r="G10">
            <v>95.624798731866193</v>
          </cell>
          <cell r="H10">
            <v>126.17239651043158</v>
          </cell>
          <cell r="I10">
            <v>157.22978736150685</v>
          </cell>
          <cell r="J10">
            <v>155.13901034140528</v>
          </cell>
          <cell r="K10">
            <v>183.83890469024428</v>
          </cell>
          <cell r="L10">
            <v>222.98419121181689</v>
          </cell>
          <cell r="M10">
            <v>257.32636840768669</v>
          </cell>
          <cell r="N10">
            <v>255.30842478642469</v>
          </cell>
          <cell r="O10">
            <v>252.5282580918082</v>
          </cell>
          <cell r="P10">
            <v>266.50267007091014</v>
          </cell>
        </row>
        <row r="11">
          <cell r="A11">
            <v>1010</v>
          </cell>
          <cell r="B11" t="str">
            <v>ANDRATE</v>
          </cell>
          <cell r="C11">
            <v>15.1388643154259</v>
          </cell>
          <cell r="D11">
            <v>19.297892973509938</v>
          </cell>
          <cell r="E11">
            <v>40.680845647606013</v>
          </cell>
          <cell r="F11">
            <v>71.046250086173401</v>
          </cell>
          <cell r="G11">
            <v>92.172080879362568</v>
          </cell>
          <cell r="H11">
            <v>123.08576010920878</v>
          </cell>
          <cell r="I11">
            <v>155.94950679892426</v>
          </cell>
          <cell r="J11">
            <v>155.48722572821944</v>
          </cell>
          <cell r="K11">
            <v>187.26179084069358</v>
          </cell>
          <cell r="L11">
            <v>231.49338591143311</v>
          </cell>
          <cell r="M11">
            <v>265.84096953769745</v>
          </cell>
          <cell r="N11">
            <v>260.00194161952419</v>
          </cell>
          <cell r="O11">
            <v>259.82128945856499</v>
          </cell>
          <cell r="P11">
            <v>276.05482248053841</v>
          </cell>
        </row>
        <row r="12">
          <cell r="A12">
            <v>1011</v>
          </cell>
          <cell r="B12" t="str">
            <v>ANGROGNA</v>
          </cell>
          <cell r="C12">
            <v>44.941324766059026</v>
          </cell>
          <cell r="D12">
            <v>57.28784255893239</v>
          </cell>
          <cell r="E12">
            <v>120.76540603802529</v>
          </cell>
          <cell r="F12">
            <v>217.40843543269429</v>
          </cell>
          <cell r="G12">
            <v>264.75045316545538</v>
          </cell>
          <cell r="H12">
            <v>356.68908726764062</v>
          </cell>
          <cell r="I12">
            <v>454.20180498964481</v>
          </cell>
          <cell r="J12">
            <v>472.28114269788279</v>
          </cell>
          <cell r="K12">
            <v>556.98743097845943</v>
          </cell>
          <cell r="L12">
            <v>690.74667047241962</v>
          </cell>
          <cell r="M12">
            <v>753.51486051108077</v>
          </cell>
          <cell r="N12">
            <v>738.46546886725037</v>
          </cell>
          <cell r="O12">
            <v>720.04765990381532</v>
          </cell>
          <cell r="P12">
            <v>770.58109054733291</v>
          </cell>
        </row>
        <row r="13">
          <cell r="A13">
            <v>1012</v>
          </cell>
          <cell r="B13" t="str">
            <v>ARIGNANO</v>
          </cell>
          <cell r="C13">
            <v>13.399969392940918</v>
          </cell>
          <cell r="D13">
            <v>17.081279665726882</v>
          </cell>
          <cell r="E13">
            <v>36.008122881543798</v>
          </cell>
          <cell r="F13">
            <v>64.221760577846553</v>
          </cell>
          <cell r="G13">
            <v>85.051135913324529</v>
          </cell>
          <cell r="H13">
            <v>115.05662564503366</v>
          </cell>
          <cell r="I13">
            <v>148.64196845638693</v>
          </cell>
          <cell r="J13">
            <v>153.72726577712089</v>
          </cell>
          <cell r="K13">
            <v>182.99047376547429</v>
          </cell>
          <cell r="L13">
            <v>229.12707586463335</v>
          </cell>
          <cell r="M13">
            <v>256.83939547054496</v>
          </cell>
          <cell r="N13">
            <v>256.97302649416872</v>
          </cell>
          <cell r="O13">
            <v>258.16898859450703</v>
          </cell>
          <cell r="P13">
            <v>273.95153734055936</v>
          </cell>
        </row>
        <row r="14">
          <cell r="A14">
            <v>1013</v>
          </cell>
          <cell r="B14" t="str">
            <v>AVIGLIANA</v>
          </cell>
          <cell r="C14">
            <v>58.544036402052832</v>
          </cell>
          <cell r="D14">
            <v>74.62756288613329</v>
          </cell>
          <cell r="E14">
            <v>157.31833371628557</v>
          </cell>
          <cell r="F14">
            <v>277.93158560558129</v>
          </cell>
          <cell r="G14">
            <v>347.86490358517028</v>
          </cell>
          <cell r="H14">
            <v>466.36592767772305</v>
          </cell>
          <cell r="I14">
            <v>598.93110722549068</v>
          </cell>
          <cell r="J14">
            <v>594.29990750852107</v>
          </cell>
          <cell r="K14">
            <v>714.55851731434882</v>
          </cell>
          <cell r="L14">
            <v>859.61526561046219</v>
          </cell>
          <cell r="M14">
            <v>959.38631719424427</v>
          </cell>
          <cell r="N14">
            <v>956.79563765354965</v>
          </cell>
          <cell r="O14">
            <v>946.80046515255196</v>
          </cell>
          <cell r="P14">
            <v>988.90533338066587</v>
          </cell>
        </row>
        <row r="15">
          <cell r="A15">
            <v>1014</v>
          </cell>
          <cell r="B15" t="str">
            <v>AZEGLIO</v>
          </cell>
          <cell r="C15">
            <v>19.672954700183428</v>
          </cell>
          <cell r="D15">
            <v>25.077612584849206</v>
          </cell>
          <cell r="E15">
            <v>52.864760322544193</v>
          </cell>
          <cell r="F15">
            <v>95.49967685942903</v>
          </cell>
          <cell r="G15">
            <v>120.27986890417003</v>
          </cell>
          <cell r="H15">
            <v>160.19254259658354</v>
          </cell>
          <cell r="I15">
            <v>202.29282550086961</v>
          </cell>
          <cell r="J15">
            <v>199.07501485515263</v>
          </cell>
          <cell r="K15">
            <v>241.28423205415271</v>
          </cell>
          <cell r="L15">
            <v>292.7289203853839</v>
          </cell>
          <cell r="M15">
            <v>332.66798359239334</v>
          </cell>
          <cell r="N15">
            <v>328.27133115826246</v>
          </cell>
          <cell r="O15">
            <v>329.25670931314295</v>
          </cell>
          <cell r="P15">
            <v>349.46006692789535</v>
          </cell>
        </row>
        <row r="16">
          <cell r="A16">
            <v>1015</v>
          </cell>
          <cell r="B16" t="str">
            <v>BAIRO</v>
          </cell>
          <cell r="C16">
            <v>15.713856303583967</v>
          </cell>
          <cell r="D16">
            <v>20.030849793579563</v>
          </cell>
          <cell r="E16">
            <v>42.225952323476918</v>
          </cell>
          <cell r="F16">
            <v>73.583625028987143</v>
          </cell>
          <cell r="G16">
            <v>95.786190578402099</v>
          </cell>
          <cell r="H16">
            <v>127.13322662455329</v>
          </cell>
          <cell r="I16">
            <v>161.10650496556551</v>
          </cell>
          <cell r="J16">
            <v>167.69710938228857</v>
          </cell>
          <cell r="K16">
            <v>196.50565909948546</v>
          </cell>
          <cell r="L16">
            <v>239.31825280098707</v>
          </cell>
          <cell r="M16">
            <v>272.12625842260292</v>
          </cell>
          <cell r="N16">
            <v>264.07831516483105</v>
          </cell>
          <cell r="O16">
            <v>257.84831523922202</v>
          </cell>
          <cell r="P16">
            <v>276.08545226310179</v>
          </cell>
        </row>
        <row r="17">
          <cell r="A17">
            <v>1016</v>
          </cell>
          <cell r="B17" t="str">
            <v>BALANGERO</v>
          </cell>
          <cell r="C17">
            <v>23.032257097772384</v>
          </cell>
          <cell r="D17">
            <v>29.35980025650106</v>
          </cell>
          <cell r="E17">
            <v>61.891808816578099</v>
          </cell>
          <cell r="F17">
            <v>106.31935775345593</v>
          </cell>
          <cell r="G17">
            <v>133.22752728829505</v>
          </cell>
          <cell r="H17">
            <v>176.14338259779791</v>
          </cell>
          <cell r="I17">
            <v>215.33967856777937</v>
          </cell>
          <cell r="J17">
            <v>209.5164413894361</v>
          </cell>
          <cell r="K17">
            <v>253.1560914309598</v>
          </cell>
          <cell r="L17">
            <v>311.16411253058038</v>
          </cell>
          <cell r="M17">
            <v>351.0645253636344</v>
          </cell>
          <cell r="N17">
            <v>351.32015468171875</v>
          </cell>
          <cell r="O17">
            <v>349.45763382114353</v>
          </cell>
          <cell r="P17">
            <v>370.5377046098094</v>
          </cell>
        </row>
        <row r="18">
          <cell r="A18">
            <v>1017</v>
          </cell>
          <cell r="B18" t="str">
            <v>BALDISSERO CANAVESE</v>
          </cell>
          <cell r="C18">
            <v>10.507255376296753</v>
          </cell>
          <cell r="D18">
            <v>13.393863996158498</v>
          </cell>
          <cell r="E18">
            <v>28.234881113741018</v>
          </cell>
          <cell r="F18">
            <v>48.730177362625675</v>
          </cell>
          <cell r="G18">
            <v>78.37810725601112</v>
          </cell>
          <cell r="H18">
            <v>97.369236290896595</v>
          </cell>
          <cell r="I18">
            <v>123.08397782041369</v>
          </cell>
          <cell r="J18">
            <v>115.19556939101226</v>
          </cell>
          <cell r="K18">
            <v>141.37413811168224</v>
          </cell>
          <cell r="L18">
            <v>173.96594933325923</v>
          </cell>
          <cell r="M18">
            <v>191.34015189290466</v>
          </cell>
          <cell r="N18">
            <v>186.49277080647937</v>
          </cell>
          <cell r="O18">
            <v>179.98833092887315</v>
          </cell>
          <cell r="P18">
            <v>204.06074286630673</v>
          </cell>
        </row>
        <row r="19">
          <cell r="A19">
            <v>1018</v>
          </cell>
          <cell r="B19" t="str">
            <v>BALDISSERO TORINESE</v>
          </cell>
          <cell r="C19">
            <v>25.420248253281542</v>
          </cell>
          <cell r="D19">
            <v>32.403832938249003</v>
          </cell>
          <cell r="E19">
            <v>68.308769665228354</v>
          </cell>
          <cell r="F19">
            <v>120.37932653239429</v>
          </cell>
          <cell r="G19">
            <v>152.25745865629722</v>
          </cell>
          <cell r="H19">
            <v>203.25489122480954</v>
          </cell>
          <cell r="I19">
            <v>255.6642989470426</v>
          </cell>
          <cell r="J19">
            <v>249.5127694398665</v>
          </cell>
          <cell r="K19">
            <v>301.02443926354067</v>
          </cell>
          <cell r="L19">
            <v>365.09579802002639</v>
          </cell>
          <cell r="M19">
            <v>412.0569485015626</v>
          </cell>
          <cell r="N19">
            <v>413.89051611678565</v>
          </cell>
          <cell r="O19">
            <v>415.05517337295242</v>
          </cell>
          <cell r="P19">
            <v>438.68728065129005</v>
          </cell>
        </row>
        <row r="20">
          <cell r="A20">
            <v>1019</v>
          </cell>
          <cell r="B20" t="str">
            <v>BALME</v>
          </cell>
          <cell r="C20">
            <v>12.243286640573228</v>
          </cell>
          <cell r="D20">
            <v>15.606826926444995</v>
          </cell>
          <cell r="E20">
            <v>32.899908716207037</v>
          </cell>
          <cell r="F20">
            <v>55.947701381958119</v>
          </cell>
          <cell r="G20">
            <v>67.624947126906534</v>
          </cell>
          <cell r="H20">
            <v>87.593158330291487</v>
          </cell>
          <cell r="I20">
            <v>117.04870704329382</v>
          </cell>
          <cell r="J20">
            <v>114.68180747705472</v>
          </cell>
          <cell r="K20">
            <v>123.36807628709424</v>
          </cell>
          <cell r="L20">
            <v>154.04245945567735</v>
          </cell>
          <cell r="M20">
            <v>179.36790669027221</v>
          </cell>
          <cell r="N20">
            <v>193.56121972764126</v>
          </cell>
          <cell r="O20">
            <v>202.62865513900729</v>
          </cell>
          <cell r="P20">
            <v>222.36220547937549</v>
          </cell>
        </row>
        <row r="21">
          <cell r="A21">
            <v>1020</v>
          </cell>
          <cell r="B21" t="str">
            <v>BANCHETTE</v>
          </cell>
          <cell r="C21">
            <v>7.9157430269368776</v>
          </cell>
          <cell r="D21">
            <v>10.090397704666788</v>
          </cell>
          <cell r="E21">
            <v>21.27102228776884</v>
          </cell>
          <cell r="F21">
            <v>37.114302429874819</v>
          </cell>
          <cell r="G21">
            <v>46.360025911221747</v>
          </cell>
          <cell r="H21">
            <v>61.674140883212694</v>
          </cell>
          <cell r="I21">
            <v>75.454270712863504</v>
          </cell>
          <cell r="J21">
            <v>71.982953001813939</v>
          </cell>
          <cell r="K21">
            <v>85.532743282136266</v>
          </cell>
          <cell r="L21">
            <v>103.07111927107341</v>
          </cell>
          <cell r="M21">
            <v>114.82809015758163</v>
          </cell>
          <cell r="N21">
            <v>113.97903870456192</v>
          </cell>
          <cell r="O21">
            <v>114.4336764256559</v>
          </cell>
          <cell r="P21">
            <v>122.18826938308214</v>
          </cell>
        </row>
        <row r="22">
          <cell r="A22">
            <v>1021</v>
          </cell>
          <cell r="B22" t="str">
            <v>BARBANIA</v>
          </cell>
          <cell r="C22">
            <v>21.878784330241082</v>
          </cell>
          <cell r="D22">
            <v>27.889439366021595</v>
          </cell>
          <cell r="E22">
            <v>58.792220456647826</v>
          </cell>
          <cell r="F22">
            <v>101.73275669796953</v>
          </cell>
          <cell r="G22">
            <v>128.43711230860336</v>
          </cell>
          <cell r="H22">
            <v>168.95948984531844</v>
          </cell>
          <cell r="I22">
            <v>207.37174498922846</v>
          </cell>
          <cell r="J22">
            <v>207.59872566211959</v>
          </cell>
          <cell r="K22">
            <v>254.72629684970056</v>
          </cell>
          <cell r="L22">
            <v>314.61938204575267</v>
          </cell>
          <cell r="M22">
            <v>356.23483597869023</v>
          </cell>
          <cell r="N22">
            <v>349.47765776923251</v>
          </cell>
          <cell r="O22">
            <v>351.62546225492429</v>
          </cell>
          <cell r="P22">
            <v>375.14744448171751</v>
          </cell>
        </row>
        <row r="23">
          <cell r="A23">
            <v>1022</v>
          </cell>
          <cell r="B23" t="str">
            <v>BARDONECCHIA</v>
          </cell>
          <cell r="C23">
            <v>69.696074091690733</v>
          </cell>
          <cell r="D23">
            <v>88.843347193803581</v>
          </cell>
          <cell r="E23">
            <v>187.28586063613307</v>
          </cell>
          <cell r="F23">
            <v>323.17199697174186</v>
          </cell>
          <cell r="G23">
            <v>408.04742339129621</v>
          </cell>
          <cell r="H23">
            <v>546.99401989202374</v>
          </cell>
          <cell r="I23">
            <v>681.52826845727793</v>
          </cell>
          <cell r="J23">
            <v>671.62339290702937</v>
          </cell>
          <cell r="K23">
            <v>796.38392847705495</v>
          </cell>
          <cell r="L23">
            <v>970.50698841136</v>
          </cell>
          <cell r="M23">
            <v>1096.7209689879628</v>
          </cell>
          <cell r="N23">
            <v>1083.0014746465718</v>
          </cell>
          <cell r="O23">
            <v>1073.2737422428359</v>
          </cell>
          <cell r="P23">
            <v>1134.9986365466566</v>
          </cell>
        </row>
        <row r="24">
          <cell r="A24">
            <v>1023</v>
          </cell>
          <cell r="B24" t="str">
            <v>BARONE CANAVESE</v>
          </cell>
          <cell r="C24">
            <v>7.6113004714953822</v>
          </cell>
          <cell r="D24">
            <v>9.702317084543564</v>
          </cell>
          <cell r="E24">
            <v>20.452930497761951</v>
          </cell>
          <cell r="F24">
            <v>36.194873558914587</v>
          </cell>
          <cell r="G24">
            <v>45.754236748944358</v>
          </cell>
          <cell r="H24">
            <v>60.322600450758905</v>
          </cell>
          <cell r="I24">
            <v>75.322377695178616</v>
          </cell>
          <cell r="J24">
            <v>72.952738243521978</v>
          </cell>
          <cell r="K24">
            <v>88.936946592145958</v>
          </cell>
          <cell r="L24">
            <v>104.76843917462169</v>
          </cell>
          <cell r="M24">
            <v>117.20207416524592</v>
          </cell>
          <cell r="N24">
            <v>115.63877151227585</v>
          </cell>
          <cell r="O24">
            <v>114.43205145881959</v>
          </cell>
          <cell r="P24">
            <v>121.90705284502526</v>
          </cell>
        </row>
        <row r="25">
          <cell r="A25">
            <v>1024</v>
          </cell>
          <cell r="B25" t="str">
            <v>BEINASCO</v>
          </cell>
          <cell r="C25">
            <v>36.779146553912398</v>
          </cell>
          <cell r="D25">
            <v>46.883307695097123</v>
          </cell>
          <cell r="E25">
            <v>98.832168175641527</v>
          </cell>
          <cell r="F25">
            <v>173.23682786410146</v>
          </cell>
          <cell r="G25">
            <v>216.32176624673772</v>
          </cell>
          <cell r="H25">
            <v>282.63863463149903</v>
          </cell>
          <cell r="I25">
            <v>346.23905197815401</v>
          </cell>
          <cell r="J25">
            <v>332.02381301027003</v>
          </cell>
          <cell r="K25">
            <v>394.05689230034795</v>
          </cell>
          <cell r="L25">
            <v>469.67482734277417</v>
          </cell>
          <cell r="M25">
            <v>521.74544754051908</v>
          </cell>
          <cell r="N25">
            <v>509.64553897797981</v>
          </cell>
          <cell r="O25">
            <v>501.50318689815947</v>
          </cell>
          <cell r="P25">
            <v>525.33790572903479</v>
          </cell>
        </row>
        <row r="26">
          <cell r="A26">
            <v>1025</v>
          </cell>
          <cell r="B26" t="str">
            <v>BIBIANA</v>
          </cell>
          <cell r="C26">
            <v>40.669034598416367</v>
          </cell>
          <cell r="D26">
            <v>51.841846301278004</v>
          </cell>
          <cell r="E26">
            <v>109.28499553625731</v>
          </cell>
          <cell r="F26">
            <v>193.44568333464201</v>
          </cell>
          <cell r="G26">
            <v>245.06144141754214</v>
          </cell>
          <cell r="H26">
            <v>325.4402103483755</v>
          </cell>
          <cell r="I26">
            <v>412.66962286657878</v>
          </cell>
          <cell r="J26">
            <v>415.75373098054098</v>
          </cell>
          <cell r="K26">
            <v>495.42425621893489</v>
          </cell>
          <cell r="L26">
            <v>617.5135923876353</v>
          </cell>
          <cell r="M26">
            <v>695.01958812806879</v>
          </cell>
          <cell r="N26">
            <v>677.23080763297128</v>
          </cell>
          <cell r="O26">
            <v>682.87193862576908</v>
          </cell>
          <cell r="P26">
            <v>730.2537813485651</v>
          </cell>
        </row>
        <row r="27">
          <cell r="A27">
            <v>1026</v>
          </cell>
          <cell r="B27" t="str">
            <v>BOBBIO PELLICE</v>
          </cell>
          <cell r="C27">
            <v>40.569250882093549</v>
          </cell>
          <cell r="D27">
            <v>51.714649476075294</v>
          </cell>
          <cell r="E27">
            <v>109.01685878060012</v>
          </cell>
          <cell r="F27">
            <v>189.6689791074287</v>
          </cell>
          <cell r="G27">
            <v>230.8966979675854</v>
          </cell>
          <cell r="H27">
            <v>297.58682724018303</v>
          </cell>
          <cell r="I27">
            <v>358.19730707030931</v>
          </cell>
          <cell r="J27">
            <v>351.9680425864849</v>
          </cell>
          <cell r="K27">
            <v>424.21890512725747</v>
          </cell>
          <cell r="L27">
            <v>518.29698366154491</v>
          </cell>
          <cell r="M27">
            <v>572.40309775166327</v>
          </cell>
          <cell r="N27">
            <v>560.34130440634067</v>
          </cell>
          <cell r="O27">
            <v>546.19033147897323</v>
          </cell>
          <cell r="P27">
            <v>597.14280819895703</v>
          </cell>
        </row>
        <row r="28">
          <cell r="A28">
            <v>1027</v>
          </cell>
          <cell r="B28" t="str">
            <v>BOLLENGO</v>
          </cell>
          <cell r="C28">
            <v>33.018880489877652</v>
          </cell>
          <cell r="D28">
            <v>42.090001503580297</v>
          </cell>
          <cell r="E28">
            <v>88.727658342030196</v>
          </cell>
          <cell r="F28">
            <v>157.72774981059138</v>
          </cell>
          <cell r="G28">
            <v>206.81221050648566</v>
          </cell>
          <cell r="H28">
            <v>266.40200263982877</v>
          </cell>
          <cell r="I28">
            <v>328.85356117486248</v>
          </cell>
          <cell r="J28">
            <v>348.83418540175177</v>
          </cell>
          <cell r="K28">
            <v>426.53754683293374</v>
          </cell>
          <cell r="L28">
            <v>524.66562571218924</v>
          </cell>
          <cell r="M28">
            <v>595.37575701672381</v>
          </cell>
          <cell r="N28">
            <v>604.82486798119623</v>
          </cell>
          <cell r="O28">
            <v>589.29870107392082</v>
          </cell>
          <cell r="P28">
            <v>606.52727827389265</v>
          </cell>
        </row>
        <row r="29">
          <cell r="A29">
            <v>1028</v>
          </cell>
          <cell r="B29" t="str">
            <v>BORGARO TORINESE</v>
          </cell>
          <cell r="C29">
            <v>38.698784766737816</v>
          </cell>
          <cell r="D29">
            <v>49.330319043314141</v>
          </cell>
          <cell r="E29">
            <v>103.99058060395188</v>
          </cell>
          <cell r="F29">
            <v>189.77404503043465</v>
          </cell>
          <cell r="G29">
            <v>239.21515187047433</v>
          </cell>
          <cell r="H29">
            <v>343.90307338406575</v>
          </cell>
          <cell r="I29">
            <v>437.49618769829107</v>
          </cell>
          <cell r="J29">
            <v>414.00226240044447</v>
          </cell>
          <cell r="K29">
            <v>476.12200129794854</v>
          </cell>
          <cell r="L29">
            <v>552.70049833761504</v>
          </cell>
          <cell r="M29">
            <v>611.0887256691733</v>
          </cell>
          <cell r="N29">
            <v>577.09845306767045</v>
          </cell>
          <cell r="O29">
            <v>608.5467092362461</v>
          </cell>
          <cell r="P29">
            <v>661.03265987286829</v>
          </cell>
        </row>
        <row r="30">
          <cell r="A30">
            <v>1029</v>
          </cell>
          <cell r="B30" t="str">
            <v>BORGIALLO</v>
          </cell>
          <cell r="C30">
            <v>14.490503840323294</v>
          </cell>
          <cell r="D30">
            <v>18.47141148876376</v>
          </cell>
          <cell r="E30">
            <v>38.938584678612337</v>
          </cell>
          <cell r="F30">
            <v>67.136092686965597</v>
          </cell>
          <cell r="G30">
            <v>78.055605462645445</v>
          </cell>
          <cell r="H30">
            <v>101.66284487704671</v>
          </cell>
          <cell r="I30">
            <v>124.09459246783175</v>
          </cell>
          <cell r="J30">
            <v>128.9946209392769</v>
          </cell>
          <cell r="K30">
            <v>163.42907996304052</v>
          </cell>
          <cell r="L30">
            <v>198.42060903540889</v>
          </cell>
          <cell r="M30">
            <v>228.17201306444645</v>
          </cell>
          <cell r="N30">
            <v>225.60092747175759</v>
          </cell>
          <cell r="O30">
            <v>221.20013070738489</v>
          </cell>
          <cell r="P30">
            <v>233.21302632392997</v>
          </cell>
        </row>
        <row r="31">
          <cell r="A31">
            <v>1030</v>
          </cell>
          <cell r="B31" t="str">
            <v>BORGOFRANCO D'IVREA</v>
          </cell>
          <cell r="C31">
            <v>32.86881899540591</v>
          </cell>
          <cell r="D31">
            <v>41.898714323814133</v>
          </cell>
          <cell r="E31">
            <v>88.324416172270247</v>
          </cell>
          <cell r="F31">
            <v>152.73610001155825</v>
          </cell>
          <cell r="G31">
            <v>191.57768484182165</v>
          </cell>
          <cell r="H31">
            <v>252.6067618010913</v>
          </cell>
          <cell r="I31">
            <v>314.79008889081263</v>
          </cell>
          <cell r="J31">
            <v>313.77104831952823</v>
          </cell>
          <cell r="K31">
            <v>381.65066637031344</v>
          </cell>
          <cell r="L31">
            <v>463.71080503025314</v>
          </cell>
          <cell r="M31">
            <v>520.83764377795274</v>
          </cell>
          <cell r="N31">
            <v>514.91217740209493</v>
          </cell>
          <cell r="O31">
            <v>500.75042606215732</v>
          </cell>
          <cell r="P31">
            <v>538.84866991724004</v>
          </cell>
        </row>
        <row r="32">
          <cell r="A32">
            <v>1031</v>
          </cell>
          <cell r="B32" t="str">
            <v>BORGOMASINO</v>
          </cell>
          <cell r="C32">
            <v>17.009482337417822</v>
          </cell>
          <cell r="D32">
            <v>21.682417045499641</v>
          </cell>
          <cell r="E32">
            <v>45.707532024650966</v>
          </cell>
          <cell r="F32">
            <v>82.842773491396628</v>
          </cell>
          <cell r="G32">
            <v>100.56993699299322</v>
          </cell>
          <cell r="H32">
            <v>132.39810207788892</v>
          </cell>
          <cell r="I32">
            <v>167.40535434298539</v>
          </cell>
          <cell r="J32">
            <v>168.27822438450596</v>
          </cell>
          <cell r="K32">
            <v>211.53822914217071</v>
          </cell>
          <cell r="L32">
            <v>260.37006066783738</v>
          </cell>
          <cell r="M32">
            <v>285.55472323634069</v>
          </cell>
          <cell r="N32">
            <v>279.83073726736291</v>
          </cell>
          <cell r="O32">
            <v>267.61458850604731</v>
          </cell>
          <cell r="P32">
            <v>276.70626606974855</v>
          </cell>
        </row>
        <row r="33">
          <cell r="A33">
            <v>1032</v>
          </cell>
          <cell r="B33" t="str">
            <v>BORGONE SUSA</v>
          </cell>
          <cell r="C33">
            <v>17.42520272508164</v>
          </cell>
          <cell r="D33">
            <v>22.212346330873299</v>
          </cell>
          <cell r="E33">
            <v>46.824647322783484</v>
          </cell>
          <cell r="F33">
            <v>80.327110987185918</v>
          </cell>
          <cell r="G33">
            <v>101.45304640749265</v>
          </cell>
          <cell r="H33">
            <v>136.44669817009324</v>
          </cell>
          <cell r="I33">
            <v>172.37954159852046</v>
          </cell>
          <cell r="J33">
            <v>165.33303915970382</v>
          </cell>
          <cell r="K33">
            <v>197.7910410389797</v>
          </cell>
          <cell r="L33">
            <v>243.52851038402341</v>
          </cell>
          <cell r="M33">
            <v>269.6744809046055</v>
          </cell>
          <cell r="N33">
            <v>268.21502180676225</v>
          </cell>
          <cell r="O33">
            <v>270.65834361081198</v>
          </cell>
          <cell r="P33">
            <v>286.10530846234144</v>
          </cell>
        </row>
        <row r="34">
          <cell r="A34">
            <v>1033</v>
          </cell>
          <cell r="B34" t="str">
            <v>BOSCONERO</v>
          </cell>
          <cell r="C34">
            <v>22.204539538672243</v>
          </cell>
          <cell r="D34">
            <v>28.304687763582201</v>
          </cell>
          <cell r="E34">
            <v>59.667583170585928</v>
          </cell>
          <cell r="F34">
            <v>104.60647747411913</v>
          </cell>
          <cell r="G34">
            <v>130.50694603113425</v>
          </cell>
          <cell r="H34">
            <v>172.7518280891799</v>
          </cell>
          <cell r="I34">
            <v>212.58730866924586</v>
          </cell>
          <cell r="J34">
            <v>210.12658461999163</v>
          </cell>
          <cell r="K34">
            <v>253.74956999807989</v>
          </cell>
          <cell r="L34">
            <v>309.59460557498051</v>
          </cell>
          <cell r="M34">
            <v>350.58887459090448</v>
          </cell>
          <cell r="N34">
            <v>345.40201856528273</v>
          </cell>
          <cell r="O34">
            <v>343.82582394337174</v>
          </cell>
          <cell r="P34">
            <v>361.05567202173688</v>
          </cell>
        </row>
        <row r="35">
          <cell r="A35">
            <v>1034</v>
          </cell>
          <cell r="B35" t="str">
            <v>BRANDIZZO</v>
          </cell>
          <cell r="C35">
            <v>22.291096450450826</v>
          </cell>
          <cell r="D35">
            <v>28.415024046728526</v>
          </cell>
          <cell r="E35">
            <v>59.900177128390936</v>
          </cell>
          <cell r="F35">
            <v>104.20929364282622</v>
          </cell>
          <cell r="G35">
            <v>133.06317265420805</v>
          </cell>
          <cell r="H35">
            <v>177.74481635989861</v>
          </cell>
          <cell r="I35">
            <v>224.34737637099488</v>
          </cell>
          <cell r="J35">
            <v>222.09785668118786</v>
          </cell>
          <cell r="K35">
            <v>270.59554658708845</v>
          </cell>
          <cell r="L35">
            <v>328.11504517881565</v>
          </cell>
          <cell r="M35">
            <v>374.77605724868062</v>
          </cell>
          <cell r="N35">
            <v>373.73249693092038</v>
          </cell>
          <cell r="O35">
            <v>371.24098320718917</v>
          </cell>
          <cell r="P35">
            <v>391.90554269328794</v>
          </cell>
        </row>
        <row r="36">
          <cell r="A36">
            <v>1035</v>
          </cell>
          <cell r="B36" t="str">
            <v>BRICHERASIO</v>
          </cell>
          <cell r="C36">
            <v>52.358626115526114</v>
          </cell>
          <cell r="D36">
            <v>66.742864059351973</v>
          </cell>
          <cell r="E36">
            <v>140.69702607454198</v>
          </cell>
          <cell r="F36">
            <v>246.98536290318631</v>
          </cell>
          <cell r="G36">
            <v>315.21335912537575</v>
          </cell>
          <cell r="H36">
            <v>421.47043485344017</v>
          </cell>
          <cell r="I36">
            <v>522.24250931783524</v>
          </cell>
          <cell r="J36">
            <v>515.70471682204095</v>
          </cell>
          <cell r="K36">
            <v>634.04439508818086</v>
          </cell>
          <cell r="L36">
            <v>778.39637073974973</v>
          </cell>
          <cell r="M36">
            <v>876.12267504547367</v>
          </cell>
          <cell r="N36">
            <v>868.56958549707235</v>
          </cell>
          <cell r="O36">
            <v>866.84527514197862</v>
          </cell>
          <cell r="P36">
            <v>916.55209448622497</v>
          </cell>
        </row>
        <row r="37">
          <cell r="A37">
            <v>1036</v>
          </cell>
          <cell r="B37" t="str">
            <v>BROSSO</v>
          </cell>
          <cell r="C37">
            <v>14.562513109027119</v>
          </cell>
          <cell r="D37">
            <v>18.563203523595011</v>
          </cell>
          <cell r="E37">
            <v>39.132086508360054</v>
          </cell>
          <cell r="F37">
            <v>66.681454493205209</v>
          </cell>
          <cell r="G37">
            <v>78.776553005891429</v>
          </cell>
          <cell r="H37">
            <v>104.20060637368714</v>
          </cell>
          <cell r="I37">
            <v>134.38137578155755</v>
          </cell>
          <cell r="J37">
            <v>134.22001125917657</v>
          </cell>
          <cell r="K37">
            <v>163.05429243044421</v>
          </cell>
          <cell r="L37">
            <v>201.04304683795002</v>
          </cell>
          <cell r="M37">
            <v>224.80411753844783</v>
          </cell>
          <cell r="N37">
            <v>218.25755684878416</v>
          </cell>
          <cell r="O37">
            <v>218.33702647343014</v>
          </cell>
          <cell r="P37">
            <v>229.10583282035927</v>
          </cell>
        </row>
        <row r="38">
          <cell r="A38">
            <v>1037</v>
          </cell>
          <cell r="B38" t="str">
            <v>BROZOLO</v>
          </cell>
          <cell r="C38">
            <v>13.990909826011306</v>
          </cell>
          <cell r="D38">
            <v>17.834566371618806</v>
          </cell>
          <cell r="E38">
            <v>37.596085891435507</v>
          </cell>
          <cell r="F38">
            <v>68.416972873638542</v>
          </cell>
          <cell r="G38">
            <v>85.768534059063825</v>
          </cell>
          <cell r="H38">
            <v>111.61050560503539</v>
          </cell>
          <cell r="I38">
            <v>141.02228435018665</v>
          </cell>
          <cell r="J38">
            <v>141.56228249924112</v>
          </cell>
          <cell r="K38">
            <v>165.77218247448528</v>
          </cell>
          <cell r="L38">
            <v>197.21921894204038</v>
          </cell>
          <cell r="M38">
            <v>227.7183717153095</v>
          </cell>
          <cell r="N38">
            <v>222.89846994893892</v>
          </cell>
          <cell r="O38">
            <v>223.59897291992777</v>
          </cell>
          <cell r="P38">
            <v>239.65415454218899</v>
          </cell>
        </row>
        <row r="39">
          <cell r="A39">
            <v>1038</v>
          </cell>
          <cell r="B39" t="str">
            <v>BRUINO</v>
          </cell>
          <cell r="C39">
            <v>20.688223445677639</v>
          </cell>
          <cell r="D39">
            <v>26.3718013153693</v>
          </cell>
          <cell r="E39">
            <v>55.592969669410685</v>
          </cell>
          <cell r="F39">
            <v>97.670007780414537</v>
          </cell>
          <cell r="G39">
            <v>126.54206898867152</v>
          </cell>
          <cell r="H39">
            <v>168.21514983059504</v>
          </cell>
          <cell r="I39">
            <v>212.42669037395672</v>
          </cell>
          <cell r="J39">
            <v>208.10944495054159</v>
          </cell>
          <cell r="K39">
            <v>248.36046684392329</v>
          </cell>
          <cell r="L39">
            <v>301.65129471048959</v>
          </cell>
          <cell r="M39">
            <v>332.34413297966819</v>
          </cell>
          <cell r="N39">
            <v>329.69633851142447</v>
          </cell>
          <cell r="O39">
            <v>320.98602304757316</v>
          </cell>
          <cell r="P39">
            <v>339.94277071298075</v>
          </cell>
        </row>
        <row r="40">
          <cell r="A40">
            <v>1039</v>
          </cell>
          <cell r="B40" t="str">
            <v>BRUSASCO</v>
          </cell>
          <cell r="C40">
            <v>18.225990177668834</v>
          </cell>
          <cell r="D40">
            <v>23.233130336369058</v>
          </cell>
          <cell r="E40">
            <v>48.976506938966502</v>
          </cell>
          <cell r="F40">
            <v>84.494627772071993</v>
          </cell>
          <cell r="G40">
            <v>106.84191788925978</v>
          </cell>
          <cell r="H40">
            <v>139.76449575202534</v>
          </cell>
          <cell r="I40">
            <v>172.58072412822423</v>
          </cell>
          <cell r="J40">
            <v>168.43543246909667</v>
          </cell>
          <cell r="K40">
            <v>203.24897362014786</v>
          </cell>
          <cell r="L40">
            <v>243.85842124262317</v>
          </cell>
          <cell r="M40">
            <v>278.64232260344249</v>
          </cell>
          <cell r="N40">
            <v>276.36615572603648</v>
          </cell>
          <cell r="O40">
            <v>271.99492901833725</v>
          </cell>
          <cell r="P40">
            <v>286.3289802021207</v>
          </cell>
        </row>
        <row r="41">
          <cell r="A41">
            <v>1040</v>
          </cell>
          <cell r="B41" t="str">
            <v>BRUZOLO</v>
          </cell>
          <cell r="C41">
            <v>18.650761480192909</v>
          </cell>
          <cell r="D41">
            <v>23.77459705167448</v>
          </cell>
          <cell r="E41">
            <v>50.117943669851719</v>
          </cell>
          <cell r="F41">
            <v>87.396690000168078</v>
          </cell>
          <cell r="G41">
            <v>116.40287325889081</v>
          </cell>
          <cell r="H41">
            <v>154.95162170475291</v>
          </cell>
          <cell r="I41">
            <v>192.37270326917496</v>
          </cell>
          <cell r="J41">
            <v>199.38873999216742</v>
          </cell>
          <cell r="K41">
            <v>237.17905838720912</v>
          </cell>
          <cell r="L41">
            <v>285.79366359400757</v>
          </cell>
          <cell r="M41">
            <v>317.70534422487236</v>
          </cell>
          <cell r="N41">
            <v>313.18005866096019</v>
          </cell>
          <cell r="O41">
            <v>314.74418710287915</v>
          </cell>
          <cell r="P41">
            <v>338.60614343430262</v>
          </cell>
        </row>
        <row r="42">
          <cell r="A42">
            <v>1041</v>
          </cell>
          <cell r="B42" t="str">
            <v>BURIASCO</v>
          </cell>
          <cell r="C42">
            <v>24.587893810901022</v>
          </cell>
          <cell r="D42">
            <v>31.342809693016683</v>
          </cell>
          <cell r="E42">
            <v>66.07208388160069</v>
          </cell>
          <cell r="F42">
            <v>113.97199739978899</v>
          </cell>
          <cell r="G42">
            <v>140.33379384671264</v>
          </cell>
          <cell r="H42">
            <v>188.4013472529461</v>
          </cell>
          <cell r="I42">
            <v>236.19880809821043</v>
          </cell>
          <cell r="J42">
            <v>236.30471589392477</v>
          </cell>
          <cell r="K42">
            <v>283.81042690168141</v>
          </cell>
          <cell r="L42">
            <v>346.7785008566521</v>
          </cell>
          <cell r="M42">
            <v>386.30641864313242</v>
          </cell>
          <cell r="N42">
            <v>389.71382006961863</v>
          </cell>
          <cell r="O42">
            <v>390.12477806296982</v>
          </cell>
          <cell r="P42">
            <v>410.42668184217729</v>
          </cell>
        </row>
        <row r="43">
          <cell r="A43">
            <v>1042</v>
          </cell>
          <cell r="B43" t="str">
            <v>BUROLO</v>
          </cell>
          <cell r="C43">
            <v>28.032282946903749</v>
          </cell>
          <cell r="D43">
            <v>35.733459580668516</v>
          </cell>
          <cell r="E43">
            <v>75.3277757137311</v>
          </cell>
          <cell r="F43">
            <v>130.30523436099548</v>
          </cell>
          <cell r="G43">
            <v>165.09012772005173</v>
          </cell>
          <cell r="H43">
            <v>217.39767148699738</v>
          </cell>
          <cell r="I43">
            <v>268.52667601956711</v>
          </cell>
          <cell r="J43">
            <v>242.26092301394064</v>
          </cell>
          <cell r="K43">
            <v>297.96997863084505</v>
          </cell>
          <cell r="L43">
            <v>358.80519192460122</v>
          </cell>
          <cell r="M43">
            <v>387.67473898096381</v>
          </cell>
          <cell r="N43">
            <v>385.84073352522205</v>
          </cell>
          <cell r="O43">
            <v>385.74826699468014</v>
          </cell>
          <cell r="P43">
            <v>394.79944618842677</v>
          </cell>
        </row>
        <row r="44">
          <cell r="A44">
            <v>1043</v>
          </cell>
          <cell r="B44" t="str">
            <v>BUSANO</v>
          </cell>
          <cell r="C44">
            <v>14.389885744034137</v>
          </cell>
          <cell r="D44">
            <v>18.34315105832923</v>
          </cell>
          <cell r="E44">
            <v>38.668205794225067</v>
          </cell>
          <cell r="F44">
            <v>69.219998479938411</v>
          </cell>
          <cell r="G44">
            <v>87.054998439819087</v>
          </cell>
          <cell r="H44">
            <v>119.25283924050061</v>
          </cell>
          <cell r="I44">
            <v>149.63429947433011</v>
          </cell>
          <cell r="J44">
            <v>147.76847078103063</v>
          </cell>
          <cell r="K44">
            <v>183.19297629889999</v>
          </cell>
          <cell r="L44">
            <v>217.80864151598135</v>
          </cell>
          <cell r="M44">
            <v>244.84722273975885</v>
          </cell>
          <cell r="N44">
            <v>242.97064054639972</v>
          </cell>
          <cell r="O44">
            <v>238.6063363648027</v>
          </cell>
          <cell r="P44">
            <v>251.04014263177865</v>
          </cell>
        </row>
        <row r="45">
          <cell r="A45">
            <v>1044</v>
          </cell>
          <cell r="B45" t="str">
            <v>BUSSOLENO</v>
          </cell>
          <cell r="C45">
            <v>46.924803896335078</v>
          </cell>
          <cell r="D45">
            <v>59.816233538185379</v>
          </cell>
          <cell r="E45">
            <v>126.09537047015169</v>
          </cell>
          <cell r="F45">
            <v>219.5873772767311</v>
          </cell>
          <cell r="G45">
            <v>275.66683372332255</v>
          </cell>
          <cell r="H45">
            <v>371.59749970090058</v>
          </cell>
          <cell r="I45">
            <v>470.84414385078833</v>
          </cell>
          <cell r="J45">
            <v>472.01003863722985</v>
          </cell>
          <cell r="K45">
            <v>561.08477982358568</v>
          </cell>
          <cell r="L45">
            <v>684.53137753392161</v>
          </cell>
          <cell r="M45">
            <v>771.68957096496467</v>
          </cell>
          <cell r="N45">
            <v>762.75439662611961</v>
          </cell>
          <cell r="O45">
            <v>750.40354672433273</v>
          </cell>
          <cell r="P45">
            <v>793.23376612721654</v>
          </cell>
        </row>
        <row r="46">
          <cell r="A46">
            <v>1045</v>
          </cell>
          <cell r="B46" t="str">
            <v>BUTTIGLIERA ALTA</v>
          </cell>
          <cell r="C46">
            <v>27.800271096565606</v>
          </cell>
          <cell r="D46">
            <v>35.437708211006708</v>
          </cell>
          <cell r="E46">
            <v>74.704318228719885</v>
          </cell>
          <cell r="F46">
            <v>130.26597754362894</v>
          </cell>
          <cell r="G46">
            <v>161.69616417766639</v>
          </cell>
          <cell r="H46">
            <v>210.85746746550899</v>
          </cell>
          <cell r="I46">
            <v>258.52040416619099</v>
          </cell>
          <cell r="J46">
            <v>245.97704907376948</v>
          </cell>
          <cell r="K46">
            <v>293.30512932542143</v>
          </cell>
          <cell r="L46">
            <v>354.44003308071655</v>
          </cell>
          <cell r="M46">
            <v>390.99902247700408</v>
          </cell>
          <cell r="N46">
            <v>383.81126133776718</v>
          </cell>
          <cell r="O46">
            <v>382.04768454369429</v>
          </cell>
          <cell r="P46">
            <v>400.91280309454868</v>
          </cell>
        </row>
        <row r="47">
          <cell r="A47">
            <v>1046</v>
          </cell>
          <cell r="B47" t="str">
            <v>CAFASSE</v>
          </cell>
          <cell r="C47">
            <v>24.407108177443945</v>
          </cell>
          <cell r="D47">
            <v>31.112357676741734</v>
          </cell>
          <cell r="E47">
            <v>65.586280435798088</v>
          </cell>
          <cell r="F47">
            <v>114.07834511102483</v>
          </cell>
          <cell r="G47">
            <v>144.88186604410586</v>
          </cell>
          <cell r="H47">
            <v>192.71172993127743</v>
          </cell>
          <cell r="I47">
            <v>242.4305572988163</v>
          </cell>
          <cell r="J47">
            <v>236.92356083607888</v>
          </cell>
          <cell r="K47">
            <v>275.37114024071877</v>
          </cell>
          <cell r="L47">
            <v>336.47394425769181</v>
          </cell>
          <cell r="M47">
            <v>378.35576504249781</v>
          </cell>
          <cell r="N47">
            <v>377.52898649040679</v>
          </cell>
          <cell r="O47">
            <v>367.43850034277619</v>
          </cell>
          <cell r="P47">
            <v>387.82022456636253</v>
          </cell>
        </row>
        <row r="48">
          <cell r="A48">
            <v>1047</v>
          </cell>
          <cell r="B48" t="str">
            <v>CALUSO</v>
          </cell>
          <cell r="C48">
            <v>68.83587820562208</v>
          </cell>
          <cell r="D48">
            <v>87.746833756617164</v>
          </cell>
          <cell r="E48">
            <v>184.97435989613319</v>
          </cell>
          <cell r="F48">
            <v>323.17916211557764</v>
          </cell>
          <cell r="G48">
            <v>408.92366028724831</v>
          </cell>
          <cell r="H48">
            <v>544.15248380948174</v>
          </cell>
          <cell r="I48">
            <v>671.94371406260893</v>
          </cell>
          <cell r="J48">
            <v>658.12983869910636</v>
          </cell>
          <cell r="K48">
            <v>791.9417294448275</v>
          </cell>
          <cell r="L48">
            <v>973.26625632286493</v>
          </cell>
          <cell r="M48">
            <v>1098.9556958514859</v>
          </cell>
          <cell r="N48">
            <v>1102.4581121299864</v>
          </cell>
          <cell r="O48">
            <v>1087.6243281533748</v>
          </cell>
          <cell r="P48">
            <v>1154.8783205500042</v>
          </cell>
        </row>
        <row r="49">
          <cell r="A49">
            <v>1048</v>
          </cell>
          <cell r="B49" t="str">
            <v>CAMBIANO</v>
          </cell>
          <cell r="C49">
            <v>38.008059921855782</v>
          </cell>
          <cell r="D49">
            <v>48.449834625662312</v>
          </cell>
          <cell r="E49">
            <v>102.13447896949964</v>
          </cell>
          <cell r="F49">
            <v>179.72696506333742</v>
          </cell>
          <cell r="G49">
            <v>232.36105444508817</v>
          </cell>
          <cell r="H49">
            <v>304.61060086243623</v>
          </cell>
          <cell r="I49">
            <v>390.74863993160886</v>
          </cell>
          <cell r="J49">
            <v>379.27162377185709</v>
          </cell>
          <cell r="K49">
            <v>454.13595083462508</v>
          </cell>
          <cell r="L49">
            <v>551.33458455204095</v>
          </cell>
          <cell r="M49">
            <v>613.78823010355143</v>
          </cell>
          <cell r="N49">
            <v>593.61888782819301</v>
          </cell>
          <cell r="O49">
            <v>567.19669979673733</v>
          </cell>
          <cell r="P49">
            <v>604.92370009437718</v>
          </cell>
        </row>
        <row r="50">
          <cell r="A50">
            <v>1049</v>
          </cell>
          <cell r="B50" t="str">
            <v>CAMPIGLIONE FENILE</v>
          </cell>
          <cell r="C50">
            <v>26.714061329316728</v>
          </cell>
          <cell r="D50">
            <v>34.053089167041108</v>
          </cell>
          <cell r="E50">
            <v>71.785477623394698</v>
          </cell>
          <cell r="F50">
            <v>125.11128813244353</v>
          </cell>
          <cell r="G50">
            <v>158.45058826302872</v>
          </cell>
          <cell r="H50">
            <v>210.91462563040716</v>
          </cell>
          <cell r="I50">
            <v>266.98801710526175</v>
          </cell>
          <cell r="J50">
            <v>259.30969959363364</v>
          </cell>
          <cell r="K50">
            <v>306.53911577561007</v>
          </cell>
          <cell r="L50">
            <v>367.00503760533695</v>
          </cell>
          <cell r="M50">
            <v>411.0765914548976</v>
          </cell>
          <cell r="N50">
            <v>405.95513865211547</v>
          </cell>
          <cell r="O50">
            <v>407.0228453614904</v>
          </cell>
          <cell r="P50">
            <v>434.39717989632379</v>
          </cell>
        </row>
        <row r="51">
          <cell r="A51">
            <v>1050</v>
          </cell>
          <cell r="B51" t="str">
            <v>CANDIA CANAVESE</v>
          </cell>
          <cell r="C51">
            <v>18.88627302556452</v>
          </cell>
          <cell r="D51">
            <v>24.074809571049279</v>
          </cell>
          <cell r="E51">
            <v>50.750805463568248</v>
          </cell>
          <cell r="F51">
            <v>89.179717821939889</v>
          </cell>
          <cell r="G51">
            <v>110.73644016368165</v>
          </cell>
          <cell r="H51">
            <v>144.00447576846548</v>
          </cell>
          <cell r="I51">
            <v>179.98446193640237</v>
          </cell>
          <cell r="J51">
            <v>176.14722034824777</v>
          </cell>
          <cell r="K51">
            <v>213.82959618438483</v>
          </cell>
          <cell r="L51">
            <v>264.12797408070014</v>
          </cell>
          <cell r="M51">
            <v>297.59046159933422</v>
          </cell>
          <cell r="N51">
            <v>297.87544027501212</v>
          </cell>
          <cell r="O51">
            <v>287.80299884514267</v>
          </cell>
          <cell r="P51">
            <v>306.37240884445907</v>
          </cell>
        </row>
        <row r="52">
          <cell r="A52">
            <v>1051</v>
          </cell>
          <cell r="B52" t="str">
            <v>CANDIOLO</v>
          </cell>
          <cell r="C52">
            <v>24.682369861896028</v>
          </cell>
          <cell r="D52">
            <v>31.463240703076256</v>
          </cell>
          <cell r="E52">
            <v>66.3259579878642</v>
          </cell>
          <cell r="F52">
            <v>114.57063341166774</v>
          </cell>
          <cell r="G52">
            <v>148.57116019859984</v>
          </cell>
          <cell r="H52">
            <v>195.89660965107103</v>
          </cell>
          <cell r="I52">
            <v>247.72379145651914</v>
          </cell>
          <cell r="J52">
            <v>244.80755637208759</v>
          </cell>
          <cell r="K52">
            <v>291.56100140293279</v>
          </cell>
          <cell r="L52">
            <v>353.41235674820467</v>
          </cell>
          <cell r="M52">
            <v>395.05600186988681</v>
          </cell>
          <cell r="N52">
            <v>385.89724491199109</v>
          </cell>
          <cell r="O52">
            <v>384.96767033442217</v>
          </cell>
          <cell r="P52">
            <v>402.58428409687997</v>
          </cell>
        </row>
        <row r="53">
          <cell r="A53">
            <v>1052</v>
          </cell>
          <cell r="B53" t="str">
            <v>CANISCHIO</v>
          </cell>
          <cell r="C53">
            <v>16.635468820436373</v>
          </cell>
          <cell r="D53">
            <v>21.205652562314498</v>
          </cell>
          <cell r="E53">
            <v>44.702490573890564</v>
          </cell>
          <cell r="F53">
            <v>78.193887611546558</v>
          </cell>
          <cell r="G53">
            <v>103.30690227939536</v>
          </cell>
          <cell r="H53">
            <v>135.95680649142466</v>
          </cell>
          <cell r="I53">
            <v>169.45973935901938</v>
          </cell>
          <cell r="J53">
            <v>185.05261843870011</v>
          </cell>
          <cell r="K53">
            <v>217.94523336423489</v>
          </cell>
          <cell r="L53">
            <v>265.92089280662771</v>
          </cell>
          <cell r="M53">
            <v>300.87474350766087</v>
          </cell>
          <cell r="N53">
            <v>298.88555729223543</v>
          </cell>
          <cell r="O53">
            <v>292.6682870498214</v>
          </cell>
          <cell r="P53">
            <v>293.48470027844695</v>
          </cell>
        </row>
        <row r="54">
          <cell r="A54">
            <v>1053</v>
          </cell>
          <cell r="B54" t="str">
            <v>CANTALUPA</v>
          </cell>
          <cell r="C54">
            <v>25.78372829153</v>
          </cell>
          <cell r="D54">
            <v>32.867170129862416</v>
          </cell>
          <cell r="E54">
            <v>69.285505768008818</v>
          </cell>
          <cell r="F54">
            <v>121.961645964901</v>
          </cell>
          <cell r="G54">
            <v>152.35373975330867</v>
          </cell>
          <cell r="H54">
            <v>207.38456142201801</v>
          </cell>
          <cell r="I54">
            <v>261.88333142442093</v>
          </cell>
          <cell r="J54">
            <v>257.6419622763396</v>
          </cell>
          <cell r="K54">
            <v>315.90843146945366</v>
          </cell>
          <cell r="L54">
            <v>378.39910963697918</v>
          </cell>
          <cell r="M54">
            <v>431.44156188551278</v>
          </cell>
          <cell r="N54">
            <v>426.95741441801306</v>
          </cell>
          <cell r="O54">
            <v>423.883819701025</v>
          </cell>
          <cell r="P54">
            <v>448.15526244621316</v>
          </cell>
        </row>
        <row r="55">
          <cell r="A55">
            <v>1054</v>
          </cell>
          <cell r="B55" t="str">
            <v>CANTOIRA</v>
          </cell>
          <cell r="C55">
            <v>21.819349849035827</v>
          </cell>
          <cell r="D55">
            <v>27.81367673063907</v>
          </cell>
          <cell r="E55">
            <v>58.63250933792191</v>
          </cell>
          <cell r="F55">
            <v>100.50731752176601</v>
          </cell>
          <cell r="G55">
            <v>124.87012269091363</v>
          </cell>
          <cell r="H55">
            <v>166.83271226000079</v>
          </cell>
          <cell r="I55">
            <v>205.46466885955545</v>
          </cell>
          <cell r="J55">
            <v>207.50411690968096</v>
          </cell>
          <cell r="K55">
            <v>248.07056426097384</v>
          </cell>
          <cell r="L55">
            <v>301.75851910819091</v>
          </cell>
          <cell r="M55">
            <v>342.69852757750317</v>
          </cell>
          <cell r="N55">
            <v>332.89988573100322</v>
          </cell>
          <cell r="O55">
            <v>328.48215100990063</v>
          </cell>
          <cell r="P55">
            <v>364.40985108228955</v>
          </cell>
        </row>
        <row r="56">
          <cell r="A56">
            <v>1055</v>
          </cell>
          <cell r="B56" t="str">
            <v>CAPRIE</v>
          </cell>
          <cell r="C56">
            <v>24.206748227678236</v>
          </cell>
          <cell r="D56">
            <v>30.856953784732696</v>
          </cell>
          <cell r="E56">
            <v>65.047877288735364</v>
          </cell>
          <cell r="F56">
            <v>114.02246808243549</v>
          </cell>
          <cell r="G56">
            <v>140.69751245961069</v>
          </cell>
          <cell r="H56">
            <v>195.3660421991363</v>
          </cell>
          <cell r="I56">
            <v>245.21633452731075</v>
          </cell>
          <cell r="J56">
            <v>239.96094330126553</v>
          </cell>
          <cell r="K56">
            <v>290.63809342186312</v>
          </cell>
          <cell r="L56">
            <v>357.10075606039021</v>
          </cell>
          <cell r="M56">
            <v>405.51012038136383</v>
          </cell>
          <cell r="N56">
            <v>399.39913434973528</v>
          </cell>
          <cell r="O56">
            <v>396.27046608665171</v>
          </cell>
          <cell r="P56">
            <v>416.98294528714069</v>
          </cell>
        </row>
        <row r="57">
          <cell r="A57">
            <v>1056</v>
          </cell>
          <cell r="B57" t="str">
            <v>CARAVINO</v>
          </cell>
          <cell r="C57">
            <v>23.324535569875515</v>
          </cell>
          <cell r="D57">
            <v>29.73237501214901</v>
          </cell>
          <cell r="E57">
            <v>62.6772135313578</v>
          </cell>
          <cell r="F57">
            <v>106.29684225830202</v>
          </cell>
          <cell r="G57">
            <v>134.98719054617894</v>
          </cell>
          <cell r="H57">
            <v>177.6092164753432</v>
          </cell>
          <cell r="I57">
            <v>224.13031317025326</v>
          </cell>
          <cell r="J57">
            <v>215.10452287840479</v>
          </cell>
          <cell r="K57">
            <v>260.60464567985525</v>
          </cell>
          <cell r="L57">
            <v>319.13714051009208</v>
          </cell>
          <cell r="M57">
            <v>357.46823546931154</v>
          </cell>
          <cell r="N57">
            <v>346.75633536267486</v>
          </cell>
          <cell r="O57">
            <v>336.66231584010865</v>
          </cell>
          <cell r="P57">
            <v>360.13622771197993</v>
          </cell>
        </row>
        <row r="58">
          <cell r="A58">
            <v>1057</v>
          </cell>
          <cell r="B58" t="str">
            <v>CAREMA</v>
          </cell>
          <cell r="C58">
            <v>19.092726154440349</v>
          </cell>
          <cell r="D58">
            <v>24.337980592473411</v>
          </cell>
          <cell r="E58">
            <v>51.305582076547402</v>
          </cell>
          <cell r="F58">
            <v>93.363350540165968</v>
          </cell>
          <cell r="G58">
            <v>117.58292846538056</v>
          </cell>
          <cell r="H58">
            <v>154.24828839388496</v>
          </cell>
          <cell r="I58">
            <v>191.14358872394277</v>
          </cell>
          <cell r="J58">
            <v>188.23751091431828</v>
          </cell>
          <cell r="K58">
            <v>231.59318617310748</v>
          </cell>
          <cell r="L58">
            <v>285.71730021587075</v>
          </cell>
          <cell r="M58">
            <v>333.27022956150267</v>
          </cell>
          <cell r="N58">
            <v>330.17334674201436</v>
          </cell>
          <cell r="O58">
            <v>342.44880680187714</v>
          </cell>
          <cell r="P58">
            <v>353.71162172725894</v>
          </cell>
        </row>
        <row r="59">
          <cell r="A59">
            <v>1058</v>
          </cell>
          <cell r="B59" t="str">
            <v>CARIGNANO</v>
          </cell>
          <cell r="C59">
            <v>92.778152553913316</v>
          </cell>
          <cell r="D59">
            <v>118.2666560027906</v>
          </cell>
          <cell r="E59">
            <v>249.31154840128499</v>
          </cell>
          <cell r="F59">
            <v>428.62569616681486</v>
          </cell>
          <cell r="G59">
            <v>544.69388561702976</v>
          </cell>
          <cell r="H59">
            <v>714.11040728975547</v>
          </cell>
          <cell r="I59">
            <v>893.71828039186539</v>
          </cell>
          <cell r="J59">
            <v>861.22282297847391</v>
          </cell>
          <cell r="K59">
            <v>1025.1533151541314</v>
          </cell>
          <cell r="L59">
            <v>1258.8052244870853</v>
          </cell>
          <cell r="M59">
            <v>1416.1204477896565</v>
          </cell>
          <cell r="N59">
            <v>1396.3253198683776</v>
          </cell>
          <cell r="O59">
            <v>1367.9670968781022</v>
          </cell>
          <cell r="P59">
            <v>1426.9139228900872</v>
          </cell>
        </row>
        <row r="60">
          <cell r="A60">
            <v>1059</v>
          </cell>
          <cell r="B60" t="str">
            <v>CARMAGNOLA</v>
          </cell>
          <cell r="C60">
            <v>182.25514359143958</v>
          </cell>
          <cell r="D60">
            <v>232.32523798469222</v>
          </cell>
          <cell r="E60">
            <v>489.75228329186842</v>
          </cell>
          <cell r="F60">
            <v>855.31224926082211</v>
          </cell>
          <cell r="G60">
            <v>1099.1318458127002</v>
          </cell>
          <cell r="H60">
            <v>1459.4312511616072</v>
          </cell>
          <cell r="I60">
            <v>1876.4285840577545</v>
          </cell>
          <cell r="J60">
            <v>1853.2090760118201</v>
          </cell>
          <cell r="K60">
            <v>2258.3043548338856</v>
          </cell>
          <cell r="L60">
            <v>2750.3978607771874</v>
          </cell>
          <cell r="M60">
            <v>3106.3472756745491</v>
          </cell>
          <cell r="N60">
            <v>3099.5737090569187</v>
          </cell>
          <cell r="O60">
            <v>3078.8523464291752</v>
          </cell>
          <cell r="P60">
            <v>3241.856085719829</v>
          </cell>
        </row>
        <row r="61">
          <cell r="A61">
            <v>1060</v>
          </cell>
          <cell r="B61" t="str">
            <v>CASALBORGONE</v>
          </cell>
          <cell r="C61">
            <v>38.67842904688704</v>
          </cell>
          <cell r="D61">
            <v>49.304371092735124</v>
          </cell>
          <cell r="E61">
            <v>103.9358811311221</v>
          </cell>
          <cell r="F61">
            <v>182.75840832718924</v>
          </cell>
          <cell r="G61">
            <v>234.71413340796207</v>
          </cell>
          <cell r="H61">
            <v>316.51148330915527</v>
          </cell>
          <cell r="I61">
            <v>395.14417347995408</v>
          </cell>
          <cell r="J61">
            <v>395.46070497480667</v>
          </cell>
          <cell r="K61">
            <v>478.03667047265645</v>
          </cell>
          <cell r="L61">
            <v>582.71963643365928</v>
          </cell>
          <cell r="M61">
            <v>659.9995230713314</v>
          </cell>
          <cell r="N61">
            <v>653.27133763830727</v>
          </cell>
          <cell r="O61">
            <v>642.45575393155241</v>
          </cell>
          <cell r="P61">
            <v>673.65488117581071</v>
          </cell>
        </row>
        <row r="62">
          <cell r="A62">
            <v>1061</v>
          </cell>
          <cell r="B62" t="str">
            <v>CASCINETTE D'IVREA</v>
          </cell>
          <cell r="C62">
            <v>7.5782433678688514</v>
          </cell>
          <cell r="D62">
            <v>9.6601783590416108</v>
          </cell>
          <cell r="E62">
            <v>20.364100126991168</v>
          </cell>
          <cell r="F62">
            <v>35.282476539899619</v>
          </cell>
          <cell r="G62">
            <v>44.04057042822479</v>
          </cell>
          <cell r="H62">
            <v>57.346672439695247</v>
          </cell>
          <cell r="I62">
            <v>72.155596013879389</v>
          </cell>
          <cell r="J62">
            <v>69.913322137237671</v>
          </cell>
          <cell r="K62">
            <v>82.189805826508262</v>
          </cell>
          <cell r="L62">
            <v>98.573557241066212</v>
          </cell>
          <cell r="M62">
            <v>112.27423215874214</v>
          </cell>
          <cell r="N62">
            <v>110.13573040767167</v>
          </cell>
          <cell r="O62">
            <v>108.09952622727694</v>
          </cell>
          <cell r="P62">
            <v>113.74270805036552</v>
          </cell>
        </row>
        <row r="63">
          <cell r="A63">
            <v>1062</v>
          </cell>
          <cell r="B63" t="str">
            <v>CASELETTE</v>
          </cell>
          <cell r="C63">
            <v>28.640978139303474</v>
          </cell>
          <cell r="D63">
            <v>36.509378727024213</v>
          </cell>
          <cell r="E63">
            <v>76.963448948692417</v>
          </cell>
          <cell r="F63">
            <v>132.53681528989731</v>
          </cell>
          <cell r="G63">
            <v>164.68166939682069</v>
          </cell>
          <cell r="H63">
            <v>218.19756351711459</v>
          </cell>
          <cell r="I63">
            <v>270.7505597933486</v>
          </cell>
          <cell r="J63">
            <v>270.95670336742239</v>
          </cell>
          <cell r="K63">
            <v>320.75727382364232</v>
          </cell>
          <cell r="L63">
            <v>390.21796235607098</v>
          </cell>
          <cell r="M63">
            <v>437.25002382211056</v>
          </cell>
          <cell r="N63">
            <v>434.0453142124253</v>
          </cell>
          <cell r="O63">
            <v>434.23681417985694</v>
          </cell>
          <cell r="P63">
            <v>460.71102277733729</v>
          </cell>
        </row>
        <row r="64">
          <cell r="A64">
            <v>1063</v>
          </cell>
          <cell r="B64" t="str">
            <v>CASELLE TORINESE</v>
          </cell>
          <cell r="C64">
            <v>73.129914085149807</v>
          </cell>
          <cell r="D64">
            <v>93.220549822828332</v>
          </cell>
          <cell r="E64">
            <v>196.51320502881282</v>
          </cell>
          <cell r="F64">
            <v>344.13079914418</v>
          </cell>
          <cell r="G64">
            <v>436.382864898489</v>
          </cell>
          <cell r="H64">
            <v>560.70009013157562</v>
          </cell>
          <cell r="I64">
            <v>702.63863975840059</v>
          </cell>
          <cell r="J64">
            <v>685.45343681632733</v>
          </cell>
          <cell r="K64">
            <v>826.31762164754548</v>
          </cell>
          <cell r="L64">
            <v>1013.854487647049</v>
          </cell>
          <cell r="M64">
            <v>1153.3699154010928</v>
          </cell>
          <cell r="N64">
            <v>1138.4889213861857</v>
          </cell>
          <cell r="O64">
            <v>1130.4787867503999</v>
          </cell>
          <cell r="P64">
            <v>1206.3446542663401</v>
          </cell>
        </row>
        <row r="65">
          <cell r="A65">
            <v>1064</v>
          </cell>
          <cell r="B65" t="str">
            <v>CASTAGNETO PO</v>
          </cell>
          <cell r="C65">
            <v>22.192228665330408</v>
          </cell>
          <cell r="D65">
            <v>28.288994782179415</v>
          </cell>
          <cell r="E65">
            <v>59.634501644272476</v>
          </cell>
          <cell r="F65">
            <v>102.75348814765231</v>
          </cell>
          <cell r="G65">
            <v>130.17475720150392</v>
          </cell>
          <cell r="H65">
            <v>175.7636665072757</v>
          </cell>
          <cell r="I65">
            <v>229.22811079575055</v>
          </cell>
          <cell r="J65">
            <v>226.97831023274722</v>
          </cell>
          <cell r="K65">
            <v>289.84314545923866</v>
          </cell>
          <cell r="L65">
            <v>360.71806576890418</v>
          </cell>
          <cell r="M65">
            <v>408.85444682257332</v>
          </cell>
          <cell r="N65">
            <v>409.69575708842893</v>
          </cell>
          <cell r="O65">
            <v>397.50621081923413</v>
          </cell>
          <cell r="P65">
            <v>425.45611461776429</v>
          </cell>
        </row>
        <row r="66">
          <cell r="A66">
            <v>1065</v>
          </cell>
          <cell r="B66" t="str">
            <v>CASTAGNOLE PIEMONTE</v>
          </cell>
          <cell r="C66">
            <v>23.294678347118555</v>
          </cell>
          <cell r="D66">
            <v>29.694315255667611</v>
          </cell>
          <cell r="E66">
            <v>62.596981814821149</v>
          </cell>
          <cell r="F66">
            <v>109.47039689129015</v>
          </cell>
          <cell r="G66">
            <v>140.41545247496106</v>
          </cell>
          <cell r="H66">
            <v>190.77583432103933</v>
          </cell>
          <cell r="I66">
            <v>238.3923966912094</v>
          </cell>
          <cell r="J66">
            <v>243.49216187769861</v>
          </cell>
          <cell r="K66">
            <v>296.13009360410507</v>
          </cell>
          <cell r="L66">
            <v>368.80683412143844</v>
          </cell>
          <cell r="M66">
            <v>422.39792278231261</v>
          </cell>
          <cell r="N66">
            <v>423.67027923129547</v>
          </cell>
          <cell r="O66">
            <v>424.4944384044926</v>
          </cell>
          <cell r="P66">
            <v>452.58363888437339</v>
          </cell>
        </row>
        <row r="67">
          <cell r="A67">
            <v>1066</v>
          </cell>
          <cell r="B67" t="str">
            <v>CASTELLAMONTE</v>
          </cell>
          <cell r="C67">
            <v>88.609483296573231</v>
          </cell>
          <cell r="D67">
            <v>112.95274793848895</v>
          </cell>
          <cell r="E67">
            <v>238.10958588412498</v>
          </cell>
          <cell r="F67">
            <v>414.69999634263911</v>
          </cell>
          <cell r="G67">
            <v>524.19071809531818</v>
          </cell>
          <cell r="H67">
            <v>695.78263661827839</v>
          </cell>
          <cell r="I67">
            <v>877.22433554503687</v>
          </cell>
          <cell r="J67">
            <v>889.58928832615368</v>
          </cell>
          <cell r="K67">
            <v>1074.2758431144186</v>
          </cell>
          <cell r="L67">
            <v>1318.0975198175702</v>
          </cell>
          <cell r="M67">
            <v>1497.743503682083</v>
          </cell>
          <cell r="N67">
            <v>1494.1932976336614</v>
          </cell>
          <cell r="O67">
            <v>1471.7028705356213</v>
          </cell>
          <cell r="P67">
            <v>1568.2104336738957</v>
          </cell>
        </row>
        <row r="68">
          <cell r="A68">
            <v>1067</v>
          </cell>
          <cell r="B68" t="str">
            <v>CASTELNUOVO NIGRA</v>
          </cell>
          <cell r="C68">
            <v>31.292500778762552</v>
          </cell>
          <cell r="D68">
            <v>39.889341652048962</v>
          </cell>
          <cell r="E68">
            <v>84.088566195238855</v>
          </cell>
          <cell r="F68">
            <v>149.06711260784473</v>
          </cell>
          <cell r="G68">
            <v>183.40902267801366</v>
          </cell>
          <cell r="H68">
            <v>257.68713060359556</v>
          </cell>
          <cell r="I68">
            <v>325.70158360677806</v>
          </cell>
          <cell r="J68">
            <v>321.05142966210633</v>
          </cell>
          <cell r="K68">
            <v>385.35355518006764</v>
          </cell>
          <cell r="L68">
            <v>487.33217574214569</v>
          </cell>
          <cell r="M68">
            <v>552.30398646595859</v>
          </cell>
          <cell r="N68">
            <v>548.73663306652645</v>
          </cell>
          <cell r="O68">
            <v>550.10661512751665</v>
          </cell>
          <cell r="P68">
            <v>590.21948669418623</v>
          </cell>
        </row>
        <row r="69">
          <cell r="A69">
            <v>1068</v>
          </cell>
          <cell r="B69" t="str">
            <v>CASTIGLIONE TORINESE</v>
          </cell>
          <cell r="C69">
            <v>37.912489054093989</v>
          </cell>
          <cell r="D69">
            <v>48.328008024998937</v>
          </cell>
          <cell r="E69">
            <v>101.87766289407821</v>
          </cell>
          <cell r="F69">
            <v>175.4973914668011</v>
          </cell>
          <cell r="G69">
            <v>222.13954571214023</v>
          </cell>
          <cell r="H69">
            <v>300.2896589199421</v>
          </cell>
          <cell r="I69">
            <v>374.87445707224589</v>
          </cell>
          <cell r="J69">
            <v>367.44114432260199</v>
          </cell>
          <cell r="K69">
            <v>447.33970126322453</v>
          </cell>
          <cell r="L69">
            <v>552.49278766433781</v>
          </cell>
          <cell r="M69">
            <v>631.96833591057339</v>
          </cell>
          <cell r="N69">
            <v>620.07121654723062</v>
          </cell>
          <cell r="O69">
            <v>609.53672368324942</v>
          </cell>
          <cell r="P69">
            <v>639.64242876573132</v>
          </cell>
        </row>
        <row r="70">
          <cell r="A70">
            <v>1069</v>
          </cell>
          <cell r="B70" t="str">
            <v>CAVAGNOLO</v>
          </cell>
          <cell r="C70">
            <v>24.467915735350619</v>
          </cell>
          <cell r="D70">
            <v>31.189870607699692</v>
          </cell>
          <cell r="E70">
            <v>65.749681258070382</v>
          </cell>
          <cell r="F70">
            <v>113.02309891529013</v>
          </cell>
          <cell r="G70">
            <v>142.91562517298146</v>
          </cell>
          <cell r="H70">
            <v>187.75702987555539</v>
          </cell>
          <cell r="I70">
            <v>231.15207884097956</v>
          </cell>
          <cell r="J70">
            <v>228.19159120005881</v>
          </cell>
          <cell r="K70">
            <v>277.75814986978685</v>
          </cell>
          <cell r="L70">
            <v>327.86414259501356</v>
          </cell>
          <cell r="M70">
            <v>364.90934188632002</v>
          </cell>
          <cell r="N70">
            <v>357.0342957002473</v>
          </cell>
          <cell r="O70">
            <v>351.1352531990932</v>
          </cell>
          <cell r="P70">
            <v>368.48332127147734</v>
          </cell>
        </row>
        <row r="71">
          <cell r="A71">
            <v>1070</v>
          </cell>
          <cell r="B71" t="str">
            <v>CAVOUR</v>
          </cell>
          <cell r="C71">
            <v>110.23505822070204</v>
          </cell>
          <cell r="D71">
            <v>140.51941487474107</v>
          </cell>
          <cell r="E71">
            <v>296.22138721870704</v>
          </cell>
          <cell r="F71">
            <v>516.61272352430967</v>
          </cell>
          <cell r="G71">
            <v>663.60782413467189</v>
          </cell>
          <cell r="H71">
            <v>890.80934575610456</v>
          </cell>
          <cell r="I71">
            <v>1098.6095960388818</v>
          </cell>
          <cell r="J71">
            <v>1084.9531046343982</v>
          </cell>
          <cell r="K71">
            <v>1284.5649445572296</v>
          </cell>
          <cell r="L71">
            <v>1554.0238296120967</v>
          </cell>
          <cell r="M71">
            <v>1751.1870201870513</v>
          </cell>
          <cell r="N71">
            <v>1735.4258437698254</v>
          </cell>
          <cell r="O71">
            <v>1731.2792968261131</v>
          </cell>
          <cell r="P71">
            <v>1810.8346326173946</v>
          </cell>
        </row>
        <row r="72">
          <cell r="A72">
            <v>1071</v>
          </cell>
          <cell r="B72" t="str">
            <v>CERCENASCO</v>
          </cell>
          <cell r="C72">
            <v>22.243901875285825</v>
          </cell>
          <cell r="D72">
            <v>28.354863928935778</v>
          </cell>
          <cell r="E72">
            <v>59.773356834101399</v>
          </cell>
          <cell r="F72">
            <v>106.47929730945596</v>
          </cell>
          <cell r="G72">
            <v>135.56138250464613</v>
          </cell>
          <cell r="H72">
            <v>182.49864041253576</v>
          </cell>
          <cell r="I72">
            <v>227.24071605462885</v>
          </cell>
          <cell r="J72">
            <v>217.47656334062836</v>
          </cell>
          <cell r="K72">
            <v>260.03978093206985</v>
          </cell>
          <cell r="L72">
            <v>315.60334977606601</v>
          </cell>
          <cell r="M72">
            <v>352.76804139691376</v>
          </cell>
          <cell r="N72">
            <v>349.31339450832138</v>
          </cell>
          <cell r="O72">
            <v>346.18839036391279</v>
          </cell>
          <cell r="P72">
            <v>358.94122519342687</v>
          </cell>
        </row>
        <row r="73">
          <cell r="A73">
            <v>1072</v>
          </cell>
          <cell r="B73" t="str">
            <v>CERES</v>
          </cell>
          <cell r="C73">
            <v>37.857254761853838</v>
          </cell>
          <cell r="D73">
            <v>48.257599476648849</v>
          </cell>
          <cell r="E73">
            <v>101.7292384369816</v>
          </cell>
          <cell r="F73">
            <v>177.67182600715847</v>
          </cell>
          <cell r="G73">
            <v>229.08314919950317</v>
          </cell>
          <cell r="H73">
            <v>295.16723739050605</v>
          </cell>
          <cell r="I73">
            <v>362.23638713975754</v>
          </cell>
          <cell r="J73">
            <v>360.19781714432145</v>
          </cell>
          <cell r="K73">
            <v>440.19548568710843</v>
          </cell>
          <cell r="L73">
            <v>523.29300499065528</v>
          </cell>
          <cell r="M73">
            <v>596.4913852724975</v>
          </cell>
          <cell r="N73">
            <v>574.77293508064679</v>
          </cell>
          <cell r="O73">
            <v>556.70048528273628</v>
          </cell>
          <cell r="P73">
            <v>587.38847832384454</v>
          </cell>
        </row>
        <row r="74">
          <cell r="A74">
            <v>1073</v>
          </cell>
          <cell r="B74" t="str">
            <v>CERESOLE REALE</v>
          </cell>
          <cell r="C74">
            <v>45.109696066331004</v>
          </cell>
          <cell r="D74">
            <v>57.502469710927429</v>
          </cell>
          <cell r="E74">
            <v>121.21784994234586</v>
          </cell>
          <cell r="F74">
            <v>214.32055906888999</v>
          </cell>
          <cell r="G74">
            <v>279.39526887453337</v>
          </cell>
          <cell r="H74">
            <v>367.66205621041092</v>
          </cell>
          <cell r="I74">
            <v>462.87743840674057</v>
          </cell>
          <cell r="J74">
            <v>444.71096375425805</v>
          </cell>
          <cell r="K74">
            <v>546.92001020498822</v>
          </cell>
          <cell r="L74">
            <v>682.59627941770157</v>
          </cell>
          <cell r="M74">
            <v>766.84115582877575</v>
          </cell>
          <cell r="N74">
            <v>777.84577400954811</v>
          </cell>
          <cell r="O74">
            <v>741.52232215431854</v>
          </cell>
          <cell r="P74">
            <v>800.09652464482303</v>
          </cell>
        </row>
        <row r="75">
          <cell r="A75">
            <v>1074</v>
          </cell>
          <cell r="B75" t="str">
            <v>CESANA TORINESE</v>
          </cell>
          <cell r="C75">
            <v>111.61695090569852</v>
          </cell>
          <cell r="D75">
            <v>142.28094840726405</v>
          </cell>
          <cell r="E75">
            <v>299.93478089531294</v>
          </cell>
          <cell r="F75">
            <v>541.28566950095387</v>
          </cell>
          <cell r="G75">
            <v>678.08545458748927</v>
          </cell>
          <cell r="H75">
            <v>879.2276183415421</v>
          </cell>
          <cell r="I75">
            <v>1082.9402010308149</v>
          </cell>
          <cell r="J75">
            <v>1058.9703534433941</v>
          </cell>
          <cell r="K75">
            <v>1257.278519631051</v>
          </cell>
          <cell r="L75">
            <v>1548.8108893780879</v>
          </cell>
          <cell r="M75">
            <v>1721.8777307671266</v>
          </cell>
          <cell r="N75">
            <v>1709.3512411031877</v>
          </cell>
          <cell r="O75">
            <v>1682.1917895671295</v>
          </cell>
          <cell r="P75">
            <v>1784.2975355641179</v>
          </cell>
        </row>
        <row r="76">
          <cell r="A76">
            <v>1075</v>
          </cell>
          <cell r="B76" t="str">
            <v>CHIALAMBERTO</v>
          </cell>
          <cell r="C76">
            <v>29.034923280407494</v>
          </cell>
          <cell r="D76">
            <v>37.011550555244717</v>
          </cell>
          <cell r="E76">
            <v>78.022050250941163</v>
          </cell>
          <cell r="F76">
            <v>141.21602599789324</v>
          </cell>
          <cell r="G76">
            <v>176.77258965577633</v>
          </cell>
          <cell r="H76">
            <v>230.87126062904574</v>
          </cell>
          <cell r="I76">
            <v>278.75379560449232</v>
          </cell>
          <cell r="J76">
            <v>270.67251344308295</v>
          </cell>
          <cell r="K76">
            <v>330.22398642597585</v>
          </cell>
          <cell r="L76">
            <v>410.79440281503469</v>
          </cell>
          <cell r="M76">
            <v>467.62459613891832</v>
          </cell>
          <cell r="N76">
            <v>453.93574956391075</v>
          </cell>
          <cell r="O76">
            <v>462.28653904816241</v>
          </cell>
          <cell r="P76">
            <v>486.21722408883181</v>
          </cell>
        </row>
        <row r="77">
          <cell r="A77">
            <v>1076</v>
          </cell>
          <cell r="B77" t="str">
            <v>CHIANOCCO</v>
          </cell>
          <cell r="C77">
            <v>31.346455468424804</v>
          </cell>
          <cell r="D77">
            <v>39.958119058651398</v>
          </cell>
          <cell r="E77">
            <v>84.23355213053641</v>
          </cell>
          <cell r="F77">
            <v>144.45704472447491</v>
          </cell>
          <cell r="G77">
            <v>183.35008502766576</v>
          </cell>
          <cell r="H77">
            <v>245.39107768826392</v>
          </cell>
          <cell r="I77">
            <v>306.48589754203732</v>
          </cell>
          <cell r="J77">
            <v>304.49949970282876</v>
          </cell>
          <cell r="K77">
            <v>365.22525834005728</v>
          </cell>
          <cell r="L77">
            <v>433.89415145798108</v>
          </cell>
          <cell r="M77">
            <v>487.99916140956583</v>
          </cell>
          <cell r="N77">
            <v>482.23532052212266</v>
          </cell>
          <cell r="O77">
            <v>484.51833793132272</v>
          </cell>
          <cell r="P77">
            <v>501.71832620134211</v>
          </cell>
        </row>
        <row r="78">
          <cell r="A78">
            <v>1077</v>
          </cell>
          <cell r="B78" t="str">
            <v>CHIAVERANO</v>
          </cell>
          <cell r="C78">
            <v>31.82055552890133</v>
          </cell>
          <cell r="D78">
            <v>40.562466388489604</v>
          </cell>
          <cell r="E78">
            <v>85.50754408791947</v>
          </cell>
          <cell r="F78">
            <v>149.40285040041803</v>
          </cell>
          <cell r="G78">
            <v>186.07976450186428</v>
          </cell>
          <cell r="H78">
            <v>242.88009373553635</v>
          </cell>
          <cell r="I78">
            <v>302.31297334036481</v>
          </cell>
          <cell r="J78">
            <v>293.6892385908576</v>
          </cell>
          <cell r="K78">
            <v>347.06166029377863</v>
          </cell>
          <cell r="L78">
            <v>425.27771841376187</v>
          </cell>
          <cell r="M78">
            <v>467.22327571528234</v>
          </cell>
          <cell r="N78">
            <v>444.47333808386747</v>
          </cell>
          <cell r="O78">
            <v>443.70895563980991</v>
          </cell>
          <cell r="P78">
            <v>464.61870470144595</v>
          </cell>
        </row>
        <row r="79">
          <cell r="A79">
            <v>1078</v>
          </cell>
          <cell r="B79" t="str">
            <v>CHIERI</v>
          </cell>
          <cell r="C79">
            <v>125.44313921530218</v>
          </cell>
          <cell r="D79">
            <v>159.90554009862697</v>
          </cell>
          <cell r="E79">
            <v>337.08823050676074</v>
          </cell>
          <cell r="F79">
            <v>588.18440361309956</v>
          </cell>
          <cell r="G79">
            <v>744.02498546691288</v>
          </cell>
          <cell r="H79">
            <v>989.77864208900621</v>
          </cell>
          <cell r="I79">
            <v>1224.2893040099857</v>
          </cell>
          <cell r="J79">
            <v>1193.1216218399834</v>
          </cell>
          <cell r="K79">
            <v>1433.7549211853589</v>
          </cell>
          <cell r="L79">
            <v>1750.1972665414594</v>
          </cell>
          <cell r="M79">
            <v>1949.6162805965796</v>
          </cell>
          <cell r="N79">
            <v>1930.1842110308571</v>
          </cell>
          <cell r="O79">
            <v>1906.6898085365008</v>
          </cell>
          <cell r="P79">
            <v>1999.6181654672043</v>
          </cell>
        </row>
        <row r="80">
          <cell r="A80">
            <v>1079</v>
          </cell>
          <cell r="B80" t="str">
            <v>CHIESANUOVA</v>
          </cell>
          <cell r="C80">
            <v>8.760557995269167</v>
          </cell>
          <cell r="D80">
            <v>11.167304697266193</v>
          </cell>
          <cell r="E80">
            <v>23.541191741133559</v>
          </cell>
          <cell r="F80">
            <v>41.295674163446229</v>
          </cell>
          <cell r="G80">
            <v>54.645985389258826</v>
          </cell>
          <cell r="H80">
            <v>75.273679308266182</v>
          </cell>
          <cell r="I80">
            <v>96.558189216274613</v>
          </cell>
          <cell r="J80">
            <v>99.549951746901982</v>
          </cell>
          <cell r="K80">
            <v>117.21164656019926</v>
          </cell>
          <cell r="L80">
            <v>148.21603687886582</v>
          </cell>
          <cell r="M80">
            <v>168.41080348921392</v>
          </cell>
          <cell r="N80">
            <v>157.23952440928923</v>
          </cell>
          <cell r="O80">
            <v>162.05376291346025</v>
          </cell>
          <cell r="P80">
            <v>183.93388939436932</v>
          </cell>
        </row>
        <row r="81">
          <cell r="A81">
            <v>1080</v>
          </cell>
          <cell r="B81" t="str">
            <v>CHIOMONTE</v>
          </cell>
          <cell r="C81">
            <v>38.175592449961336</v>
          </cell>
          <cell r="D81">
            <v>48.663392573577084</v>
          </cell>
          <cell r="E81">
            <v>102.5846689424602</v>
          </cell>
          <cell r="F81">
            <v>179.14129343093938</v>
          </cell>
          <cell r="G81">
            <v>217.79737818707306</v>
          </cell>
          <cell r="H81">
            <v>286.61921980297967</v>
          </cell>
          <cell r="I81">
            <v>382.70129358356121</v>
          </cell>
          <cell r="J81">
            <v>385.92918445932384</v>
          </cell>
          <cell r="K81">
            <v>458.20404257727233</v>
          </cell>
          <cell r="L81">
            <v>555.31755339277242</v>
          </cell>
          <cell r="M81">
            <v>661.49593281036323</v>
          </cell>
          <cell r="N81">
            <v>683.17355739805794</v>
          </cell>
          <cell r="O81">
            <v>688.03426141081945</v>
          </cell>
          <cell r="P81">
            <v>734.37947031867691</v>
          </cell>
        </row>
        <row r="82">
          <cell r="A82">
            <v>1081</v>
          </cell>
          <cell r="B82" t="str">
            <v>CHIUSA DI SAN MICHELE</v>
          </cell>
          <cell r="C82">
            <v>13.756496848514546</v>
          </cell>
          <cell r="D82">
            <v>17.53575422448008</v>
          </cell>
          <cell r="E82">
            <v>36.966176146777549</v>
          </cell>
          <cell r="F82">
            <v>64.81783910781823</v>
          </cell>
          <cell r="G82">
            <v>82.15905767472357</v>
          </cell>
          <cell r="H82">
            <v>108.11537466367618</v>
          </cell>
          <cell r="I82">
            <v>129.84195366065327</v>
          </cell>
          <cell r="J82">
            <v>121.9250404819288</v>
          </cell>
          <cell r="K82">
            <v>146.44061420425027</v>
          </cell>
          <cell r="L82">
            <v>175.85304593767427</v>
          </cell>
          <cell r="M82">
            <v>194.75112386906747</v>
          </cell>
          <cell r="N82">
            <v>196.07206791399335</v>
          </cell>
          <cell r="O82">
            <v>196.95855791333972</v>
          </cell>
          <cell r="P82">
            <v>206.62208253893471</v>
          </cell>
        </row>
        <row r="83">
          <cell r="A83">
            <v>1082</v>
          </cell>
          <cell r="B83" t="str">
            <v>CHIVASSO</v>
          </cell>
          <cell r="C83">
            <v>125.16071140383193</v>
          </cell>
          <cell r="D83">
            <v>159.54552222906048</v>
          </cell>
          <cell r="E83">
            <v>336.32929628516888</v>
          </cell>
          <cell r="F83">
            <v>588.03391765745323</v>
          </cell>
          <cell r="G83">
            <v>735.26137760868153</v>
          </cell>
          <cell r="H83">
            <v>951.3968491420228</v>
          </cell>
          <cell r="I83">
            <v>1181.9728795830654</v>
          </cell>
          <cell r="J83">
            <v>1160.7744295183118</v>
          </cell>
          <cell r="K83">
            <v>1416.4062054633243</v>
          </cell>
          <cell r="L83">
            <v>1760.0280122659051</v>
          </cell>
          <cell r="M83">
            <v>1998.2405226374512</v>
          </cell>
          <cell r="N83">
            <v>1988.2423279243508</v>
          </cell>
          <cell r="O83">
            <v>1975.3725883388186</v>
          </cell>
          <cell r="P83">
            <v>2082.3754871292172</v>
          </cell>
        </row>
        <row r="84">
          <cell r="A84">
            <v>1083</v>
          </cell>
          <cell r="B84" t="str">
            <v>CICONIO</v>
          </cell>
          <cell r="C84">
            <v>5.9007253594319078</v>
          </cell>
          <cell r="D84">
            <v>7.5218037548802332</v>
          </cell>
          <cell r="E84">
            <v>15.856308145345229</v>
          </cell>
          <cell r="F84">
            <v>25.73587557350875</v>
          </cell>
          <cell r="G84">
            <v>33.029702760100577</v>
          </cell>
          <cell r="H84">
            <v>43.246746538507452</v>
          </cell>
          <cell r="I84">
            <v>56.092412515584748</v>
          </cell>
          <cell r="J84">
            <v>57.115186812689686</v>
          </cell>
          <cell r="K84">
            <v>70.350875622932236</v>
          </cell>
          <cell r="L84">
            <v>85.624064607766229</v>
          </cell>
          <cell r="M84">
            <v>99.457874941288523</v>
          </cell>
          <cell r="N84">
            <v>102.72004030558095</v>
          </cell>
          <cell r="O84">
            <v>100.36484690448175</v>
          </cell>
          <cell r="P84">
            <v>104.73691115104229</v>
          </cell>
        </row>
        <row r="85">
          <cell r="A85">
            <v>1084</v>
          </cell>
          <cell r="B85" t="str">
            <v>CINTANO</v>
          </cell>
          <cell r="C85">
            <v>9.3323042134012688</v>
          </cell>
          <cell r="D85">
            <v>11.896124052247771</v>
          </cell>
          <cell r="E85">
            <v>25.077576450370589</v>
          </cell>
          <cell r="F85">
            <v>45.75931981865476</v>
          </cell>
          <cell r="G85">
            <v>59.163737916341233</v>
          </cell>
          <cell r="H85">
            <v>79.818767329672198</v>
          </cell>
          <cell r="I85">
            <v>105.87804532160645</v>
          </cell>
          <cell r="J85">
            <v>104.33920806104217</v>
          </cell>
          <cell r="K85">
            <v>129.31265724983714</v>
          </cell>
          <cell r="L85">
            <v>161.87217286172537</v>
          </cell>
          <cell r="M85">
            <v>175.24306639033844</v>
          </cell>
          <cell r="N85">
            <v>172.41629712931621</v>
          </cell>
          <cell r="O85">
            <v>171.19510289468417</v>
          </cell>
          <cell r="P85">
            <v>178.89393036609894</v>
          </cell>
        </row>
        <row r="86">
          <cell r="A86">
            <v>1085</v>
          </cell>
          <cell r="B86" t="str">
            <v>CINZANO</v>
          </cell>
          <cell r="C86">
            <v>10.948639066436106</v>
          </cell>
          <cell r="D86">
            <v>13.956506941830643</v>
          </cell>
          <cell r="E86">
            <v>29.420958311859078</v>
          </cell>
          <cell r="F86">
            <v>51.062667600085092</v>
          </cell>
          <cell r="G86">
            <v>64.206779136761</v>
          </cell>
          <cell r="H86">
            <v>86.16457181100985</v>
          </cell>
          <cell r="I86">
            <v>109.73966666533106</v>
          </cell>
          <cell r="J86">
            <v>105.79039348240454</v>
          </cell>
          <cell r="K86">
            <v>134.16234509316624</v>
          </cell>
          <cell r="L86">
            <v>164.57756173963466</v>
          </cell>
          <cell r="M86">
            <v>193.51029011087226</v>
          </cell>
          <cell r="N86">
            <v>191.35671843562486</v>
          </cell>
          <cell r="O86">
            <v>191.10621246115792</v>
          </cell>
          <cell r="P86">
            <v>203.32907806678804</v>
          </cell>
        </row>
        <row r="87">
          <cell r="A87">
            <v>1086</v>
          </cell>
          <cell r="B87" t="str">
            <v>CIRIE'</v>
          </cell>
          <cell r="C87">
            <v>78.829141151364951</v>
          </cell>
          <cell r="D87">
            <v>100.48549861053114</v>
          </cell>
          <cell r="E87">
            <v>211.82805109392427</v>
          </cell>
          <cell r="F87">
            <v>365.25224256078826</v>
          </cell>
          <cell r="G87">
            <v>461.44420378270996</v>
          </cell>
          <cell r="H87">
            <v>604.84761479841063</v>
          </cell>
          <cell r="I87">
            <v>740.86674293258284</v>
          </cell>
          <cell r="J87">
            <v>720.8485607232642</v>
          </cell>
          <cell r="K87">
            <v>863.59194809627854</v>
          </cell>
          <cell r="L87">
            <v>1049.2769600839397</v>
          </cell>
          <cell r="M87">
            <v>1158.2734211283016</v>
          </cell>
          <cell r="N87">
            <v>1139.7232330717334</v>
          </cell>
          <cell r="O87">
            <v>1122.1473200740115</v>
          </cell>
          <cell r="P87">
            <v>1167.7972980193501</v>
          </cell>
        </row>
        <row r="88">
          <cell r="A88">
            <v>1087</v>
          </cell>
          <cell r="B88" t="str">
            <v>CLAVIERE</v>
          </cell>
          <cell r="C88">
            <v>4.4583889225746747</v>
          </cell>
          <cell r="D88">
            <v>5.6832210441611242</v>
          </cell>
          <cell r="E88">
            <v>11.980491258610922</v>
          </cell>
          <cell r="F88">
            <v>20.079752640260729</v>
          </cell>
          <cell r="G88">
            <v>26.707828185487113</v>
          </cell>
          <cell r="H88">
            <v>35.91388315176075</v>
          </cell>
          <cell r="I88">
            <v>48.216231407306594</v>
          </cell>
          <cell r="J88">
            <v>46.636746139755118</v>
          </cell>
          <cell r="K88">
            <v>54.445362266522153</v>
          </cell>
          <cell r="L88">
            <v>59.513064471263206</v>
          </cell>
          <cell r="M88">
            <v>69.108467772078669</v>
          </cell>
          <cell r="N88">
            <v>66.475309218306435</v>
          </cell>
          <cell r="O88">
            <v>67.156595533025353</v>
          </cell>
          <cell r="P88">
            <v>70.590331117469375</v>
          </cell>
        </row>
        <row r="89">
          <cell r="A89">
            <v>1088</v>
          </cell>
          <cell r="B89" t="str">
            <v>COASSOLO TORINESE</v>
          </cell>
          <cell r="C89">
            <v>52.310917329833792</v>
          </cell>
          <cell r="D89">
            <v>66.682048464403522</v>
          </cell>
          <cell r="E89">
            <v>140.56882400427133</v>
          </cell>
          <cell r="F89">
            <v>245.23762257826306</v>
          </cell>
          <cell r="G89">
            <v>310.03912767669306</v>
          </cell>
          <cell r="H89">
            <v>409.18830095057325</v>
          </cell>
          <cell r="I89">
            <v>512.973443622481</v>
          </cell>
          <cell r="J89">
            <v>521.2419126767287</v>
          </cell>
          <cell r="K89">
            <v>637.2067054840486</v>
          </cell>
          <cell r="L89">
            <v>770.77663034362195</v>
          </cell>
          <cell r="M89">
            <v>862.48363952534248</v>
          </cell>
          <cell r="N89">
            <v>857.33155818601688</v>
          </cell>
          <cell r="O89">
            <v>843.15296026966735</v>
          </cell>
          <cell r="P89">
            <v>902.49161779266319</v>
          </cell>
        </row>
        <row r="90">
          <cell r="A90">
            <v>1089</v>
          </cell>
          <cell r="B90" t="str">
            <v>COAZZE</v>
          </cell>
          <cell r="C90">
            <v>63.697517291953559</v>
          </cell>
          <cell r="D90">
            <v>81.196835229303431</v>
          </cell>
          <cell r="E90">
            <v>171.16666185119828</v>
          </cell>
          <cell r="F90">
            <v>297.6009151620093</v>
          </cell>
          <cell r="G90">
            <v>377.62238195877251</v>
          </cell>
          <cell r="H90">
            <v>513.23714266138529</v>
          </cell>
          <cell r="I90">
            <v>654.89583261180951</v>
          </cell>
          <cell r="J90">
            <v>657.86864257799596</v>
          </cell>
          <cell r="K90">
            <v>813.00033825529124</v>
          </cell>
          <cell r="L90">
            <v>981.60331956231857</v>
          </cell>
          <cell r="M90">
            <v>1117.6311234428285</v>
          </cell>
          <cell r="N90">
            <v>1111.1988101298609</v>
          </cell>
          <cell r="O90">
            <v>1103.3852457914525</v>
          </cell>
          <cell r="P90">
            <v>1170.017990637929</v>
          </cell>
        </row>
        <row r="91">
          <cell r="A91">
            <v>1090</v>
          </cell>
          <cell r="B91" t="str">
            <v>COLLEGNO</v>
          </cell>
          <cell r="C91">
            <v>80.384885183359515</v>
          </cell>
          <cell r="D91">
            <v>102.46864484911761</v>
          </cell>
          <cell r="E91">
            <v>216.00861454400197</v>
          </cell>
          <cell r="F91">
            <v>375.89310960570054</v>
          </cell>
          <cell r="G91">
            <v>476.23233456827518</v>
          </cell>
          <cell r="H91">
            <v>621.9007858600778</v>
          </cell>
          <cell r="I91">
            <v>769.39861075954491</v>
          </cell>
          <cell r="J91">
            <v>742.02705778745803</v>
          </cell>
          <cell r="K91">
            <v>875.87707018229037</v>
          </cell>
          <cell r="L91">
            <v>1052.1613668418281</v>
          </cell>
          <cell r="M91">
            <v>1172.6457201289943</v>
          </cell>
          <cell r="N91">
            <v>1153.7865112823242</v>
          </cell>
          <cell r="O91">
            <v>1139.6452538993462</v>
          </cell>
          <cell r="P91">
            <v>1194.7757627544479</v>
          </cell>
        </row>
        <row r="92">
          <cell r="A92">
            <v>1091</v>
          </cell>
          <cell r="B92" t="str">
            <v>COLLERETTO CASTELNUOVO</v>
          </cell>
          <cell r="C92">
            <v>13.662528980481476</v>
          </cell>
          <cell r="D92">
            <v>17.415971008086277</v>
          </cell>
          <cell r="E92">
            <v>36.713667619345095</v>
          </cell>
          <cell r="F92">
            <v>63.199498327582901</v>
          </cell>
          <cell r="G92">
            <v>84.476715489322842</v>
          </cell>
          <cell r="H92">
            <v>112.20759562453755</v>
          </cell>
          <cell r="I92">
            <v>142.67633829100546</v>
          </cell>
          <cell r="J92">
            <v>145.52555801743156</v>
          </cell>
          <cell r="K92">
            <v>178.58146217150247</v>
          </cell>
          <cell r="L92">
            <v>218.72566194946393</v>
          </cell>
          <cell r="M92">
            <v>243.7218280312311</v>
          </cell>
          <cell r="N92">
            <v>245.52505126613417</v>
          </cell>
          <cell r="O92">
            <v>247.10464799049717</v>
          </cell>
          <cell r="P92">
            <v>253.23966158156765</v>
          </cell>
        </row>
        <row r="93">
          <cell r="A93">
            <v>1092</v>
          </cell>
          <cell r="B93" t="str">
            <v>COLLERETTO GIACOSA</v>
          </cell>
          <cell r="C93">
            <v>16.858002791116295</v>
          </cell>
          <cell r="D93">
            <v>21.489322239225164</v>
          </cell>
          <cell r="E93">
            <v>45.300479295102242</v>
          </cell>
          <cell r="F93">
            <v>77.072510385414319</v>
          </cell>
          <cell r="G93">
            <v>92.832947121130601</v>
          </cell>
          <cell r="H93">
            <v>124.38968682518083</v>
          </cell>
          <cell r="I93">
            <v>158.33799609465996</v>
          </cell>
          <cell r="J93">
            <v>157.16064292237596</v>
          </cell>
          <cell r="K93">
            <v>186.3770674797083</v>
          </cell>
          <cell r="L93">
            <v>224.85721880673358</v>
          </cell>
          <cell r="M93">
            <v>249.96177571331921</v>
          </cell>
          <cell r="N93">
            <v>251.76426987775963</v>
          </cell>
          <cell r="O93">
            <v>254.08024558198906</v>
          </cell>
          <cell r="P93">
            <v>273.49894512112746</v>
          </cell>
        </row>
        <row r="94">
          <cell r="A94">
            <v>1093</v>
          </cell>
          <cell r="B94" t="str">
            <v>CONDOVE</v>
          </cell>
          <cell r="C94">
            <v>78.2431602193343</v>
          </cell>
          <cell r="D94">
            <v>99.738533905964601</v>
          </cell>
          <cell r="E94">
            <v>210.25341515349319</v>
          </cell>
          <cell r="F94">
            <v>362.67296928059648</v>
          </cell>
          <cell r="G94">
            <v>462.54074254432226</v>
          </cell>
          <cell r="H94">
            <v>612.22335642567839</v>
          </cell>
          <cell r="I94">
            <v>768.81748071269283</v>
          </cell>
          <cell r="J94">
            <v>751.62914365087522</v>
          </cell>
          <cell r="K94">
            <v>909.61986255872125</v>
          </cell>
          <cell r="L94">
            <v>1126.9626783812355</v>
          </cell>
          <cell r="M94">
            <v>1278.5680240431575</v>
          </cell>
          <cell r="N94">
            <v>1269.7359014027031</v>
          </cell>
          <cell r="O94">
            <v>1252.3960296893445</v>
          </cell>
          <cell r="P94">
            <v>1332.6445580112213</v>
          </cell>
        </row>
        <row r="95">
          <cell r="A95">
            <v>1094</v>
          </cell>
          <cell r="B95" t="str">
            <v>CORIO</v>
          </cell>
          <cell r="C95">
            <v>77.079838339039682</v>
          </cell>
          <cell r="D95">
            <v>98.255618102512116</v>
          </cell>
          <cell r="E95">
            <v>207.1273604597784</v>
          </cell>
          <cell r="F95">
            <v>360.59965980137696</v>
          </cell>
          <cell r="G95">
            <v>454.12234606697615</v>
          </cell>
          <cell r="H95">
            <v>608.51746354823513</v>
          </cell>
          <cell r="I95">
            <v>757.00859045101834</v>
          </cell>
          <cell r="J95">
            <v>760.01524542230698</v>
          </cell>
          <cell r="K95">
            <v>910.42761965173929</v>
          </cell>
          <cell r="L95">
            <v>1108.001271473931</v>
          </cell>
          <cell r="M95">
            <v>1240.9954821854055</v>
          </cell>
          <cell r="N95">
            <v>1230.46791708049</v>
          </cell>
          <cell r="O95">
            <v>1201.90896043516</v>
          </cell>
          <cell r="P95">
            <v>1265.5543230310961</v>
          </cell>
        </row>
        <row r="96">
          <cell r="A96">
            <v>1095</v>
          </cell>
          <cell r="B96" t="str">
            <v>COSSANO CANAVESE</v>
          </cell>
          <cell r="C96">
            <v>8.1548724786493132</v>
          </cell>
          <cell r="D96">
            <v>10.395222060695827</v>
          </cell>
          <cell r="E96">
            <v>21.913606045190974</v>
          </cell>
          <cell r="F96">
            <v>38.658970314252862</v>
          </cell>
          <cell r="G96">
            <v>52.398950250062349</v>
          </cell>
          <cell r="H96">
            <v>69.04305240052598</v>
          </cell>
          <cell r="I96">
            <v>88.476097404939949</v>
          </cell>
          <cell r="J96">
            <v>86.428224125171553</v>
          </cell>
          <cell r="K96">
            <v>107.3395909539133</v>
          </cell>
          <cell r="L96">
            <v>127.41090581836821</v>
          </cell>
          <cell r="M96">
            <v>141.59907667435513</v>
          </cell>
          <cell r="N96">
            <v>140.91191450838323</v>
          </cell>
          <cell r="O96">
            <v>140.60099629170008</v>
          </cell>
          <cell r="P96">
            <v>145.66223471820928</v>
          </cell>
        </row>
        <row r="97">
          <cell r="A97">
            <v>1096</v>
          </cell>
          <cell r="B97" t="str">
            <v>CUCEGLIO</v>
          </cell>
          <cell r="C97">
            <v>17.201276320407285</v>
          </cell>
          <cell r="D97">
            <v>21.92690168315654</v>
          </cell>
          <cell r="E97">
            <v>46.222916881504709</v>
          </cell>
          <cell r="F97">
            <v>81.618755135642431</v>
          </cell>
          <cell r="G97">
            <v>101.33144566866964</v>
          </cell>
          <cell r="H97">
            <v>133.82851691382828</v>
          </cell>
          <cell r="I97">
            <v>167.01658620290544</v>
          </cell>
          <cell r="J97">
            <v>168.48211487931491</v>
          </cell>
          <cell r="K97">
            <v>200.76944803492927</v>
          </cell>
          <cell r="L97">
            <v>244.05845017103115</v>
          </cell>
          <cell r="M97">
            <v>276.14736282203262</v>
          </cell>
          <cell r="N97">
            <v>278.44685033756969</v>
          </cell>
          <cell r="O97">
            <v>267.47895742301409</v>
          </cell>
          <cell r="P97">
            <v>293.30159412156326</v>
          </cell>
        </row>
        <row r="98">
          <cell r="A98">
            <v>1097</v>
          </cell>
          <cell r="B98" t="str">
            <v>CUMIANA</v>
          </cell>
          <cell r="C98">
            <v>100.57758645392322</v>
          </cell>
          <cell r="D98">
            <v>128.20879152368235</v>
          </cell>
          <cell r="E98">
            <v>270.27002718900394</v>
          </cell>
          <cell r="F98">
            <v>477.49826646125541</v>
          </cell>
          <cell r="G98">
            <v>618.41804755909322</v>
          </cell>
          <cell r="H98">
            <v>835.58334379409894</v>
          </cell>
          <cell r="I98">
            <v>1062.5107130321921</v>
          </cell>
          <cell r="J98">
            <v>1039.3681821580669</v>
          </cell>
          <cell r="K98">
            <v>1259.7181136248601</v>
          </cell>
          <cell r="L98">
            <v>1545.8264885081608</v>
          </cell>
          <cell r="M98">
            <v>1748.7646179894709</v>
          </cell>
          <cell r="N98">
            <v>1724.4928963788432</v>
          </cell>
          <cell r="O98">
            <v>1699.5847206531284</v>
          </cell>
          <cell r="P98">
            <v>1809.9318609175359</v>
          </cell>
        </row>
        <row r="99">
          <cell r="A99">
            <v>1098</v>
          </cell>
          <cell r="B99" t="str">
            <v>CUORGNE'</v>
          </cell>
          <cell r="C99">
            <v>60.994183153744281</v>
          </cell>
          <cell r="D99">
            <v>77.750826877300412</v>
          </cell>
          <cell r="E99">
            <v>163.90231780801028</v>
          </cell>
          <cell r="F99">
            <v>286.94585921520621</v>
          </cell>
          <cell r="G99">
            <v>359.00508999266589</v>
          </cell>
          <cell r="H99">
            <v>474.52312495927362</v>
          </cell>
          <cell r="I99">
            <v>588.09469129153126</v>
          </cell>
          <cell r="J99">
            <v>574.77433195432025</v>
          </cell>
          <cell r="K99">
            <v>691.26621753774589</v>
          </cell>
          <cell r="L99">
            <v>828.75966241466085</v>
          </cell>
          <cell r="M99">
            <v>930.32631890874586</v>
          </cell>
          <cell r="N99">
            <v>926.37048141000139</v>
          </cell>
          <cell r="O99">
            <v>919.00298503260251</v>
          </cell>
          <cell r="P99">
            <v>969.49641926240611</v>
          </cell>
        </row>
        <row r="100">
          <cell r="A100">
            <v>1099</v>
          </cell>
          <cell r="B100" t="str">
            <v>DRUENTO</v>
          </cell>
          <cell r="C100">
            <v>51.830802953986428</v>
          </cell>
          <cell r="D100">
            <v>66.070034534751926</v>
          </cell>
          <cell r="E100">
            <v>139.2786705019943</v>
          </cell>
          <cell r="F100">
            <v>241.46748756022234</v>
          </cell>
          <cell r="G100">
            <v>303.57391130910247</v>
          </cell>
          <cell r="H100">
            <v>402.43289090130139</v>
          </cell>
          <cell r="I100">
            <v>499.86172288315373</v>
          </cell>
          <cell r="J100">
            <v>487.33640693793484</v>
          </cell>
          <cell r="K100">
            <v>582.26392595183665</v>
          </cell>
          <cell r="L100">
            <v>701.06361810834699</v>
          </cell>
          <cell r="M100">
            <v>794.94213611781743</v>
          </cell>
          <cell r="N100">
            <v>782.03168557361744</v>
          </cell>
          <cell r="O100">
            <v>774.77479347417841</v>
          </cell>
          <cell r="P100">
            <v>817.0045616631686</v>
          </cell>
        </row>
        <row r="101">
          <cell r="A101">
            <v>1100</v>
          </cell>
          <cell r="B101" t="str">
            <v>EXILLES</v>
          </cell>
          <cell r="C101">
            <v>45.25005269861839</v>
          </cell>
          <cell r="D101">
            <v>57.681385857579478</v>
          </cell>
          <cell r="E101">
            <v>121.59501340551813</v>
          </cell>
          <cell r="F101">
            <v>219.08892441131198</v>
          </cell>
          <cell r="G101">
            <v>264.23942140545103</v>
          </cell>
          <cell r="H101">
            <v>369.76318803609672</v>
          </cell>
          <cell r="I101">
            <v>461.37530856304693</v>
          </cell>
          <cell r="J101">
            <v>456.58943980215724</v>
          </cell>
          <cell r="K101">
            <v>534.84393189651291</v>
          </cell>
          <cell r="L101">
            <v>642.82125903391443</v>
          </cell>
          <cell r="M101">
            <v>724.86078897346158</v>
          </cell>
          <cell r="N101">
            <v>720.07698305276006</v>
          </cell>
          <cell r="O101">
            <v>723.10612709731686</v>
          </cell>
          <cell r="P101">
            <v>783.69000373617473</v>
          </cell>
        </row>
        <row r="102">
          <cell r="A102">
            <v>1101</v>
          </cell>
          <cell r="B102" t="str">
            <v>FAVRIA</v>
          </cell>
          <cell r="C102">
            <v>26.95045527052066</v>
          </cell>
          <cell r="D102">
            <v>34.354426498685669</v>
          </cell>
          <cell r="E102">
            <v>72.420710573091412</v>
          </cell>
          <cell r="F102">
            <v>126.16327515827776</v>
          </cell>
          <cell r="G102">
            <v>157.99150800441004</v>
          </cell>
          <cell r="H102">
            <v>217.42631257709823</v>
          </cell>
          <cell r="I102">
            <v>277.34987215554185</v>
          </cell>
          <cell r="J102">
            <v>279.31816231476574</v>
          </cell>
          <cell r="K102">
            <v>341.964903915398</v>
          </cell>
          <cell r="L102">
            <v>415.81957502005815</v>
          </cell>
          <cell r="M102">
            <v>473.39780707049243</v>
          </cell>
          <cell r="N102">
            <v>473.85684085831349</v>
          </cell>
          <cell r="O102">
            <v>468.63624524921244</v>
          </cell>
          <cell r="P102">
            <v>492.55558450907336</v>
          </cell>
        </row>
        <row r="103">
          <cell r="A103">
            <v>1102</v>
          </cell>
          <cell r="B103" t="str">
            <v>FELETTO</v>
          </cell>
          <cell r="C103">
            <v>20.24438998436802</v>
          </cell>
          <cell r="D103">
            <v>25.806035584469122</v>
          </cell>
          <cell r="E103">
            <v>54.400309496455598</v>
          </cell>
          <cell r="F103">
            <v>93.659270310378687</v>
          </cell>
          <cell r="G103">
            <v>114.1996108337778</v>
          </cell>
          <cell r="H103">
            <v>151.66299018915052</v>
          </cell>
          <cell r="I103">
            <v>189.29946122798586</v>
          </cell>
          <cell r="J103">
            <v>189.64319087069072</v>
          </cell>
          <cell r="K103">
            <v>225.59459492058576</v>
          </cell>
          <cell r="L103">
            <v>272.28510076273847</v>
          </cell>
          <cell r="M103">
            <v>297.47407605560284</v>
          </cell>
          <cell r="N103">
            <v>296.86257900640271</v>
          </cell>
          <cell r="O103">
            <v>292.10299211411404</v>
          </cell>
          <cell r="P103">
            <v>308.07969659943001</v>
          </cell>
        </row>
        <row r="104">
          <cell r="A104">
            <v>1103</v>
          </cell>
          <cell r="B104" t="str">
            <v>FENESTRELLE</v>
          </cell>
          <cell r="C104">
            <v>64.417146581607895</v>
          </cell>
          <cell r="D104">
            <v>82.114164873258417</v>
          </cell>
          <cell r="E104">
            <v>173.10043491673096</v>
          </cell>
          <cell r="F104">
            <v>296.08292098381759</v>
          </cell>
          <cell r="G104">
            <v>368.56575743092907</v>
          </cell>
          <cell r="H104">
            <v>488.00424229771539</v>
          </cell>
          <cell r="I104">
            <v>615.39744245600082</v>
          </cell>
          <cell r="J104">
            <v>608.94307741245245</v>
          </cell>
          <cell r="K104">
            <v>725.28567525465053</v>
          </cell>
          <cell r="L104">
            <v>857.54786144293769</v>
          </cell>
          <cell r="M104">
            <v>972.40096375475071</v>
          </cell>
          <cell r="N104">
            <v>982.19049489140264</v>
          </cell>
          <cell r="O104">
            <v>960.56710160478451</v>
          </cell>
          <cell r="P104">
            <v>982.35014515579599</v>
          </cell>
        </row>
        <row r="105">
          <cell r="A105">
            <v>1104</v>
          </cell>
          <cell r="B105" t="str">
            <v>FIANO</v>
          </cell>
          <cell r="C105">
            <v>32.275942558295981</v>
          </cell>
          <cell r="D105">
            <v>41.142959744641026</v>
          </cell>
          <cell r="E105">
            <v>86.731250772036375</v>
          </cell>
          <cell r="F105">
            <v>150.55613460518063</v>
          </cell>
          <cell r="G105">
            <v>191.36396200549029</v>
          </cell>
          <cell r="H105">
            <v>251.54306597636838</v>
          </cell>
          <cell r="I105">
            <v>311.62506733336346</v>
          </cell>
          <cell r="J105">
            <v>300.55216793639033</v>
          </cell>
          <cell r="K105">
            <v>351.70420559353198</v>
          </cell>
          <cell r="L105">
            <v>427.67521593612912</v>
          </cell>
          <cell r="M105">
            <v>470.74528569877543</v>
          </cell>
          <cell r="N105">
            <v>461.05450555103687</v>
          </cell>
          <cell r="O105">
            <v>456.83336991465455</v>
          </cell>
          <cell r="P105">
            <v>485.02606305236674</v>
          </cell>
        </row>
        <row r="106">
          <cell r="A106">
            <v>1105</v>
          </cell>
          <cell r="B106" t="str">
            <v>FIORANO CANAVESE</v>
          </cell>
          <cell r="C106">
            <v>12.451121961015499</v>
          </cell>
          <cell r="D106">
            <v>15.871759862393384</v>
          </cell>
          <cell r="E106">
            <v>33.458399526010879</v>
          </cell>
          <cell r="F106">
            <v>56.679435625244118</v>
          </cell>
          <cell r="G106">
            <v>67.827602012074607</v>
          </cell>
          <cell r="H106">
            <v>90.462862344967661</v>
          </cell>
          <cell r="I106">
            <v>112.52302896342781</v>
          </cell>
          <cell r="J106">
            <v>107.60828375969061</v>
          </cell>
          <cell r="K106">
            <v>128.89586193799613</v>
          </cell>
          <cell r="L106">
            <v>156.21333250098047</v>
          </cell>
          <cell r="M106">
            <v>173.57400942713545</v>
          </cell>
          <cell r="N106">
            <v>170.8602758167743</v>
          </cell>
          <cell r="O106">
            <v>170.66206389812493</v>
          </cell>
          <cell r="P106">
            <v>179.6079093512748</v>
          </cell>
        </row>
        <row r="107">
          <cell r="A107">
            <v>1106</v>
          </cell>
          <cell r="B107" t="str">
            <v>FOGLIZZO</v>
          </cell>
          <cell r="C107">
            <v>27.226425354367944</v>
          </cell>
          <cell r="D107">
            <v>34.706212539633867</v>
          </cell>
          <cell r="E107">
            <v>73.16229172148104</v>
          </cell>
          <cell r="F107">
            <v>127.39659120865842</v>
          </cell>
          <cell r="G107">
            <v>155.34682437926895</v>
          </cell>
          <cell r="H107">
            <v>203.93849744423105</v>
          </cell>
          <cell r="I107">
            <v>260.62982223870029</v>
          </cell>
          <cell r="J107">
            <v>258.17353855116653</v>
          </cell>
          <cell r="K107">
            <v>312.7712381671866</v>
          </cell>
          <cell r="L107">
            <v>378.46422638447024</v>
          </cell>
          <cell r="M107">
            <v>448.11275128274332</v>
          </cell>
          <cell r="N107">
            <v>447.23812681930195</v>
          </cell>
          <cell r="O107">
            <v>446.43494753061481</v>
          </cell>
          <cell r="P107">
            <v>475.77323069613016</v>
          </cell>
        </row>
        <row r="108">
          <cell r="A108">
            <v>1107</v>
          </cell>
          <cell r="B108" t="str">
            <v>FORNO CANAVESE</v>
          </cell>
          <cell r="C108">
            <v>40.827164017701286</v>
          </cell>
          <cell r="D108">
            <v>52.043417868718123</v>
          </cell>
          <cell r="E108">
            <v>109.70991766807936</v>
          </cell>
          <cell r="F108">
            <v>187.28319411126029</v>
          </cell>
          <cell r="G108">
            <v>229.10812645024538</v>
          </cell>
          <cell r="H108">
            <v>302.28274759156312</v>
          </cell>
          <cell r="I108">
            <v>375.84125396222453</v>
          </cell>
          <cell r="J108">
            <v>372.94691528979979</v>
          </cell>
          <cell r="K108">
            <v>449.36793836760597</v>
          </cell>
          <cell r="L108">
            <v>529.25620466378484</v>
          </cell>
          <cell r="M108">
            <v>594.19265730098675</v>
          </cell>
          <cell r="N108">
            <v>588.14528754850221</v>
          </cell>
          <cell r="O108">
            <v>573.78788884101073</v>
          </cell>
          <cell r="P108">
            <v>605.35572410171653</v>
          </cell>
        </row>
        <row r="109">
          <cell r="A109">
            <v>1108</v>
          </cell>
          <cell r="B109" t="str">
            <v>FRASSINETTO</v>
          </cell>
          <cell r="C109">
            <v>21.697814411862467</v>
          </cell>
          <cell r="D109">
            <v>27.658752437099405</v>
          </cell>
          <cell r="E109">
            <v>58.305921804184266</v>
          </cell>
          <cell r="F109">
            <v>97.529856230081833</v>
          </cell>
          <cell r="G109">
            <v>128.65318994429154</v>
          </cell>
          <cell r="H109">
            <v>171.72775916882517</v>
          </cell>
          <cell r="I109">
            <v>224.38191159681566</v>
          </cell>
          <cell r="J109">
            <v>230.38075652953077</v>
          </cell>
          <cell r="K109">
            <v>288.35625322447925</v>
          </cell>
          <cell r="L109">
            <v>346.31104967431281</v>
          </cell>
          <cell r="M109">
            <v>395.90572426087289</v>
          </cell>
          <cell r="N109">
            <v>395.79864755532753</v>
          </cell>
          <cell r="O109">
            <v>394.35834734057136</v>
          </cell>
          <cell r="P109">
            <v>429.8149919177755</v>
          </cell>
        </row>
        <row r="110">
          <cell r="A110">
            <v>1109</v>
          </cell>
          <cell r="B110" t="str">
            <v>FRONT</v>
          </cell>
          <cell r="C110">
            <v>24.557789357461349</v>
          </cell>
          <cell r="D110">
            <v>31.304434785335342</v>
          </cell>
          <cell r="E110">
            <v>65.991187811844853</v>
          </cell>
          <cell r="F110">
            <v>115.6356447574275</v>
          </cell>
          <cell r="G110">
            <v>145.39906958937274</v>
          </cell>
          <cell r="H110">
            <v>191.16817488693138</v>
          </cell>
          <cell r="I110">
            <v>245.05701037893394</v>
          </cell>
          <cell r="J110">
            <v>247.48255050366268</v>
          </cell>
          <cell r="K110">
            <v>299.3899903314927</v>
          </cell>
          <cell r="L110">
            <v>353.54375280904014</v>
          </cell>
          <cell r="M110">
            <v>390.56434328709099</v>
          </cell>
          <cell r="N110">
            <v>383.30917585574741</v>
          </cell>
          <cell r="O110">
            <v>382.21413989141911</v>
          </cell>
          <cell r="P110">
            <v>417.72319215929076</v>
          </cell>
        </row>
        <row r="111">
          <cell r="A111">
            <v>1110</v>
          </cell>
          <cell r="B111" t="str">
            <v>FROSSASCO</v>
          </cell>
          <cell r="C111">
            <v>52.577210566161206</v>
          </cell>
          <cell r="D111">
            <v>67.021499183238461</v>
          </cell>
          <cell r="E111">
            <v>141.284401726505</v>
          </cell>
          <cell r="F111">
            <v>245.99845096518305</v>
          </cell>
          <cell r="G111">
            <v>311.4019604018157</v>
          </cell>
          <cell r="H111">
            <v>411.61361548105799</v>
          </cell>
          <cell r="I111">
            <v>504.75560894038881</v>
          </cell>
          <cell r="J111">
            <v>474.64584525287518</v>
          </cell>
          <cell r="K111">
            <v>568.87864422690552</v>
          </cell>
          <cell r="L111">
            <v>686.85279182393379</v>
          </cell>
          <cell r="M111">
            <v>769.93257504277335</v>
          </cell>
          <cell r="N111">
            <v>763.83373843976096</v>
          </cell>
          <cell r="O111">
            <v>757.82930357192083</v>
          </cell>
          <cell r="P111">
            <v>784.24311174376714</v>
          </cell>
        </row>
        <row r="112">
          <cell r="A112">
            <v>1111</v>
          </cell>
          <cell r="B112" t="str">
            <v>GARZIGLIANA</v>
          </cell>
          <cell r="C112">
            <v>18.227826398864064</v>
          </cell>
          <cell r="D112">
            <v>23.235471013936611</v>
          </cell>
          <cell r="E112">
            <v>48.981441194896256</v>
          </cell>
          <cell r="F112">
            <v>83.68078546940508</v>
          </cell>
          <cell r="G112">
            <v>106.93690632374238</v>
          </cell>
          <cell r="H112">
            <v>138.29983546435932</v>
          </cell>
          <cell r="I112">
            <v>175.47022366480684</v>
          </cell>
          <cell r="J112">
            <v>172.26905729817128</v>
          </cell>
          <cell r="K112">
            <v>210.40108298518231</v>
          </cell>
          <cell r="L112">
            <v>260.35424339498854</v>
          </cell>
          <cell r="M112">
            <v>296.46953007500088</v>
          </cell>
          <cell r="N112">
            <v>296.5505050999007</v>
          </cell>
          <cell r="O112">
            <v>310.35874959437137</v>
          </cell>
          <cell r="P112">
            <v>329.24997504069836</v>
          </cell>
        </row>
        <row r="113">
          <cell r="A113">
            <v>1112</v>
          </cell>
          <cell r="B113" t="str">
            <v>GASSINO TORINESE</v>
          </cell>
          <cell r="C113">
            <v>43.761407087339968</v>
          </cell>
          <cell r="D113">
            <v>55.783771671774034</v>
          </cell>
          <cell r="E113">
            <v>117.594755455211</v>
          </cell>
          <cell r="F113">
            <v>204.39122611736997</v>
          </cell>
          <cell r="G113">
            <v>257.13096111088885</v>
          </cell>
          <cell r="H113">
            <v>335.54784024183112</v>
          </cell>
          <cell r="I113">
            <v>419.70353591326869</v>
          </cell>
          <cell r="J113">
            <v>409.02495371074212</v>
          </cell>
          <cell r="K113">
            <v>489.49956016552596</v>
          </cell>
          <cell r="L113">
            <v>593.79058809855383</v>
          </cell>
          <cell r="M113">
            <v>661.1110971292934</v>
          </cell>
          <cell r="N113">
            <v>652.04296142822216</v>
          </cell>
          <cell r="O113">
            <v>644.48996655332564</v>
          </cell>
          <cell r="P113">
            <v>681.82918513163486</v>
          </cell>
        </row>
        <row r="114">
          <cell r="A114">
            <v>1113</v>
          </cell>
          <cell r="B114" t="str">
            <v>GERMAGNANO</v>
          </cell>
          <cell r="C114">
            <v>26.424880954212838</v>
          </cell>
          <cell r="D114">
            <v>33.68446363394164</v>
          </cell>
          <cell r="E114">
            <v>71.008398051320654</v>
          </cell>
          <cell r="F114">
            <v>119.18708388806401</v>
          </cell>
          <cell r="G114">
            <v>150.59916485816237</v>
          </cell>
          <cell r="H114">
            <v>198.47206140351946</v>
          </cell>
          <cell r="I114">
            <v>247.15050433299174</v>
          </cell>
          <cell r="J114">
            <v>248.75229622375167</v>
          </cell>
          <cell r="K114">
            <v>297.9661170649843</v>
          </cell>
          <cell r="L114">
            <v>355.9963369013164</v>
          </cell>
          <cell r="M114">
            <v>396.01355749428831</v>
          </cell>
          <cell r="N114">
            <v>385.47971444033698</v>
          </cell>
          <cell r="O114">
            <v>378.36577505492238</v>
          </cell>
          <cell r="P114">
            <v>397.72106665106497</v>
          </cell>
        </row>
        <row r="115">
          <cell r="A115">
            <v>1114</v>
          </cell>
          <cell r="B115" t="str">
            <v>GIAGLIONE</v>
          </cell>
          <cell r="C115">
            <v>43.846263762257792</v>
          </cell>
          <cell r="D115">
            <v>55.891940620020918</v>
          </cell>
          <cell r="E115">
            <v>117.82278057140043</v>
          </cell>
          <cell r="F115">
            <v>210.92223809536415</v>
          </cell>
          <cell r="G115">
            <v>266.105935366251</v>
          </cell>
          <cell r="H115">
            <v>346.74719716238661</v>
          </cell>
          <cell r="I115">
            <v>422.45018748859184</v>
          </cell>
          <cell r="J115">
            <v>422.46056820914612</v>
          </cell>
          <cell r="K115">
            <v>493.4589644833145</v>
          </cell>
          <cell r="L115">
            <v>600.42992191347014</v>
          </cell>
          <cell r="M115">
            <v>684.07277892946934</v>
          </cell>
          <cell r="N115">
            <v>661.08708641277303</v>
          </cell>
          <cell r="O115">
            <v>663.67879578487964</v>
          </cell>
          <cell r="P115">
            <v>697.99668163447166</v>
          </cell>
        </row>
        <row r="116">
          <cell r="A116">
            <v>1115</v>
          </cell>
          <cell r="B116" t="str">
            <v>GIAVENO</v>
          </cell>
          <cell r="C116">
            <v>119.25684427714489</v>
          </cell>
          <cell r="D116">
            <v>152.01971358405282</v>
          </cell>
          <cell r="E116">
            <v>320.46454564730215</v>
          </cell>
          <cell r="F116">
            <v>558.43763116913772</v>
          </cell>
          <cell r="G116">
            <v>703.31366019245354</v>
          </cell>
          <cell r="H116">
            <v>937.12161961057768</v>
          </cell>
          <cell r="I116">
            <v>1179.8363364305335</v>
          </cell>
          <cell r="J116">
            <v>1174.2926919466229</v>
          </cell>
          <cell r="K116">
            <v>1427.2224642798974</v>
          </cell>
          <cell r="L116">
            <v>1756.1341674893904</v>
          </cell>
          <cell r="M116">
            <v>2001.013625737638</v>
          </cell>
          <cell r="N116">
            <v>1979.0204780091508</v>
          </cell>
          <cell r="O116">
            <v>1956.3375699149108</v>
          </cell>
          <cell r="P116">
            <v>2071.7097832224463</v>
          </cell>
        </row>
        <row r="117">
          <cell r="A117">
            <v>1116</v>
          </cell>
          <cell r="B117" t="str">
            <v>GIVOLETTO</v>
          </cell>
          <cell r="C117">
            <v>26.806192813124145</v>
          </cell>
          <cell r="D117">
            <v>34.170531498048362</v>
          </cell>
          <cell r="E117">
            <v>72.033051456805396</v>
          </cell>
          <cell r="F117">
            <v>125.02920051865807</v>
          </cell>
          <cell r="G117">
            <v>163.69703295616577</v>
          </cell>
          <cell r="H117">
            <v>226.96284247242016</v>
          </cell>
          <cell r="I117">
            <v>296.20323360819265</v>
          </cell>
          <cell r="J117">
            <v>308.66324737320872</v>
          </cell>
          <cell r="K117">
            <v>377.58512829579593</v>
          </cell>
          <cell r="L117">
            <v>480.81142142759381</v>
          </cell>
          <cell r="M117">
            <v>564.62134249072665</v>
          </cell>
          <cell r="N117">
            <v>574.26333394063204</v>
          </cell>
          <cell r="O117">
            <v>588.21105310460166</v>
          </cell>
          <cell r="P117">
            <v>619.98703575053935</v>
          </cell>
        </row>
        <row r="118">
          <cell r="A118">
            <v>1117</v>
          </cell>
          <cell r="B118" t="str">
            <v>GRAVERE</v>
          </cell>
          <cell r="C118">
            <v>40.257453618498154</v>
          </cell>
          <cell r="D118">
            <v>51.31719362358006</v>
          </cell>
          <cell r="E118">
            <v>108.17900356970786</v>
          </cell>
          <cell r="F118">
            <v>192.34611427869316</v>
          </cell>
          <cell r="G118">
            <v>233.75939635802959</v>
          </cell>
          <cell r="H118">
            <v>309.79682146180886</v>
          </cell>
          <cell r="I118">
            <v>391.96508311460792</v>
          </cell>
          <cell r="J118">
            <v>385.50108310321406</v>
          </cell>
          <cell r="K118">
            <v>452.98587030540415</v>
          </cell>
          <cell r="L118">
            <v>559.94409935037913</v>
          </cell>
          <cell r="M118">
            <v>633.7895279728682</v>
          </cell>
          <cell r="N118">
            <v>606.45902090147945</v>
          </cell>
          <cell r="O118">
            <v>569.6670654424853</v>
          </cell>
          <cell r="P118">
            <v>605.0961764249555</v>
          </cell>
        </row>
        <row r="119">
          <cell r="A119">
            <v>1118</v>
          </cell>
          <cell r="B119" t="str">
            <v>GROSCAVALLO</v>
          </cell>
          <cell r="C119">
            <v>61.118086857398936</v>
          </cell>
          <cell r="D119">
            <v>77.908770059981052</v>
          </cell>
          <cell r="E119">
            <v>164.23526929885662</v>
          </cell>
          <cell r="F119">
            <v>283.24802541669652</v>
          </cell>
          <cell r="G119">
            <v>367.62730491139541</v>
          </cell>
          <cell r="H119">
            <v>465.29878774690553</v>
          </cell>
          <cell r="I119">
            <v>596.69809264242258</v>
          </cell>
          <cell r="J119">
            <v>558.12927676220511</v>
          </cell>
          <cell r="K119">
            <v>681.10079657071844</v>
          </cell>
          <cell r="L119">
            <v>810.08383915551337</v>
          </cell>
          <cell r="M119">
            <v>916.08302259237928</v>
          </cell>
          <cell r="N119">
            <v>903.82437537664111</v>
          </cell>
          <cell r="O119">
            <v>888.01691624181524</v>
          </cell>
          <cell r="P119">
            <v>957.52199878825616</v>
          </cell>
        </row>
        <row r="120">
          <cell r="A120">
            <v>1119</v>
          </cell>
          <cell r="B120" t="str">
            <v>GROSSO</v>
          </cell>
          <cell r="C120">
            <v>14.447397399001231</v>
          </cell>
          <cell r="D120">
            <v>18.416462618507062</v>
          </cell>
          <cell r="E120">
            <v>38.822749933726385</v>
          </cell>
          <cell r="F120">
            <v>67.985051783336772</v>
          </cell>
          <cell r="G120">
            <v>88.818825758511366</v>
          </cell>
          <cell r="H120">
            <v>117.19971625961655</v>
          </cell>
          <cell r="I120">
            <v>145.75225341411704</v>
          </cell>
          <cell r="J120">
            <v>146.78423426732911</v>
          </cell>
          <cell r="K120">
            <v>171.75504031386868</v>
          </cell>
          <cell r="L120">
            <v>207.92458583129994</v>
          </cell>
          <cell r="M120">
            <v>229.75201346043389</v>
          </cell>
          <cell r="N120">
            <v>223.00913042108695</v>
          </cell>
          <cell r="O120">
            <v>221.11069219471395</v>
          </cell>
          <cell r="P120">
            <v>236.95331747603109</v>
          </cell>
        </row>
        <row r="121">
          <cell r="A121">
            <v>1120</v>
          </cell>
          <cell r="B121" t="str">
            <v>GRUGLIASCO</v>
          </cell>
          <cell r="C121">
            <v>74.368665461012014</v>
          </cell>
          <cell r="D121">
            <v>94.799617510740603</v>
          </cell>
          <cell r="E121">
            <v>199.84195231574512</v>
          </cell>
          <cell r="F121">
            <v>341.41984599172292</v>
          </cell>
          <cell r="G121">
            <v>416.9877193401216</v>
          </cell>
          <cell r="H121">
            <v>541.96057625041851</v>
          </cell>
          <cell r="I121">
            <v>666.37463215866637</v>
          </cell>
          <cell r="J121">
            <v>637.17416929247349</v>
          </cell>
          <cell r="K121">
            <v>766.09234571428215</v>
          </cell>
          <cell r="L121">
            <v>916.50424652161087</v>
          </cell>
          <cell r="M121">
            <v>1025.906426941553</v>
          </cell>
          <cell r="N121">
            <v>1014.1347074939181</v>
          </cell>
          <cell r="O121">
            <v>1005.9543631585109</v>
          </cell>
          <cell r="P121">
            <v>1069.3112313088998</v>
          </cell>
        </row>
        <row r="122">
          <cell r="A122">
            <v>1121</v>
          </cell>
          <cell r="B122" t="str">
            <v>INGRIA</v>
          </cell>
          <cell r="C122">
            <v>9.090819371425976</v>
          </cell>
          <cell r="D122">
            <v>11.588297220718827</v>
          </cell>
          <cell r="E122">
            <v>24.428663336549803</v>
          </cell>
          <cell r="F122">
            <v>41.694898004906847</v>
          </cell>
          <cell r="G122">
            <v>53.176907693084345</v>
          </cell>
          <cell r="H122">
            <v>75.147991142200681</v>
          </cell>
          <cell r="I122">
            <v>98.076095270270201</v>
          </cell>
          <cell r="J122">
            <v>104.46092251994119</v>
          </cell>
          <cell r="K122">
            <v>125.65239630157691</v>
          </cell>
          <cell r="L122">
            <v>156.89012578138457</v>
          </cell>
          <cell r="M122">
            <v>197.29959129062959</v>
          </cell>
          <cell r="N122">
            <v>200.25570462784279</v>
          </cell>
          <cell r="O122">
            <v>203.46895599188747</v>
          </cell>
          <cell r="P122">
            <v>189.45863318112308</v>
          </cell>
        </row>
        <row r="123">
          <cell r="A123">
            <v>1122</v>
          </cell>
          <cell r="B123" t="str">
            <v>INVERSO PINASCA</v>
          </cell>
          <cell r="C123">
            <v>16.240823600664637</v>
          </cell>
          <cell r="D123">
            <v>20.702588326121955</v>
          </cell>
          <cell r="E123">
            <v>43.642008034606512</v>
          </cell>
          <cell r="F123">
            <v>77.975542196680564</v>
          </cell>
          <cell r="G123">
            <v>97.594212594796176</v>
          </cell>
          <cell r="H123">
            <v>139.73945812049374</v>
          </cell>
          <cell r="I123">
            <v>176.47784244226145</v>
          </cell>
          <cell r="J123">
            <v>172.45546864344763</v>
          </cell>
          <cell r="K123">
            <v>206.01029071855689</v>
          </cell>
          <cell r="L123">
            <v>253.56172227846767</v>
          </cell>
          <cell r="M123">
            <v>288.62098030829594</v>
          </cell>
          <cell r="N123">
            <v>286.20757627604701</v>
          </cell>
          <cell r="O123">
            <v>282.8868264275672</v>
          </cell>
          <cell r="P123">
            <v>298.769072808602</v>
          </cell>
        </row>
        <row r="124">
          <cell r="A124">
            <v>1123</v>
          </cell>
          <cell r="B124" t="str">
            <v>ISOLABELLA</v>
          </cell>
          <cell r="C124">
            <v>8.3943988469037176</v>
          </cell>
          <cell r="D124">
            <v>10.700552376272871</v>
          </cell>
          <cell r="E124">
            <v>22.557256388602809</v>
          </cell>
          <cell r="F124">
            <v>37.898287997627854</v>
          </cell>
          <cell r="G124">
            <v>51.257033741244399</v>
          </cell>
          <cell r="H124">
            <v>72.869043116694343</v>
          </cell>
          <cell r="I124">
            <v>85.290119991949055</v>
          </cell>
          <cell r="J124">
            <v>83.69080811988286</v>
          </cell>
          <cell r="K124">
            <v>95.640687953882747</v>
          </cell>
          <cell r="L124">
            <v>123.22924784452212</v>
          </cell>
          <cell r="M124">
            <v>137.40369461965838</v>
          </cell>
          <cell r="N124">
            <v>131.9977141307929</v>
          </cell>
          <cell r="O124">
            <v>131.58592925259197</v>
          </cell>
          <cell r="P124">
            <v>142.30352726775061</v>
          </cell>
        </row>
        <row r="125">
          <cell r="A125">
            <v>1124</v>
          </cell>
          <cell r="B125" t="str">
            <v>ISSIGLIO</v>
          </cell>
          <cell r="C125">
            <v>12.064638165169605</v>
          </cell>
          <cell r="D125">
            <v>15.379099199556856</v>
          </cell>
          <cell r="E125">
            <v>32.419848197686527</v>
          </cell>
          <cell r="F125">
            <v>55.385343511719597</v>
          </cell>
          <cell r="G125">
            <v>66.199990746260355</v>
          </cell>
          <cell r="H125">
            <v>89.397587371424635</v>
          </cell>
          <cell r="I125">
            <v>110.15953914918632</v>
          </cell>
          <cell r="J125">
            <v>111.21889505225612</v>
          </cell>
          <cell r="K125">
            <v>134.62706284560176</v>
          </cell>
          <cell r="L125">
            <v>166.53951773904589</v>
          </cell>
          <cell r="M125">
            <v>196.28615432899568</v>
          </cell>
          <cell r="N125">
            <v>188.06444971033039</v>
          </cell>
          <cell r="O125">
            <v>186.60718833534963</v>
          </cell>
          <cell r="P125">
            <v>199.70595556802292</v>
          </cell>
        </row>
        <row r="126">
          <cell r="A126">
            <v>1125</v>
          </cell>
          <cell r="B126" t="str">
            <v>IVREA</v>
          </cell>
          <cell r="C126">
            <v>123.80210616396201</v>
          </cell>
          <cell r="D126">
            <v>157.81367379142409</v>
          </cell>
          <cell r="E126">
            <v>332.67848015341588</v>
          </cell>
          <cell r="F126">
            <v>555.9458134787867</v>
          </cell>
          <cell r="G126">
            <v>667.97124207056459</v>
          </cell>
          <cell r="H126">
            <v>863.48333667078566</v>
          </cell>
          <cell r="I126">
            <v>1061.1183830764187</v>
          </cell>
          <cell r="J126">
            <v>1031.8909883092995</v>
          </cell>
          <cell r="K126">
            <v>1222.1909740009924</v>
          </cell>
          <cell r="L126">
            <v>1458.2628995850112</v>
          </cell>
          <cell r="M126">
            <v>1629.8779069131911</v>
          </cell>
          <cell r="N126">
            <v>1608.3884631322662</v>
          </cell>
          <cell r="O126">
            <v>1589.2163408298509</v>
          </cell>
          <cell r="P126">
            <v>1680.8244477879482</v>
          </cell>
        </row>
        <row r="127">
          <cell r="A127">
            <v>1126</v>
          </cell>
          <cell r="B127" t="str">
            <v>LA CASSA</v>
          </cell>
          <cell r="C127">
            <v>26.208785650638749</v>
          </cell>
          <cell r="D127">
            <v>33.409001488726318</v>
          </cell>
          <cell r="E127">
            <v>70.42771118428054</v>
          </cell>
          <cell r="F127">
            <v>124.49319711804016</v>
          </cell>
          <cell r="G127">
            <v>159.99166682374661</v>
          </cell>
          <cell r="H127">
            <v>221.41224488512478</v>
          </cell>
          <cell r="I127">
            <v>293.57900948828251</v>
          </cell>
          <cell r="J127">
            <v>293.56089512094638</v>
          </cell>
          <cell r="K127">
            <v>355.95351797265221</v>
          </cell>
          <cell r="L127">
            <v>442.43915784449257</v>
          </cell>
          <cell r="M127">
            <v>501.24023464235722</v>
          </cell>
          <cell r="N127">
            <v>497.07891322524625</v>
          </cell>
          <cell r="O127">
            <v>483.34487322647476</v>
          </cell>
          <cell r="P127">
            <v>512.61233846924495</v>
          </cell>
        </row>
        <row r="128">
          <cell r="A128">
            <v>1127</v>
          </cell>
          <cell r="B128" t="str">
            <v>LA LOGGIA</v>
          </cell>
          <cell r="C128">
            <v>34.736070940578763</v>
          </cell>
          <cell r="D128">
            <v>44.278947572605894</v>
          </cell>
          <cell r="E128">
            <v>93.342057296734723</v>
          </cell>
          <cell r="F128">
            <v>162.15498344764134</v>
          </cell>
          <cell r="G128">
            <v>203.76748402006689</v>
          </cell>
          <cell r="H128">
            <v>275.3403865458659</v>
          </cell>
          <cell r="I128">
            <v>346.17785478413225</v>
          </cell>
          <cell r="J128">
            <v>341.18237207456963</v>
          </cell>
          <cell r="K128">
            <v>416.42179216517167</v>
          </cell>
          <cell r="L128">
            <v>526.86135103811762</v>
          </cell>
          <cell r="M128">
            <v>608.21858375089619</v>
          </cell>
          <cell r="N128">
            <v>614.83358156070938</v>
          </cell>
          <cell r="O128">
            <v>615.02830703618508</v>
          </cell>
          <cell r="P128">
            <v>652.55723381570726</v>
          </cell>
        </row>
        <row r="129">
          <cell r="A129">
            <v>1128</v>
          </cell>
          <cell r="B129" t="str">
            <v>LANZO TORINESE</v>
          </cell>
          <cell r="C129">
            <v>40.235220523559853</v>
          </cell>
          <cell r="D129">
            <v>51.288852535526843</v>
          </cell>
          <cell r="E129">
            <v>108.11925925305314</v>
          </cell>
          <cell r="F129">
            <v>188.41723586730865</v>
          </cell>
          <cell r="G129">
            <v>238.30413214163852</v>
          </cell>
          <cell r="H129">
            <v>313.3606522391654</v>
          </cell>
          <cell r="I129">
            <v>387.45021899408175</v>
          </cell>
          <cell r="J129">
            <v>378.75956018021049</v>
          </cell>
          <cell r="K129">
            <v>452.51206980407693</v>
          </cell>
          <cell r="L129">
            <v>540.86340763471776</v>
          </cell>
          <cell r="M129">
            <v>608.8782712236133</v>
          </cell>
          <cell r="N129">
            <v>601.23993578430361</v>
          </cell>
          <cell r="O129">
            <v>597.87038996170463</v>
          </cell>
          <cell r="P129">
            <v>633.22054362330402</v>
          </cell>
        </row>
        <row r="130">
          <cell r="A130">
            <v>1129</v>
          </cell>
          <cell r="B130" t="str">
            <v>LAURIANO</v>
          </cell>
          <cell r="C130">
            <v>25.894772547201828</v>
          </cell>
          <cell r="D130">
            <v>33.008721049180352</v>
          </cell>
          <cell r="E130">
            <v>69.583901614019268</v>
          </cell>
          <cell r="F130">
            <v>121.43727243966617</v>
          </cell>
          <cell r="G130">
            <v>154.01195896051263</v>
          </cell>
          <cell r="H130">
            <v>200.56452686205805</v>
          </cell>
          <cell r="I130">
            <v>255.81705379363365</v>
          </cell>
          <cell r="J130">
            <v>253.76204446054373</v>
          </cell>
          <cell r="K130">
            <v>316.64497382643304</v>
          </cell>
          <cell r="L130">
            <v>385.34400974840923</v>
          </cell>
          <cell r="M130">
            <v>429.89987078020653</v>
          </cell>
          <cell r="N130">
            <v>428.60389998328435</v>
          </cell>
          <cell r="O130">
            <v>426.71534897615697</v>
          </cell>
          <cell r="P130">
            <v>443.26470003260619</v>
          </cell>
        </row>
        <row r="131">
          <cell r="A131">
            <v>1130</v>
          </cell>
          <cell r="B131" t="str">
            <v>LEINI'</v>
          </cell>
          <cell r="C131">
            <v>102.17460260099911</v>
          </cell>
          <cell r="D131">
            <v>130.24454837050436</v>
          </cell>
          <cell r="E131">
            <v>274.56149622012066</v>
          </cell>
          <cell r="F131">
            <v>479.27251065965532</v>
          </cell>
          <cell r="G131">
            <v>612.5673141760044</v>
          </cell>
          <cell r="H131">
            <v>820.52001229659743</v>
          </cell>
          <cell r="I131">
            <v>1063.652335250579</v>
          </cell>
          <cell r="J131">
            <v>1057.4047295537866</v>
          </cell>
          <cell r="K131">
            <v>1289.5446571523696</v>
          </cell>
          <cell r="L131">
            <v>1578.3585572440893</v>
          </cell>
          <cell r="M131">
            <v>1800.6660897208199</v>
          </cell>
          <cell r="N131">
            <v>1786.3187006940846</v>
          </cell>
          <cell r="O131">
            <v>1773.8015013356912</v>
          </cell>
          <cell r="P131">
            <v>1878.9067020707491</v>
          </cell>
        </row>
        <row r="132">
          <cell r="A132">
            <v>1131</v>
          </cell>
          <cell r="B132" t="str">
            <v>LEMIE</v>
          </cell>
          <cell r="C132">
            <v>39.56688258956639</v>
          </cell>
          <cell r="D132">
            <v>50.436905279007703</v>
          </cell>
          <cell r="E132">
            <v>106.323315266322</v>
          </cell>
          <cell r="F132">
            <v>191.32882765027895</v>
          </cell>
          <cell r="G132">
            <v>235.60528158108957</v>
          </cell>
          <cell r="H132">
            <v>319.80248376718288</v>
          </cell>
          <cell r="I132">
            <v>387.31520144130627</v>
          </cell>
          <cell r="J132">
            <v>368.08149461271586</v>
          </cell>
          <cell r="K132">
            <v>448.85532645521283</v>
          </cell>
          <cell r="L132">
            <v>513.22908374453323</v>
          </cell>
          <cell r="M132">
            <v>578.37463093014912</v>
          </cell>
          <cell r="N132">
            <v>607.91770004365196</v>
          </cell>
          <cell r="O132">
            <v>562.98071956746912</v>
          </cell>
          <cell r="P132">
            <v>617.44157449956208</v>
          </cell>
        </row>
        <row r="133">
          <cell r="A133">
            <v>1132</v>
          </cell>
          <cell r="B133" t="str">
            <v>LESSOLO</v>
          </cell>
          <cell r="C133">
            <v>29.794215975727045</v>
          </cell>
          <cell r="D133">
            <v>37.97944014488283</v>
          </cell>
          <cell r="E133">
            <v>80.062406006569091</v>
          </cell>
          <cell r="F133">
            <v>139.33011657992506</v>
          </cell>
          <cell r="G133">
            <v>174.02346007786409</v>
          </cell>
          <cell r="H133">
            <v>232.27933651411064</v>
          </cell>
          <cell r="I133">
            <v>291.80453043043786</v>
          </cell>
          <cell r="J133">
            <v>293.99338759803061</v>
          </cell>
          <cell r="K133">
            <v>352.97284727221194</v>
          </cell>
          <cell r="L133">
            <v>428.09787072397734</v>
          </cell>
          <cell r="M133">
            <v>473.99650244589969</v>
          </cell>
          <cell r="N133">
            <v>471.46263325516776</v>
          </cell>
          <cell r="O133">
            <v>463.53896198544584</v>
          </cell>
          <cell r="P133">
            <v>491.08389956000451</v>
          </cell>
        </row>
        <row r="134">
          <cell r="A134">
            <v>1133</v>
          </cell>
          <cell r="B134" t="str">
            <v>LEVONE</v>
          </cell>
          <cell r="C134">
            <v>14.154828201910654</v>
          </cell>
          <cell r="D134">
            <v>18.043517268369623</v>
          </cell>
          <cell r="E134">
            <v>38.036563988724012</v>
          </cell>
          <cell r="F134">
            <v>65.795829186868289</v>
          </cell>
          <cell r="G134">
            <v>81.989674107103468</v>
          </cell>
          <cell r="H134">
            <v>110.14040868280784</v>
          </cell>
          <cell r="I134">
            <v>134.63404131337495</v>
          </cell>
          <cell r="J134">
            <v>130.45593685473233</v>
          </cell>
          <cell r="K134">
            <v>158.66548931077367</v>
          </cell>
          <cell r="L134">
            <v>191.36406599693913</v>
          </cell>
          <cell r="M134">
            <v>207.94394081328355</v>
          </cell>
          <cell r="N134">
            <v>210.09408030881718</v>
          </cell>
          <cell r="O134">
            <v>212.82758674490671</v>
          </cell>
          <cell r="P134">
            <v>216.48406586520298</v>
          </cell>
        </row>
        <row r="135">
          <cell r="A135">
            <v>1134</v>
          </cell>
          <cell r="B135" t="str">
            <v>LOCANA</v>
          </cell>
          <cell r="C135">
            <v>91.156554461993068</v>
          </cell>
          <cell r="D135">
            <v>116.19956392957359</v>
          </cell>
          <cell r="E135">
            <v>244.95402327222754</v>
          </cell>
          <cell r="F135">
            <v>415.6412195693095</v>
          </cell>
          <cell r="G135">
            <v>510.99422115460283</v>
          </cell>
          <cell r="H135">
            <v>671.54050383078231</v>
          </cell>
          <cell r="I135">
            <v>854.43483740016109</v>
          </cell>
          <cell r="J135">
            <v>828.85397785270425</v>
          </cell>
          <cell r="K135">
            <v>994.42083669621468</v>
          </cell>
          <cell r="L135">
            <v>1198.8623197720008</v>
          </cell>
          <cell r="M135">
            <v>1334.5240156521963</v>
          </cell>
          <cell r="N135">
            <v>1322.8583720508789</v>
          </cell>
          <cell r="O135">
            <v>1308.7800888054398</v>
          </cell>
          <cell r="P135">
            <v>1387.9068092794932</v>
          </cell>
        </row>
        <row r="136">
          <cell r="A136">
            <v>1135</v>
          </cell>
          <cell r="B136" t="str">
            <v>LOMBARDORE</v>
          </cell>
          <cell r="C136">
            <v>27.587986299021427</v>
          </cell>
          <cell r="D136">
            <v>35.167103414137209</v>
          </cell>
          <cell r="E136">
            <v>74.133870875319118</v>
          </cell>
          <cell r="F136">
            <v>129.68653465727689</v>
          </cell>
          <cell r="G136">
            <v>162.79414025354046</v>
          </cell>
          <cell r="H136">
            <v>236.8643178519896</v>
          </cell>
          <cell r="I136">
            <v>295.07958537811362</v>
          </cell>
          <cell r="J136">
            <v>288.32761927091462</v>
          </cell>
          <cell r="K136">
            <v>333.9985577689277</v>
          </cell>
          <cell r="L136">
            <v>440.43238412847228</v>
          </cell>
          <cell r="M136">
            <v>500.11694544616546</v>
          </cell>
          <cell r="N136">
            <v>500.49966170724753</v>
          </cell>
          <cell r="O136">
            <v>493.61690110251669</v>
          </cell>
          <cell r="P136">
            <v>520.13926422854217</v>
          </cell>
        </row>
        <row r="137">
          <cell r="A137">
            <v>1136</v>
          </cell>
          <cell r="B137" t="str">
            <v>LOMBRIASCO</v>
          </cell>
          <cell r="C137">
            <v>13.268646252648235</v>
          </cell>
          <cell r="D137">
            <v>16.913878739639511</v>
          </cell>
          <cell r="E137">
            <v>35.655234032757313</v>
          </cell>
          <cell r="F137">
            <v>65.09903751961501</v>
          </cell>
          <cell r="G137">
            <v>84.790149178332996</v>
          </cell>
          <cell r="H137">
            <v>114.9718223147656</v>
          </cell>
          <cell r="I137">
            <v>139.76369118917813</v>
          </cell>
          <cell r="J137">
            <v>139.17119364674284</v>
          </cell>
          <cell r="K137">
            <v>167.29272662761102</v>
          </cell>
          <cell r="L137">
            <v>202.77851361200374</v>
          </cell>
          <cell r="M137">
            <v>226.0524266678346</v>
          </cell>
          <cell r="N137">
            <v>227.10430681954921</v>
          </cell>
          <cell r="O137">
            <v>229.10556391463683</v>
          </cell>
          <cell r="P137">
            <v>243.40768899393291</v>
          </cell>
        </row>
        <row r="138">
          <cell r="A138">
            <v>1137</v>
          </cell>
          <cell r="B138" t="str">
            <v>LORANZE'</v>
          </cell>
          <cell r="C138">
            <v>10.287402039842746</v>
          </cell>
          <cell r="D138">
            <v>13.113611391447895</v>
          </cell>
          <cell r="E138">
            <v>27.64409573783384</v>
          </cell>
          <cell r="F138">
            <v>47.3467014715117</v>
          </cell>
          <cell r="G138">
            <v>61.139048136086991</v>
          </cell>
          <cell r="H138">
            <v>80.339830169218899</v>
          </cell>
          <cell r="I138">
            <v>101.11487992897109</v>
          </cell>
          <cell r="J138">
            <v>99.862351487821968</v>
          </cell>
          <cell r="K138">
            <v>119.53932840841843</v>
          </cell>
          <cell r="L138">
            <v>144.30775562209175</v>
          </cell>
          <cell r="M138">
            <v>166.19417847586439</v>
          </cell>
          <cell r="N138">
            <v>165.66550598908032</v>
          </cell>
          <cell r="O138">
            <v>164.97920645910253</v>
          </cell>
          <cell r="P138">
            <v>176.98901898065478</v>
          </cell>
        </row>
        <row r="139">
          <cell r="A139">
            <v>1138</v>
          </cell>
          <cell r="B139" t="str">
            <v>LUGNACCO</v>
          </cell>
          <cell r="C139">
            <v>9.7086063534459033</v>
          </cell>
          <cell r="D139">
            <v>12.375805901095877</v>
          </cell>
          <cell r="E139">
            <v>26.088767842080273</v>
          </cell>
          <cell r="F139">
            <v>43.955935855756898</v>
          </cell>
          <cell r="G139">
            <v>57.052228109182451</v>
          </cell>
          <cell r="H139">
            <v>79.2255330938942</v>
          </cell>
          <cell r="I139">
            <v>98.481974491233331</v>
          </cell>
          <cell r="J139">
            <v>97.36362021478925</v>
          </cell>
          <cell r="K139">
            <v>119.27048669294823</v>
          </cell>
          <cell r="L139">
            <v>145.41010994989401</v>
          </cell>
          <cell r="M139">
            <v>163.30427890313271</v>
          </cell>
          <cell r="N139">
            <v>158.13589835132188</v>
          </cell>
          <cell r="O139">
            <v>158.56400843779178</v>
          </cell>
          <cell r="P139">
            <v>168.51960927189234</v>
          </cell>
        </row>
        <row r="140">
          <cell r="A140">
            <v>1139</v>
          </cell>
          <cell r="B140" t="str">
            <v>LUSERNA SAN GIOVANNI</v>
          </cell>
          <cell r="C140">
            <v>61.487828475767301</v>
          </cell>
          <cell r="D140">
            <v>78.380089046033049</v>
          </cell>
          <cell r="E140">
            <v>165.22883139129266</v>
          </cell>
          <cell r="F140">
            <v>286.35654960111395</v>
          </cell>
          <cell r="G140">
            <v>349.70533114808023</v>
          </cell>
          <cell r="H140">
            <v>457.29831088052885</v>
          </cell>
          <cell r="I140">
            <v>560.77981461703939</v>
          </cell>
          <cell r="J140">
            <v>547.57304166981874</v>
          </cell>
          <cell r="K140">
            <v>646.05581864107967</v>
          </cell>
          <cell r="L140">
            <v>786.17405938479544</v>
          </cell>
          <cell r="M140">
            <v>869.11225858440446</v>
          </cell>
          <cell r="N140">
            <v>852.56547497986173</v>
          </cell>
          <cell r="O140">
            <v>833.1675294603142</v>
          </cell>
          <cell r="P140">
            <v>874.14372159638788</v>
          </cell>
        </row>
        <row r="141">
          <cell r="A141">
            <v>1140</v>
          </cell>
          <cell r="B141" t="str">
            <v>LUSERNETTA</v>
          </cell>
          <cell r="C141">
            <v>20.475292121735968</v>
          </cell>
          <cell r="D141">
            <v>26.100372374960138</v>
          </cell>
          <cell r="E141">
            <v>55.020784983536657</v>
          </cell>
          <cell r="F141">
            <v>92.628607262990698</v>
          </cell>
          <cell r="G141">
            <v>112.81975855141853</v>
          </cell>
          <cell r="H141">
            <v>146.00776857551188</v>
          </cell>
          <cell r="I141">
            <v>185.30249682540696</v>
          </cell>
          <cell r="J141">
            <v>178.96176579912668</v>
          </cell>
          <cell r="K141">
            <v>215.18543016834195</v>
          </cell>
          <cell r="L141">
            <v>270.6377303668408</v>
          </cell>
          <cell r="M141">
            <v>305.29492652925023</v>
          </cell>
          <cell r="N141">
            <v>295.80813864948652</v>
          </cell>
          <cell r="O141">
            <v>288.32130352792319</v>
          </cell>
          <cell r="P141">
            <v>324.48925204313082</v>
          </cell>
        </row>
        <row r="142">
          <cell r="A142">
            <v>1141</v>
          </cell>
          <cell r="B142" t="str">
            <v>LUSIGLIE'</v>
          </cell>
          <cell r="C142">
            <v>10.308837153354705</v>
          </cell>
          <cell r="D142">
            <v>13.140935272408196</v>
          </cell>
          <cell r="E142">
            <v>27.701695735168542</v>
          </cell>
          <cell r="F142">
            <v>48.291609111044806</v>
          </cell>
          <cell r="G142">
            <v>59.410164812288592</v>
          </cell>
          <cell r="H142">
            <v>81.209095087757888</v>
          </cell>
          <cell r="I142">
            <v>102.80958633757884</v>
          </cell>
          <cell r="J142">
            <v>101.9782239831476</v>
          </cell>
          <cell r="K142">
            <v>124.1263666457166</v>
          </cell>
          <cell r="L142">
            <v>152.12588888869456</v>
          </cell>
          <cell r="M142">
            <v>176.05407784791518</v>
          </cell>
          <cell r="N142">
            <v>172.9795628166427</v>
          </cell>
          <cell r="O142">
            <v>174.23861474910694</v>
          </cell>
          <cell r="P142">
            <v>189.2265420985176</v>
          </cell>
        </row>
        <row r="143">
          <cell r="A143">
            <v>1142</v>
          </cell>
          <cell r="B143" t="str">
            <v>MACELLO</v>
          </cell>
          <cell r="C143">
            <v>27.606946667183209</v>
          </cell>
          <cell r="D143">
            <v>35.191272674651124</v>
          </cell>
          <cell r="E143">
            <v>74.184820787712837</v>
          </cell>
          <cell r="F143">
            <v>129.78099078858926</v>
          </cell>
          <cell r="G143">
            <v>166.07136305847484</v>
          </cell>
          <cell r="H143">
            <v>218.13227682678044</v>
          </cell>
          <cell r="I143">
            <v>280.52200513320065</v>
          </cell>
          <cell r="J143">
            <v>282.02839828184455</v>
          </cell>
          <cell r="K143">
            <v>349.34815241243797</v>
          </cell>
          <cell r="L143">
            <v>426.60925989157278</v>
          </cell>
          <cell r="M143">
            <v>483.3679235717288</v>
          </cell>
          <cell r="N143">
            <v>485.32758453998906</v>
          </cell>
          <cell r="O143">
            <v>476.20925322710207</v>
          </cell>
          <cell r="P143">
            <v>512.53220931720966</v>
          </cell>
        </row>
        <row r="144">
          <cell r="A144">
            <v>1143</v>
          </cell>
          <cell r="B144" t="str">
            <v>MAGLIONE</v>
          </cell>
          <cell r="C144">
            <v>17.259064490643269</v>
          </cell>
          <cell r="D144">
            <v>22.000565724336475</v>
          </cell>
          <cell r="E144">
            <v>46.378204067164475</v>
          </cell>
          <cell r="F144">
            <v>80.630531057356762</v>
          </cell>
          <cell r="G144">
            <v>101.43532304383776</v>
          </cell>
          <cell r="H144">
            <v>126.78048979608243</v>
          </cell>
          <cell r="I144">
            <v>154.92027659936781</v>
          </cell>
          <cell r="J144">
            <v>153.48882393895104</v>
          </cell>
          <cell r="K144">
            <v>185.15597119925053</v>
          </cell>
          <cell r="L144">
            <v>229.23392435057653</v>
          </cell>
          <cell r="M144">
            <v>247.95006404170397</v>
          </cell>
          <cell r="N144">
            <v>234.29555555201628</v>
          </cell>
          <cell r="O144">
            <v>227.21065204207656</v>
          </cell>
          <cell r="P144">
            <v>234.69925802374124</v>
          </cell>
        </row>
        <row r="145">
          <cell r="A145">
            <v>1144</v>
          </cell>
          <cell r="B145" t="str">
            <v>MARENTINO</v>
          </cell>
          <cell r="C145">
            <v>25.174247465880356</v>
          </cell>
          <cell r="D145">
            <v>32.090249516946386</v>
          </cell>
          <cell r="E145">
            <v>67.647721395493875</v>
          </cell>
          <cell r="F145">
            <v>122.44812600077934</v>
          </cell>
          <cell r="G145">
            <v>166.73839310021717</v>
          </cell>
          <cell r="H145">
            <v>218.32290351694709</v>
          </cell>
          <cell r="I145">
            <v>281.08432643627265</v>
          </cell>
          <cell r="J145">
            <v>277.57318128879996</v>
          </cell>
          <cell r="K145">
            <v>333.22227785768206</v>
          </cell>
          <cell r="L145">
            <v>403.33047702894237</v>
          </cell>
          <cell r="M145">
            <v>454.66441811639669</v>
          </cell>
          <cell r="N145">
            <v>447.67878975543022</v>
          </cell>
          <cell r="O145">
            <v>432.26580536358858</v>
          </cell>
          <cell r="P145">
            <v>460.1590256791655</v>
          </cell>
        </row>
        <row r="146">
          <cell r="A146">
            <v>1145</v>
          </cell>
          <cell r="B146" t="str">
            <v>MASSELLO</v>
          </cell>
          <cell r="C146">
            <v>30.874011350414094</v>
          </cell>
          <cell r="D146">
            <v>39.355882600527856</v>
          </cell>
          <cell r="E146">
            <v>82.96400998777942</v>
          </cell>
          <cell r="F146">
            <v>150.53671050535294</v>
          </cell>
          <cell r="G146">
            <v>213.04967795714987</v>
          </cell>
          <cell r="H146">
            <v>284.96484295375257</v>
          </cell>
          <cell r="I146">
            <v>385.73160201230445</v>
          </cell>
          <cell r="J146">
            <v>407.16388343787509</v>
          </cell>
          <cell r="K146">
            <v>476.79484451305643</v>
          </cell>
          <cell r="L146">
            <v>609.73465096148232</v>
          </cell>
          <cell r="M146">
            <v>645.33756763053316</v>
          </cell>
          <cell r="N146">
            <v>636.69237455752523</v>
          </cell>
          <cell r="O146">
            <v>618.9068610053489</v>
          </cell>
          <cell r="P146">
            <v>648.81992428246826</v>
          </cell>
        </row>
        <row r="147">
          <cell r="A147">
            <v>1146</v>
          </cell>
          <cell r="B147" t="str">
            <v>MATHI</v>
          </cell>
          <cell r="C147">
            <v>23.615363061286317</v>
          </cell>
          <cell r="D147">
            <v>30.103100166035308</v>
          </cell>
          <cell r="E147">
            <v>63.458719200584767</v>
          </cell>
          <cell r="F147">
            <v>109.46868492308641</v>
          </cell>
          <cell r="G147">
            <v>138.92241701472472</v>
          </cell>
          <cell r="H147">
            <v>178.11424699494449</v>
          </cell>
          <cell r="I147">
            <v>221.64724211011784</v>
          </cell>
          <cell r="J147">
            <v>217.59752355370168</v>
          </cell>
          <cell r="K147">
            <v>259.13358659228629</v>
          </cell>
          <cell r="L147">
            <v>312.5012352610886</v>
          </cell>
          <cell r="M147">
            <v>348.90325940491158</v>
          </cell>
          <cell r="N147">
            <v>344.9373752577028</v>
          </cell>
          <cell r="O147">
            <v>341.52861523423496</v>
          </cell>
          <cell r="P147">
            <v>365.64729589605656</v>
          </cell>
        </row>
        <row r="148">
          <cell r="A148">
            <v>1147</v>
          </cell>
          <cell r="B148" t="str">
            <v>MATTIE</v>
          </cell>
          <cell r="C148">
            <v>37.060528273230759</v>
          </cell>
          <cell r="D148">
            <v>47.241992084557893</v>
          </cell>
          <cell r="E148">
            <v>99.588291359861117</v>
          </cell>
          <cell r="F148">
            <v>166.30557903567004</v>
          </cell>
          <cell r="G148">
            <v>209.39698267850443</v>
          </cell>
          <cell r="H148">
            <v>277.91523495469215</v>
          </cell>
          <cell r="I148">
            <v>328.71037414448443</v>
          </cell>
          <cell r="J148">
            <v>311.96011632663942</v>
          </cell>
          <cell r="K148">
            <v>367.96818849996964</v>
          </cell>
          <cell r="L148">
            <v>432.78801501558502</v>
          </cell>
          <cell r="M148">
            <v>469.37116171640957</v>
          </cell>
          <cell r="N148">
            <v>451.45142672163502</v>
          </cell>
          <cell r="O148">
            <v>449.82055965485739</v>
          </cell>
          <cell r="P148">
            <v>447.48354188194105</v>
          </cell>
        </row>
        <row r="149">
          <cell r="A149">
            <v>1148</v>
          </cell>
          <cell r="B149" t="str">
            <v>MAZZE'</v>
          </cell>
          <cell r="C149">
            <v>57.850752520686314</v>
          </cell>
          <cell r="D149">
            <v>73.743816399995737</v>
          </cell>
          <cell r="E149">
            <v>155.45535549148528</v>
          </cell>
          <cell r="F149">
            <v>272.92219332875277</v>
          </cell>
          <cell r="G149">
            <v>343.46629261619421</v>
          </cell>
          <cell r="H149">
            <v>457.81454785682678</v>
          </cell>
          <cell r="I149">
            <v>576.56627180862165</v>
          </cell>
          <cell r="J149">
            <v>579.00691808050942</v>
          </cell>
          <cell r="K149">
            <v>702.22529083229381</v>
          </cell>
          <cell r="L149">
            <v>848.5011353991373</v>
          </cell>
          <cell r="M149">
            <v>946.67222417971357</v>
          </cell>
          <cell r="N149">
            <v>947.8011061870634</v>
          </cell>
          <cell r="O149">
            <v>942.23700603401915</v>
          </cell>
          <cell r="P149">
            <v>1001.1834841431753</v>
          </cell>
        </row>
        <row r="150">
          <cell r="A150">
            <v>1149</v>
          </cell>
          <cell r="B150" t="str">
            <v>MEANA DI SUSA</v>
          </cell>
          <cell r="C150">
            <v>21.226998138031352</v>
          </cell>
          <cell r="D150">
            <v>27.058591033094906</v>
          </cell>
          <cell r="E150">
            <v>57.040753970915013</v>
          </cell>
          <cell r="F150">
            <v>100.57415840951714</v>
          </cell>
          <cell r="G150">
            <v>125.36083333885925</v>
          </cell>
          <cell r="H150">
            <v>167.16779195984847</v>
          </cell>
          <cell r="I150">
            <v>210.9480517624439</v>
          </cell>
          <cell r="J150">
            <v>209.36591335239038</v>
          </cell>
          <cell r="K150">
            <v>251.08383204415145</v>
          </cell>
          <cell r="L150">
            <v>301.7488294505867</v>
          </cell>
          <cell r="M150">
            <v>331.32447866341687</v>
          </cell>
          <cell r="N150">
            <v>328.52783621834652</v>
          </cell>
          <cell r="O150">
            <v>317.85086888099642</v>
          </cell>
          <cell r="P150">
            <v>332.58398893821396</v>
          </cell>
        </row>
        <row r="151">
          <cell r="A151">
            <v>1150</v>
          </cell>
          <cell r="B151" t="str">
            <v>MERCENASCO</v>
          </cell>
          <cell r="C151">
            <v>29.816035136802999</v>
          </cell>
          <cell r="D151">
            <v>38.007253580979643</v>
          </cell>
          <cell r="E151">
            <v>80.121038008639857</v>
          </cell>
          <cell r="F151">
            <v>141.14624609840001</v>
          </cell>
          <cell r="G151">
            <v>178.00549837811718</v>
          </cell>
          <cell r="H151">
            <v>237.93066761936507</v>
          </cell>
          <cell r="I151">
            <v>295.89644971727574</v>
          </cell>
          <cell r="J151">
            <v>295.14625773757496</v>
          </cell>
          <cell r="K151">
            <v>364.4192163726089</v>
          </cell>
          <cell r="L151">
            <v>437.84316776680373</v>
          </cell>
          <cell r="M151">
            <v>506.68451881794681</v>
          </cell>
          <cell r="N151">
            <v>499.48942150945464</v>
          </cell>
          <cell r="O151">
            <v>494.04769959620432</v>
          </cell>
          <cell r="P151">
            <v>522.45464465882526</v>
          </cell>
        </row>
        <row r="152">
          <cell r="A152">
            <v>1151</v>
          </cell>
          <cell r="B152" t="str">
            <v>MEUGLIANO</v>
          </cell>
          <cell r="C152">
            <v>12.886715860196382</v>
          </cell>
          <cell r="D152">
            <v>16.427022415195388</v>
          </cell>
          <cell r="E152">
            <v>34.628918516630279</v>
          </cell>
          <cell r="F152">
            <v>59.051600782295459</v>
          </cell>
          <cell r="G152">
            <v>70.581968528381239</v>
          </cell>
          <cell r="H152">
            <v>91.153327920441129</v>
          </cell>
          <cell r="I152">
            <v>106.3496014095354</v>
          </cell>
          <cell r="J152">
            <v>112.11074274775342</v>
          </cell>
          <cell r="K152">
            <v>129.49852246849903</v>
          </cell>
          <cell r="L152">
            <v>168.25207235592018</v>
          </cell>
          <cell r="M152">
            <v>180.78678089832169</v>
          </cell>
          <cell r="N152">
            <v>177.04758723482286</v>
          </cell>
          <cell r="O152">
            <v>168.26525884610021</v>
          </cell>
          <cell r="P152">
            <v>169.12891710962077</v>
          </cell>
        </row>
        <row r="153">
          <cell r="A153">
            <v>1152</v>
          </cell>
          <cell r="B153" t="str">
            <v>MEZZENILE</v>
          </cell>
          <cell r="C153">
            <v>40.389906977339834</v>
          </cell>
          <cell r="D153">
            <v>51.486035267817812</v>
          </cell>
          <cell r="E153">
            <v>108.53492951859525</v>
          </cell>
          <cell r="F153">
            <v>185.54907592907554</v>
          </cell>
          <cell r="G153">
            <v>243.80349706419196</v>
          </cell>
          <cell r="H153">
            <v>313.01169207519229</v>
          </cell>
          <cell r="I153">
            <v>384.98071437380514</v>
          </cell>
          <cell r="J153">
            <v>383.54915190728309</v>
          </cell>
          <cell r="K153">
            <v>462.89080704796646</v>
          </cell>
          <cell r="L153">
            <v>561.70824999809724</v>
          </cell>
          <cell r="M153">
            <v>632.42963156110238</v>
          </cell>
          <cell r="N153">
            <v>625.90745911551369</v>
          </cell>
          <cell r="O153">
            <v>619.45349032043691</v>
          </cell>
          <cell r="P153">
            <v>660.07214126154599</v>
          </cell>
        </row>
        <row r="154">
          <cell r="A154">
            <v>1153</v>
          </cell>
          <cell r="B154" t="str">
            <v>MOMBELLO DI TORINO</v>
          </cell>
          <cell r="C154">
            <v>8.0449932280647083</v>
          </cell>
          <cell r="D154">
            <v>10.255156202807758</v>
          </cell>
          <cell r="E154">
            <v>21.618340776953367</v>
          </cell>
          <cell r="F154">
            <v>35.221723018999107</v>
          </cell>
          <cell r="G154">
            <v>45.798910245296916</v>
          </cell>
          <cell r="H154">
            <v>60.175526630548866</v>
          </cell>
          <cell r="I154">
            <v>73.942624226458463</v>
          </cell>
          <cell r="J154">
            <v>73.234440976156137</v>
          </cell>
          <cell r="K154">
            <v>92.292573782671425</v>
          </cell>
          <cell r="L154">
            <v>116.27985929196494</v>
          </cell>
          <cell r="M154">
            <v>130.08242119152624</v>
          </cell>
          <cell r="N154">
            <v>126.38711819032648</v>
          </cell>
          <cell r="O154">
            <v>125.50393628595637</v>
          </cell>
          <cell r="P154">
            <v>135.35065361590131</v>
          </cell>
        </row>
        <row r="155">
          <cell r="A155">
            <v>1154</v>
          </cell>
          <cell r="B155" t="str">
            <v>MOMPANTERO</v>
          </cell>
          <cell r="C155">
            <v>38.947083428803566</v>
          </cell>
          <cell r="D155">
            <v>49.64683162352982</v>
          </cell>
          <cell r="E155">
            <v>104.65780367534907</v>
          </cell>
          <cell r="F155">
            <v>189.90368639661989</v>
          </cell>
          <cell r="G155">
            <v>239.7949663096957</v>
          </cell>
          <cell r="H155">
            <v>309.06342645063097</v>
          </cell>
          <cell r="I155">
            <v>391.2784447659219</v>
          </cell>
          <cell r="J155">
            <v>388.09757295750859</v>
          </cell>
          <cell r="K155">
            <v>475.36632465192861</v>
          </cell>
          <cell r="L155">
            <v>584.15600305627106</v>
          </cell>
          <cell r="M155">
            <v>647.71338740940473</v>
          </cell>
          <cell r="N155">
            <v>653.40580994581774</v>
          </cell>
          <cell r="O155">
            <v>619.95677379316146</v>
          </cell>
          <cell r="P155">
            <v>661.03756527261817</v>
          </cell>
        </row>
        <row r="156">
          <cell r="A156">
            <v>1155</v>
          </cell>
          <cell r="B156" t="str">
            <v>MONASTERO DI LANZO</v>
          </cell>
          <cell r="C156">
            <v>38.158035573305362</v>
          </cell>
          <cell r="D156">
            <v>48.641012379158482</v>
          </cell>
          <cell r="E156">
            <v>102.53749046365134</v>
          </cell>
          <cell r="F156">
            <v>179.54917579127022</v>
          </cell>
          <cell r="G156">
            <v>223.58964973988114</v>
          </cell>
          <cell r="H156">
            <v>286.31675364910654</v>
          </cell>
          <cell r="I156">
            <v>357.04741217910095</v>
          </cell>
          <cell r="J156">
            <v>356.66087481939007</v>
          </cell>
          <cell r="K156">
            <v>425.18390683177302</v>
          </cell>
          <cell r="L156">
            <v>514.6896037177919</v>
          </cell>
          <cell r="M156">
            <v>572.16186648383064</v>
          </cell>
          <cell r="N156">
            <v>576.13122503506827</v>
          </cell>
          <cell r="O156">
            <v>580.08549328688116</v>
          </cell>
          <cell r="P156">
            <v>597.4397541851522</v>
          </cell>
        </row>
        <row r="157">
          <cell r="A157">
            <v>1156</v>
          </cell>
          <cell r="B157" t="str">
            <v>MONCALIERI</v>
          </cell>
          <cell r="C157">
            <v>221.2192489863358</v>
          </cell>
          <cell r="D157">
            <v>281.99376793862592</v>
          </cell>
          <cell r="E157">
            <v>594.45582804533319</v>
          </cell>
          <cell r="F157">
            <v>1012.5949022198206</v>
          </cell>
          <cell r="G157">
            <v>1262.3674420561265</v>
          </cell>
          <cell r="H157">
            <v>1636.3735223765304</v>
          </cell>
          <cell r="I157">
            <v>2035.4641068402423</v>
          </cell>
          <cell r="J157">
            <v>1959.0457444562114</v>
          </cell>
          <cell r="K157">
            <v>2368.3299930827716</v>
          </cell>
          <cell r="L157">
            <v>2787.2641700634786</v>
          </cell>
          <cell r="M157">
            <v>3076.1362919014227</v>
          </cell>
          <cell r="N157">
            <v>3027.2593423175881</v>
          </cell>
          <cell r="O157">
            <v>2996.7983525356981</v>
          </cell>
          <cell r="P157">
            <v>3156.5932198949681</v>
          </cell>
        </row>
        <row r="158">
          <cell r="A158">
            <v>1157</v>
          </cell>
          <cell r="B158" t="str">
            <v>MONCENISIO</v>
          </cell>
          <cell r="C158">
            <v>5.8000416075697512</v>
          </cell>
          <cell r="D158">
            <v>7.3934596316273753</v>
          </cell>
          <cell r="E158">
            <v>15.585752832648973</v>
          </cell>
          <cell r="F158">
            <v>26.48384826781756</v>
          </cell>
          <cell r="G158">
            <v>36.773260381441119</v>
          </cell>
          <cell r="H158">
            <v>48.344794771634781</v>
          </cell>
          <cell r="I158">
            <v>61.030682818160599</v>
          </cell>
          <cell r="J158">
            <v>64.977727586405123</v>
          </cell>
          <cell r="K158">
            <v>62.803831178170945</v>
          </cell>
          <cell r="L158">
            <v>86.051537779370477</v>
          </cell>
          <cell r="M158">
            <v>101.67708450933523</v>
          </cell>
          <cell r="N158">
            <v>99.785860284346626</v>
          </cell>
          <cell r="O158">
            <v>87.960295819346712</v>
          </cell>
          <cell r="P158">
            <v>84.12656891753258</v>
          </cell>
        </row>
        <row r="159">
          <cell r="A159">
            <v>1158</v>
          </cell>
          <cell r="B159" t="str">
            <v>MONTALDO TORINESE</v>
          </cell>
          <cell r="C159">
            <v>9.8580091567764985</v>
          </cell>
          <cell r="D159">
            <v>12.566253430616197</v>
          </cell>
          <cell r="E159">
            <v>26.490239990517363</v>
          </cell>
          <cell r="F159">
            <v>46.685505931014873</v>
          </cell>
          <cell r="G159">
            <v>63.579484384937089</v>
          </cell>
          <cell r="H159">
            <v>85.794960455868932</v>
          </cell>
          <cell r="I159">
            <v>109.617026558988</v>
          </cell>
          <cell r="J159">
            <v>109.74501730568159</v>
          </cell>
          <cell r="K159">
            <v>133.88847976217176</v>
          </cell>
          <cell r="L159">
            <v>166.55168617270775</v>
          </cell>
          <cell r="M159">
            <v>189.543349140239</v>
          </cell>
          <cell r="N159">
            <v>191.41681718858771</v>
          </cell>
          <cell r="O159">
            <v>192.930444424689</v>
          </cell>
          <cell r="P159">
            <v>203.4779559521933</v>
          </cell>
        </row>
        <row r="160">
          <cell r="A160">
            <v>1159</v>
          </cell>
          <cell r="B160" t="str">
            <v>MONTALENGHE</v>
          </cell>
          <cell r="C160">
            <v>17.646573822502184</v>
          </cell>
          <cell r="D160">
            <v>22.494533663848941</v>
          </cell>
          <cell r="E160">
            <v>47.419511194826384</v>
          </cell>
          <cell r="F160">
            <v>81.647713833737484</v>
          </cell>
          <cell r="G160">
            <v>98.76808743884942</v>
          </cell>
          <cell r="H160">
            <v>131.96679255692092</v>
          </cell>
          <cell r="I160">
            <v>161.21164538686202</v>
          </cell>
          <cell r="J160">
            <v>164.13481587609454</v>
          </cell>
          <cell r="K160">
            <v>197.5075792484127</v>
          </cell>
          <cell r="L160">
            <v>236.09468867600285</v>
          </cell>
          <cell r="M160">
            <v>272.84037178526768</v>
          </cell>
          <cell r="N160">
            <v>276.12130284119473</v>
          </cell>
          <cell r="O160">
            <v>268.65722057766243</v>
          </cell>
          <cell r="P160">
            <v>287.8841815825333</v>
          </cell>
        </row>
        <row r="161">
          <cell r="A161">
            <v>1160</v>
          </cell>
          <cell r="B161" t="str">
            <v>MONTALTO DORA</v>
          </cell>
          <cell r="C161">
            <v>22.088439187108222</v>
          </cell>
          <cell r="D161">
            <v>28.156691711039048</v>
          </cell>
          <cell r="E161">
            <v>59.35560068740876</v>
          </cell>
          <cell r="F161">
            <v>102.79057844804912</v>
          </cell>
          <cell r="G161">
            <v>128.73382201969676</v>
          </cell>
          <cell r="H161">
            <v>168.28852493755676</v>
          </cell>
          <cell r="I161">
            <v>206.89599842187266</v>
          </cell>
          <cell r="J161">
            <v>203.03888616385569</v>
          </cell>
          <cell r="K161">
            <v>241.93667556858594</v>
          </cell>
          <cell r="L161">
            <v>294.37722615916039</v>
          </cell>
          <cell r="M161">
            <v>330.05183815585548</v>
          </cell>
          <cell r="N161">
            <v>323.85820354124058</v>
          </cell>
          <cell r="O161">
            <v>320.77896720176994</v>
          </cell>
          <cell r="P161">
            <v>337.3949665801461</v>
          </cell>
        </row>
        <row r="162">
          <cell r="A162">
            <v>1161</v>
          </cell>
          <cell r="B162" t="str">
            <v>MONTANARO</v>
          </cell>
          <cell r="C162">
            <v>41.393423420564879</v>
          </cell>
          <cell r="D162">
            <v>52.765243041599184</v>
          </cell>
          <cell r="E162">
            <v>111.23155831987691</v>
          </cell>
          <cell r="F162">
            <v>193.27050899010109</v>
          </cell>
          <cell r="G162">
            <v>238.62329756972051</v>
          </cell>
          <cell r="H162">
            <v>316.05803259205453</v>
          </cell>
          <cell r="I162">
            <v>398.25299781932915</v>
          </cell>
          <cell r="J162">
            <v>389.03082091370993</v>
          </cell>
          <cell r="K162">
            <v>460.94218206676499</v>
          </cell>
          <cell r="L162">
            <v>554.34120557046765</v>
          </cell>
          <cell r="M162">
            <v>622.29331015768821</v>
          </cell>
          <cell r="N162">
            <v>617.6157938095115</v>
          </cell>
          <cell r="O162">
            <v>614.91823477215019</v>
          </cell>
          <cell r="P162">
            <v>655.69562257926589</v>
          </cell>
        </row>
        <row r="163">
          <cell r="A163">
            <v>1162</v>
          </cell>
          <cell r="B163" t="str">
            <v>MONTEU DA PO</v>
          </cell>
          <cell r="C163">
            <v>12.269284949579671</v>
          </cell>
          <cell r="D163">
            <v>15.639967628035624</v>
          </cell>
          <cell r="E163">
            <v>32.969770838870502</v>
          </cell>
          <cell r="F163">
            <v>56.647069663727073</v>
          </cell>
          <cell r="G163">
            <v>73.883344521083174</v>
          </cell>
          <cell r="H163">
            <v>98.320452026099275</v>
          </cell>
          <cell r="I163">
            <v>126.75245713229823</v>
          </cell>
          <cell r="J163">
            <v>125.41496992127648</v>
          </cell>
          <cell r="K163">
            <v>153.13422488836528</v>
          </cell>
          <cell r="L163">
            <v>189.95186288350675</v>
          </cell>
          <cell r="M163">
            <v>212.12833127031345</v>
          </cell>
          <cell r="N163">
            <v>214.17482639356155</v>
          </cell>
          <cell r="O163">
            <v>210.92936681843966</v>
          </cell>
          <cell r="P163">
            <v>222.52295508201055</v>
          </cell>
        </row>
        <row r="164">
          <cell r="A164">
            <v>1163</v>
          </cell>
          <cell r="B164" t="str">
            <v>MORIONDO TORINESE</v>
          </cell>
          <cell r="C164">
            <v>14.719940928528736</v>
          </cell>
          <cell r="D164">
            <v>18.763880744058611</v>
          </cell>
          <cell r="E164">
            <v>39.555123315636195</v>
          </cell>
          <cell r="F164">
            <v>68.289774051112801</v>
          </cell>
          <cell r="G164">
            <v>84.864998818994437</v>
          </cell>
          <cell r="H164">
            <v>108.26854501978609</v>
          </cell>
          <cell r="I164">
            <v>137.53431260323774</v>
          </cell>
          <cell r="J164">
            <v>135.95092009632401</v>
          </cell>
          <cell r="K164">
            <v>164.52399604092966</v>
          </cell>
          <cell r="L164">
            <v>203.96489598071611</v>
          </cell>
          <cell r="M164">
            <v>235.68582334642645</v>
          </cell>
          <cell r="N164">
            <v>234.62194917945411</v>
          </cell>
          <cell r="O164">
            <v>233.03189098009659</v>
          </cell>
          <cell r="P164">
            <v>244.1317557925116</v>
          </cell>
        </row>
        <row r="165">
          <cell r="A165">
            <v>1164</v>
          </cell>
          <cell r="B165" t="str">
            <v>NICHELINO</v>
          </cell>
          <cell r="C165">
            <v>78.187601106231625</v>
          </cell>
          <cell r="D165">
            <v>99.667711300251284</v>
          </cell>
          <cell r="E165">
            <v>210.10411784443778</v>
          </cell>
          <cell r="F165">
            <v>366.09539358498904</v>
          </cell>
          <cell r="G165">
            <v>455.08940308394352</v>
          </cell>
          <cell r="H165">
            <v>586.36883076113327</v>
          </cell>
          <cell r="I165">
            <v>721.06683870529059</v>
          </cell>
          <cell r="J165">
            <v>695.96071941278774</v>
          </cell>
          <cell r="K165">
            <v>830.32416767439133</v>
          </cell>
          <cell r="L165">
            <v>993.92081457769734</v>
          </cell>
          <cell r="M165">
            <v>1097.59400549662</v>
          </cell>
          <cell r="N165">
            <v>1072.0421052786687</v>
          </cell>
          <cell r="O165">
            <v>1047.6037180569804</v>
          </cell>
          <cell r="P165">
            <v>1098.5659639635157</v>
          </cell>
        </row>
        <row r="166">
          <cell r="A166">
            <v>1165</v>
          </cell>
          <cell r="B166" t="str">
            <v>NOASCA</v>
          </cell>
          <cell r="C166">
            <v>34.571097372846999</v>
          </cell>
          <cell r="D166">
            <v>44.068651596156613</v>
          </cell>
          <cell r="E166">
            <v>92.898743709599117</v>
          </cell>
          <cell r="F166">
            <v>162.02987446576151</v>
          </cell>
          <cell r="G166">
            <v>192.45105177803731</v>
          </cell>
          <cell r="H166">
            <v>234.92452149126279</v>
          </cell>
          <cell r="I166">
            <v>315.40535754401492</v>
          </cell>
          <cell r="J166">
            <v>307.60776757134965</v>
          </cell>
          <cell r="K166">
            <v>351.94327218393624</v>
          </cell>
          <cell r="L166">
            <v>432.16794750591316</v>
          </cell>
          <cell r="M166">
            <v>482.34019830534072</v>
          </cell>
          <cell r="N166">
            <v>463.48416639026198</v>
          </cell>
          <cell r="O166">
            <v>461.1504325252306</v>
          </cell>
          <cell r="P166">
            <v>474.1767987493908</v>
          </cell>
        </row>
        <row r="167">
          <cell r="A167">
            <v>1166</v>
          </cell>
          <cell r="B167" t="str">
            <v>NOLE</v>
          </cell>
          <cell r="C167">
            <v>34.771259966077103</v>
          </cell>
          <cell r="D167">
            <v>44.32380391280158</v>
          </cell>
          <cell r="E167">
            <v>93.436616524227702</v>
          </cell>
          <cell r="F167">
            <v>164.3162686542903</v>
          </cell>
          <cell r="G167">
            <v>208.47736622574581</v>
          </cell>
          <cell r="H167">
            <v>276.68281512131472</v>
          </cell>
          <cell r="I167">
            <v>346.35898220217706</v>
          </cell>
          <cell r="J167">
            <v>344.47009703846635</v>
          </cell>
          <cell r="K167">
            <v>414.08355327925818</v>
          </cell>
          <cell r="L167">
            <v>504.83849769106365</v>
          </cell>
          <cell r="M167">
            <v>564.84025981505044</v>
          </cell>
          <cell r="N167">
            <v>560.13732709956957</v>
          </cell>
          <cell r="O167">
            <v>559.12871289009911</v>
          </cell>
          <cell r="P167">
            <v>593.01842746509146</v>
          </cell>
        </row>
        <row r="168">
          <cell r="A168">
            <v>1167</v>
          </cell>
          <cell r="B168" t="str">
            <v>NOMAGLIO</v>
          </cell>
          <cell r="C168">
            <v>7.2786374007882557</v>
          </cell>
          <cell r="D168">
            <v>9.2782630603454681</v>
          </cell>
          <cell r="E168">
            <v>19.559005118015619</v>
          </cell>
          <cell r="F168">
            <v>34.115255720264415</v>
          </cell>
          <cell r="G168">
            <v>42.126189954921671</v>
          </cell>
          <cell r="H168">
            <v>54.536286833747745</v>
          </cell>
          <cell r="I168">
            <v>67.141777045971637</v>
          </cell>
          <cell r="J168">
            <v>64.886129487054404</v>
          </cell>
          <cell r="K168">
            <v>76.843014977850643</v>
          </cell>
          <cell r="L168">
            <v>90.753727876083317</v>
          </cell>
          <cell r="M168">
            <v>104.94345664340457</v>
          </cell>
          <cell r="N168">
            <v>108.68753002263193</v>
          </cell>
          <cell r="O168">
            <v>106.14711217717687</v>
          </cell>
          <cell r="P168">
            <v>113.54023707749423</v>
          </cell>
        </row>
        <row r="169">
          <cell r="A169">
            <v>1168</v>
          </cell>
          <cell r="B169" t="str">
            <v>NONE</v>
          </cell>
          <cell r="C169">
            <v>57.164888792125865</v>
          </cell>
          <cell r="D169">
            <v>72.86952857018241</v>
          </cell>
          <cell r="E169">
            <v>153.61231654909719</v>
          </cell>
          <cell r="F169">
            <v>262.10811861903801</v>
          </cell>
          <cell r="G169">
            <v>323.53846061147823</v>
          </cell>
          <cell r="H169">
            <v>417.81740428580213</v>
          </cell>
          <cell r="I169">
            <v>511.72211971854512</v>
          </cell>
          <cell r="J169">
            <v>506.60315306875253</v>
          </cell>
          <cell r="K169">
            <v>592.05693137830667</v>
          </cell>
          <cell r="L169">
            <v>722.78644724315654</v>
          </cell>
          <cell r="M169">
            <v>809.59794406059916</v>
          </cell>
          <cell r="N169">
            <v>807.17984486424109</v>
          </cell>
          <cell r="O169">
            <v>777.76760218238428</v>
          </cell>
          <cell r="P169">
            <v>827.35441208509269</v>
          </cell>
        </row>
        <row r="170">
          <cell r="A170">
            <v>1169</v>
          </cell>
          <cell r="B170" t="str">
            <v>NOVALESA</v>
          </cell>
          <cell r="C170">
            <v>27.009758240430134</v>
          </cell>
          <cell r="D170">
            <v>34.430021493295556</v>
          </cell>
          <cell r="E170">
            <v>72.580068297360981</v>
          </cell>
          <cell r="F170">
            <v>129.5054261081774</v>
          </cell>
          <cell r="G170">
            <v>160.00751383835524</v>
          </cell>
          <cell r="H170">
            <v>213.34439366113671</v>
          </cell>
          <cell r="I170">
            <v>265.18502232403659</v>
          </cell>
          <cell r="J170">
            <v>265.41512344246667</v>
          </cell>
          <cell r="K170">
            <v>323.28754698752959</v>
          </cell>
          <cell r="L170">
            <v>398.86384405506578</v>
          </cell>
          <cell r="M170">
            <v>452.60458221525425</v>
          </cell>
          <cell r="N170">
            <v>437.00063349377609</v>
          </cell>
          <cell r="O170">
            <v>415.48317813958334</v>
          </cell>
          <cell r="P170">
            <v>449.12613897037681</v>
          </cell>
        </row>
        <row r="171">
          <cell r="A171">
            <v>1170</v>
          </cell>
          <cell r="B171" t="str">
            <v>OGLIANICO</v>
          </cell>
          <cell r="C171">
            <v>14.082910841798956</v>
          </cell>
          <cell r="D171">
            <v>17.951842391743725</v>
          </cell>
          <cell r="E171">
            <v>37.843309133859762</v>
          </cell>
          <cell r="F171">
            <v>68.177631997106431</v>
          </cell>
          <cell r="G171">
            <v>86.997404288508406</v>
          </cell>
          <cell r="H171">
            <v>116.66924777257857</v>
          </cell>
          <cell r="I171">
            <v>146.56047725719216</v>
          </cell>
          <cell r="J171">
            <v>146.12981456832443</v>
          </cell>
          <cell r="K171">
            <v>170.66748358303664</v>
          </cell>
          <cell r="L171">
            <v>208.69580093020426</v>
          </cell>
          <cell r="M171">
            <v>240.65118627957409</v>
          </cell>
          <cell r="N171">
            <v>240.50166386436672</v>
          </cell>
          <cell r="O171">
            <v>240.31118895620722</v>
          </cell>
          <cell r="P171">
            <v>259.83165360049009</v>
          </cell>
        </row>
        <row r="172">
          <cell r="A172">
            <v>1171</v>
          </cell>
          <cell r="B172" t="str">
            <v>ORBASSANO</v>
          </cell>
          <cell r="C172">
            <v>85.202105944927624</v>
          </cell>
          <cell r="D172">
            <v>108.60927790781983</v>
          </cell>
          <cell r="E172">
            <v>228.95335135970296</v>
          </cell>
          <cell r="F172">
            <v>400.98797566452799</v>
          </cell>
          <cell r="G172">
            <v>518.73784677271829</v>
          </cell>
          <cell r="H172">
            <v>685.28701512857629</v>
          </cell>
          <cell r="I172">
            <v>855.03954181681956</v>
          </cell>
          <cell r="J172">
            <v>828.59458839740319</v>
          </cell>
          <cell r="K172">
            <v>973.91959951920228</v>
          </cell>
          <cell r="L172">
            <v>1175.6521850506501</v>
          </cell>
          <cell r="M172">
            <v>1308.1383868121836</v>
          </cell>
          <cell r="N172">
            <v>1310.2282487908758</v>
          </cell>
          <cell r="O172">
            <v>1297.9462967673139</v>
          </cell>
          <cell r="P172">
            <v>1355.7623698453719</v>
          </cell>
        </row>
        <row r="173">
          <cell r="A173">
            <v>1172</v>
          </cell>
          <cell r="B173" t="str">
            <v>ORIO CANAVESE</v>
          </cell>
          <cell r="C173">
            <v>18.445534617117513</v>
          </cell>
          <cell r="D173">
            <v>23.512989182259687</v>
          </cell>
          <cell r="E173">
            <v>49.56646225317732</v>
          </cell>
          <cell r="F173">
            <v>86.387069323811303</v>
          </cell>
          <cell r="G173">
            <v>109.95949192191533</v>
          </cell>
          <cell r="H173">
            <v>147.04519626997651</v>
          </cell>
          <cell r="I173">
            <v>187.41897437826398</v>
          </cell>
          <cell r="J173">
            <v>183.75626323712982</v>
          </cell>
          <cell r="K173">
            <v>215.00314504489498</v>
          </cell>
          <cell r="L173">
            <v>271.12558883702735</v>
          </cell>
          <cell r="M173">
            <v>303.64551329031013</v>
          </cell>
          <cell r="N173">
            <v>295.07305855424357</v>
          </cell>
          <cell r="O173">
            <v>292.60711820615711</v>
          </cell>
          <cell r="P173">
            <v>307.58960240320698</v>
          </cell>
        </row>
        <row r="174">
          <cell r="A174">
            <v>1173</v>
          </cell>
          <cell r="B174" t="str">
            <v>OSASCO</v>
          </cell>
          <cell r="C174">
            <v>15.041600755832034</v>
          </cell>
          <cell r="D174">
            <v>19.17390865578589</v>
          </cell>
          <cell r="E174">
            <v>40.419481005415314</v>
          </cell>
          <cell r="F174">
            <v>70.494537267983802</v>
          </cell>
          <cell r="G174">
            <v>91.898927278976828</v>
          </cell>
          <cell r="H174">
            <v>120.3195990856085</v>
          </cell>
          <cell r="I174">
            <v>152.75246671279444</v>
          </cell>
          <cell r="J174">
            <v>156.25349981114402</v>
          </cell>
          <cell r="K174">
            <v>182.91145963931632</v>
          </cell>
          <cell r="L174">
            <v>221.73501764151229</v>
          </cell>
          <cell r="M174">
            <v>249.39711430393868</v>
          </cell>
          <cell r="N174">
            <v>244.08959727981255</v>
          </cell>
          <cell r="O174">
            <v>246.8242282998614</v>
          </cell>
          <cell r="P174">
            <v>266.07973735437417</v>
          </cell>
        </row>
        <row r="175">
          <cell r="A175">
            <v>1174</v>
          </cell>
          <cell r="B175" t="str">
            <v>OSASIO</v>
          </cell>
          <cell r="C175">
            <v>8.1613250602606389</v>
          </cell>
          <cell r="D175">
            <v>10.403447329563013</v>
          </cell>
          <cell r="E175">
            <v>21.930945290136282</v>
          </cell>
          <cell r="F175">
            <v>38.62586378086128</v>
          </cell>
          <cell r="G175">
            <v>50.741658770762619</v>
          </cell>
          <cell r="H175">
            <v>68.539973333806088</v>
          </cell>
          <cell r="I175">
            <v>83.831546937732512</v>
          </cell>
          <cell r="J175">
            <v>81.874412872792419</v>
          </cell>
          <cell r="K175">
            <v>100.1436509446239</v>
          </cell>
          <cell r="L175">
            <v>130.35980151340763</v>
          </cell>
          <cell r="M175">
            <v>147.13065927901064</v>
          </cell>
          <cell r="N175">
            <v>149.56691786732728</v>
          </cell>
          <cell r="O175">
            <v>148.26328220056553</v>
          </cell>
          <cell r="P175">
            <v>162.14419022148587</v>
          </cell>
        </row>
        <row r="176">
          <cell r="A176">
            <v>1175</v>
          </cell>
          <cell r="B176" t="str">
            <v>OULX</v>
          </cell>
          <cell r="C176">
            <v>135.21610509759296</v>
          </cell>
          <cell r="D176">
            <v>172.36338671781076</v>
          </cell>
          <cell r="E176">
            <v>363.34994395455743</v>
          </cell>
          <cell r="F176">
            <v>638.2466128068852</v>
          </cell>
          <cell r="G176">
            <v>826.76833073442083</v>
          </cell>
          <cell r="H176">
            <v>1116.0295238775252</v>
          </cell>
          <cell r="I176">
            <v>1392.2441596586966</v>
          </cell>
          <cell r="J176">
            <v>1389.3823928592312</v>
          </cell>
          <cell r="K176">
            <v>1711.129965590997</v>
          </cell>
          <cell r="L176">
            <v>2078.2011507003308</v>
          </cell>
          <cell r="M176">
            <v>2347.2596953785078</v>
          </cell>
          <cell r="N176">
            <v>2318.0580613293801</v>
          </cell>
          <cell r="O176">
            <v>2297.965089737294</v>
          </cell>
          <cell r="P176">
            <v>2445.0296912558524</v>
          </cell>
        </row>
        <row r="177">
          <cell r="A177">
            <v>1176</v>
          </cell>
          <cell r="B177" t="str">
            <v>OZEGNA</v>
          </cell>
          <cell r="C177">
            <v>18.355351242291309</v>
          </cell>
          <cell r="D177">
            <v>23.398030155008701</v>
          </cell>
          <cell r="E177">
            <v>49.324123338259724</v>
          </cell>
          <cell r="F177">
            <v>86.306926076719236</v>
          </cell>
          <cell r="G177">
            <v>104.78898561053171</v>
          </cell>
          <cell r="H177">
            <v>141.89741131705475</v>
          </cell>
          <cell r="I177">
            <v>176.25135845582341</v>
          </cell>
          <cell r="J177">
            <v>176.27201594741314</v>
          </cell>
          <cell r="K177">
            <v>212.46532907801944</v>
          </cell>
          <cell r="L177">
            <v>255.05354994863779</v>
          </cell>
          <cell r="M177">
            <v>280.27369844595324</v>
          </cell>
          <cell r="N177">
            <v>277.43456803504745</v>
          </cell>
          <cell r="O177">
            <v>271.84109433631249</v>
          </cell>
          <cell r="P177">
            <v>288.55148056436781</v>
          </cell>
        </row>
        <row r="178">
          <cell r="A178">
            <v>1177</v>
          </cell>
          <cell r="B178" t="str">
            <v>PALAZZO CANAVESE</v>
          </cell>
          <cell r="C178">
            <v>12.141161336868274</v>
          </cell>
          <cell r="D178">
            <v>15.476645220623295</v>
          </cell>
          <cell r="E178">
            <v>32.625479694969108</v>
          </cell>
          <cell r="F178">
            <v>57.812531875638101</v>
          </cell>
          <cell r="G178">
            <v>81.50866060502797</v>
          </cell>
          <cell r="H178">
            <v>110.84962911204674</v>
          </cell>
          <cell r="I178">
            <v>136.14927242291009</v>
          </cell>
          <cell r="J178">
            <v>134.82710477583851</v>
          </cell>
          <cell r="K178">
            <v>160.82907380826464</v>
          </cell>
          <cell r="L178">
            <v>197.08813035948697</v>
          </cell>
          <cell r="M178">
            <v>219.16261922399258</v>
          </cell>
          <cell r="N178">
            <v>220.63087340071536</v>
          </cell>
          <cell r="O178">
            <v>221.84565385423829</v>
          </cell>
          <cell r="P178">
            <v>232.73868950326855</v>
          </cell>
        </row>
        <row r="179">
          <cell r="A179">
            <v>1178</v>
          </cell>
          <cell r="B179" t="str">
            <v>PANCALIERI</v>
          </cell>
          <cell r="C179">
            <v>25.029028116981621</v>
          </cell>
          <cell r="D179">
            <v>31.905134742526023</v>
          </cell>
          <cell r="E179">
            <v>67.257490939991641</v>
          </cell>
          <cell r="F179">
            <v>118.96082590838888</v>
          </cell>
          <cell r="G179">
            <v>149.25693318865103</v>
          </cell>
          <cell r="H179">
            <v>200.61771314944428</v>
          </cell>
          <cell r="I179">
            <v>249.74139224212681</v>
          </cell>
          <cell r="J179">
            <v>247.2728140327352</v>
          </cell>
          <cell r="K179">
            <v>298.69689508485135</v>
          </cell>
          <cell r="L179">
            <v>356.92202691190863</v>
          </cell>
          <cell r="M179">
            <v>401.98535765204309</v>
          </cell>
          <cell r="N179">
            <v>403.96335922049235</v>
          </cell>
          <cell r="O179">
            <v>393.2261855677919</v>
          </cell>
          <cell r="P179">
            <v>415.29184229430598</v>
          </cell>
        </row>
        <row r="180">
          <cell r="A180">
            <v>1179</v>
          </cell>
          <cell r="B180" t="str">
            <v>PARELLA</v>
          </cell>
          <cell r="C180">
            <v>8.5121090362825953</v>
          </cell>
          <cell r="D180">
            <v>10.850600529766824</v>
          </cell>
          <cell r="E180">
            <v>22.873564794933742</v>
          </cell>
          <cell r="F180">
            <v>40.141192297576673</v>
          </cell>
          <cell r="G180">
            <v>49.236892404940079</v>
          </cell>
          <cell r="H180">
            <v>63.981965972776202</v>
          </cell>
          <cell r="I180">
            <v>76.431725231254632</v>
          </cell>
          <cell r="J180">
            <v>75.767806490165469</v>
          </cell>
          <cell r="K180">
            <v>88.161208508445256</v>
          </cell>
          <cell r="L180">
            <v>110.98870165817367</v>
          </cell>
          <cell r="M180">
            <v>124.96399953458933</v>
          </cell>
          <cell r="N180">
            <v>123.89008960765476</v>
          </cell>
          <cell r="O180">
            <v>124.10654124702864</v>
          </cell>
          <cell r="P180">
            <v>131.53898409806149</v>
          </cell>
        </row>
        <row r="181">
          <cell r="A181">
            <v>1180</v>
          </cell>
          <cell r="B181" t="str">
            <v>PAVAROLO</v>
          </cell>
          <cell r="C181">
            <v>13.062156501561896</v>
          </cell>
          <cell r="D181">
            <v>16.65066103495802</v>
          </cell>
          <cell r="E181">
            <v>35.100359009325302</v>
          </cell>
          <cell r="F181">
            <v>62.044237334671607</v>
          </cell>
          <cell r="G181">
            <v>82.872023851222664</v>
          </cell>
          <cell r="H181">
            <v>108.11297683850727</v>
          </cell>
          <cell r="I181">
            <v>137.5663784479942</v>
          </cell>
          <cell r="J181">
            <v>137.77624944120075</v>
          </cell>
          <cell r="K181">
            <v>169.59500126412075</v>
          </cell>
          <cell r="L181">
            <v>209.61745304624873</v>
          </cell>
          <cell r="M181">
            <v>236.34773507874792</v>
          </cell>
          <cell r="N181">
            <v>234.41224473511176</v>
          </cell>
          <cell r="O181">
            <v>230.82352058189142</v>
          </cell>
          <cell r="P181">
            <v>248.26174911314286</v>
          </cell>
        </row>
        <row r="182">
          <cell r="A182">
            <v>1181</v>
          </cell>
          <cell r="B182" t="str">
            <v>PAVONE CANAVESE</v>
          </cell>
          <cell r="C182">
            <v>39.819805966585243</v>
          </cell>
          <cell r="D182">
            <v>50.75931310026251</v>
          </cell>
          <cell r="E182">
            <v>107.00296577687523</v>
          </cell>
          <cell r="F182">
            <v>184.66851653210489</v>
          </cell>
          <cell r="G182">
            <v>225.27452076723088</v>
          </cell>
          <cell r="H182">
            <v>294.28311445252183</v>
          </cell>
          <cell r="I182">
            <v>372.9650370976849</v>
          </cell>
          <cell r="J182">
            <v>360.45754851733335</v>
          </cell>
          <cell r="K182">
            <v>425.3981677884849</v>
          </cell>
          <cell r="L182">
            <v>519.16802518745237</v>
          </cell>
          <cell r="M182">
            <v>589.77533394763611</v>
          </cell>
          <cell r="N182">
            <v>578.11793097764655</v>
          </cell>
          <cell r="O182">
            <v>577.4421756649931</v>
          </cell>
          <cell r="P182">
            <v>603.84961305081481</v>
          </cell>
        </row>
        <row r="183">
          <cell r="A183">
            <v>1182</v>
          </cell>
          <cell r="B183" t="str">
            <v>PECCO</v>
          </cell>
          <cell r="C183">
            <v>5.0889528526442458</v>
          </cell>
          <cell r="D183">
            <v>6.4870168231509062</v>
          </cell>
          <cell r="E183">
            <v>13.674929716849153</v>
          </cell>
          <cell r="F183">
            <v>22.195765583717051</v>
          </cell>
          <cell r="G183">
            <v>26.955593120892498</v>
          </cell>
          <cell r="H183">
            <v>35.151934696903581</v>
          </cell>
          <cell r="I183">
            <v>44.992021547952099</v>
          </cell>
          <cell r="J183">
            <v>45.050576979831895</v>
          </cell>
          <cell r="K183">
            <v>53.471021686806367</v>
          </cell>
          <cell r="L183">
            <v>65.223462020136907</v>
          </cell>
          <cell r="M183">
            <v>70.657766968822372</v>
          </cell>
          <cell r="N183">
            <v>70.952261378125726</v>
          </cell>
          <cell r="O183">
            <v>68.867542697934553</v>
          </cell>
          <cell r="P183">
            <v>70.770919696384411</v>
          </cell>
        </row>
        <row r="184">
          <cell r="A184">
            <v>1183</v>
          </cell>
          <cell r="B184" t="str">
            <v>PECETTO TORINESE</v>
          </cell>
          <cell r="C184">
            <v>31.226823166027103</v>
          </cell>
          <cell r="D184">
            <v>39.805620739111468</v>
          </cell>
          <cell r="E184">
            <v>83.912078661529236</v>
          </cell>
          <cell r="F184">
            <v>144.94327038476018</v>
          </cell>
          <cell r="G184">
            <v>178.65953277021279</v>
          </cell>
          <cell r="H184">
            <v>235.93802288204452</v>
          </cell>
          <cell r="I184">
            <v>298.40113578442208</v>
          </cell>
          <cell r="J184">
            <v>296.18128999331628</v>
          </cell>
          <cell r="K184">
            <v>347.08263715148132</v>
          </cell>
          <cell r="L184">
            <v>416.98607226492175</v>
          </cell>
          <cell r="M184">
            <v>470.70977597129644</v>
          </cell>
          <cell r="N184">
            <v>468.6787706421598</v>
          </cell>
          <cell r="O184">
            <v>458.50737388347591</v>
          </cell>
          <cell r="P184">
            <v>485.51195967494755</v>
          </cell>
        </row>
        <row r="185">
          <cell r="A185">
            <v>1184</v>
          </cell>
          <cell r="B185" t="str">
            <v>PEROSA ARGENTINA</v>
          </cell>
          <cell r="C185">
            <v>38.099401788171427</v>
          </cell>
          <cell r="D185">
            <v>48.566270411295434</v>
          </cell>
          <cell r="E185">
            <v>102.37993095898372</v>
          </cell>
          <cell r="F185">
            <v>176.2958006343793</v>
          </cell>
          <cell r="G185">
            <v>215.83396180570574</v>
          </cell>
          <cell r="H185">
            <v>280.9026242253376</v>
          </cell>
          <cell r="I185">
            <v>348.94866173366836</v>
          </cell>
          <cell r="J185">
            <v>330.01696925173252</v>
          </cell>
          <cell r="K185">
            <v>403.09106458947883</v>
          </cell>
          <cell r="L185">
            <v>479.48520369737236</v>
          </cell>
          <cell r="M185">
            <v>538.13002685381412</v>
          </cell>
          <cell r="N185">
            <v>535.86091712337895</v>
          </cell>
          <cell r="O185">
            <v>536.98970690477972</v>
          </cell>
          <cell r="P185">
            <v>571.58445607335011</v>
          </cell>
        </row>
        <row r="186">
          <cell r="A186">
            <v>1185</v>
          </cell>
          <cell r="B186" t="str">
            <v>PEROSA CANAVESE</v>
          </cell>
          <cell r="C186">
            <v>11.273960691566902</v>
          </cell>
          <cell r="D186">
            <v>14.371202639799566</v>
          </cell>
          <cell r="E186">
            <v>30.295155909646443</v>
          </cell>
          <cell r="F186">
            <v>53.515841854047572</v>
          </cell>
          <cell r="G186">
            <v>68.407923390195009</v>
          </cell>
          <cell r="H186">
            <v>96.37662173738515</v>
          </cell>
          <cell r="I186">
            <v>121.65538267836241</v>
          </cell>
          <cell r="J186">
            <v>122.06567706107889</v>
          </cell>
          <cell r="K186">
            <v>146.02167369763583</v>
          </cell>
          <cell r="L186">
            <v>174.77195863320026</v>
          </cell>
          <cell r="M186">
            <v>189.18804658337012</v>
          </cell>
          <cell r="N186">
            <v>192.06528593259335</v>
          </cell>
          <cell r="O186">
            <v>183.42962670368692</v>
          </cell>
          <cell r="P186">
            <v>196.2992227097036</v>
          </cell>
        </row>
        <row r="187">
          <cell r="A187">
            <v>1186</v>
          </cell>
          <cell r="B187" t="str">
            <v>PERRERO</v>
          </cell>
          <cell r="C187">
            <v>71.868116690228092</v>
          </cell>
          <cell r="D187">
            <v>91.612104791939117</v>
          </cell>
          <cell r="E187">
            <v>193.12252895220269</v>
          </cell>
          <cell r="F187">
            <v>330.13392284621443</v>
          </cell>
          <cell r="G187">
            <v>405.23713661778521</v>
          </cell>
          <cell r="H187">
            <v>523.48308510077266</v>
          </cell>
          <cell r="I187">
            <v>656.55548607696301</v>
          </cell>
          <cell r="J187">
            <v>633.04491481410639</v>
          </cell>
          <cell r="K187">
            <v>766.2570076018186</v>
          </cell>
          <cell r="L187">
            <v>937.007564788492</v>
          </cell>
          <cell r="M187">
            <v>1054.0065524122776</v>
          </cell>
          <cell r="N187">
            <v>1034.1957606439094</v>
          </cell>
          <cell r="O187">
            <v>1045.8179460891456</v>
          </cell>
          <cell r="P187">
            <v>1093.0036627734678</v>
          </cell>
        </row>
        <row r="188">
          <cell r="A188">
            <v>1187</v>
          </cell>
          <cell r="B188" t="str">
            <v>PERTUSIO</v>
          </cell>
          <cell r="C188">
            <v>10.238279703636291</v>
          </cell>
          <cell r="D188">
            <v>13.050993907931975</v>
          </cell>
          <cell r="E188">
            <v>27.51209520361752</v>
          </cell>
          <cell r="F188">
            <v>49.146251128632564</v>
          </cell>
          <cell r="G188">
            <v>64.763933747777273</v>
          </cell>
          <cell r="H188">
            <v>85.469817130568714</v>
          </cell>
          <cell r="I188">
            <v>109.18813305928271</v>
          </cell>
          <cell r="J188">
            <v>112.07129347930668</v>
          </cell>
          <cell r="K188">
            <v>134.67003568924144</v>
          </cell>
          <cell r="L188">
            <v>168.57768630016912</v>
          </cell>
          <cell r="M188">
            <v>187.16868318199499</v>
          </cell>
          <cell r="N188">
            <v>192.97921576130116</v>
          </cell>
          <cell r="O188">
            <v>191.90556400706271</v>
          </cell>
          <cell r="P188">
            <v>204.52252008733339</v>
          </cell>
        </row>
        <row r="189">
          <cell r="A189">
            <v>1188</v>
          </cell>
          <cell r="B189" t="str">
            <v>PESSINETTO</v>
          </cell>
          <cell r="C189">
            <v>17.699303159998852</v>
          </cell>
          <cell r="D189">
            <v>22.561749083075458</v>
          </cell>
          <cell r="E189">
            <v>47.56120438891999</v>
          </cell>
          <cell r="F189">
            <v>84.231691391983347</v>
          </cell>
          <cell r="G189">
            <v>107.53321241890285</v>
          </cell>
          <cell r="H189">
            <v>143.37464816099026</v>
          </cell>
          <cell r="I189">
            <v>176.89805926917768</v>
          </cell>
          <cell r="J189">
            <v>172.87879499048213</v>
          </cell>
          <cell r="K189">
            <v>201.79426373673397</v>
          </cell>
          <cell r="L189">
            <v>243.79346903060525</v>
          </cell>
          <cell r="M189">
            <v>270.85621839805981</v>
          </cell>
          <cell r="N189">
            <v>258.17271544184797</v>
          </cell>
          <cell r="O189">
            <v>254.77131955596496</v>
          </cell>
          <cell r="P189">
            <v>268.06041555370302</v>
          </cell>
        </row>
        <row r="190">
          <cell r="A190">
            <v>1189</v>
          </cell>
          <cell r="B190" t="str">
            <v>PIANEZZA</v>
          </cell>
          <cell r="C190">
            <v>48.259410990221795</v>
          </cell>
          <cell r="D190">
            <v>61.51749093259042</v>
          </cell>
          <cell r="E190">
            <v>129.68169927628833</v>
          </cell>
          <cell r="F190">
            <v>224.70777766972139</v>
          </cell>
          <cell r="G190">
            <v>295.30293919394188</v>
          </cell>
          <cell r="H190">
            <v>402.25636037014414</v>
          </cell>
          <cell r="I190">
            <v>511.25918341760496</v>
          </cell>
          <cell r="J190">
            <v>512.74480109483864</v>
          </cell>
          <cell r="K190">
            <v>638.30452162653194</v>
          </cell>
          <cell r="L190">
            <v>804.89421544697279</v>
          </cell>
          <cell r="M190">
            <v>908.71987293427992</v>
          </cell>
          <cell r="N190">
            <v>910.04172221332817</v>
          </cell>
          <cell r="O190">
            <v>930.37920362205853</v>
          </cell>
          <cell r="P190">
            <v>992.55901786523714</v>
          </cell>
        </row>
        <row r="191">
          <cell r="A191">
            <v>1190</v>
          </cell>
          <cell r="B191" t="str">
            <v>PINASCA</v>
          </cell>
          <cell r="C191">
            <v>53.010393988149048</v>
          </cell>
          <cell r="D191">
            <v>67.573689039838357</v>
          </cell>
          <cell r="E191">
            <v>142.44844333225694</v>
          </cell>
          <cell r="F191">
            <v>245.00772683667014</v>
          </cell>
          <cell r="G191">
            <v>315.73760871649716</v>
          </cell>
          <cell r="H191">
            <v>416.24922097117246</v>
          </cell>
          <cell r="I191">
            <v>522.41118034771284</v>
          </cell>
          <cell r="J191">
            <v>522.02541016602584</v>
          </cell>
          <cell r="K191">
            <v>622.84872353508445</v>
          </cell>
          <cell r="L191">
            <v>761.51308100427968</v>
          </cell>
          <cell r="M191">
            <v>865.24468939773192</v>
          </cell>
          <cell r="N191">
            <v>856.52701450496386</v>
          </cell>
          <cell r="O191">
            <v>859.00616115649996</v>
          </cell>
          <cell r="P191">
            <v>902.06098040694042</v>
          </cell>
        </row>
        <row r="192">
          <cell r="A192">
            <v>1191</v>
          </cell>
          <cell r="B192" t="str">
            <v>PINEROLO</v>
          </cell>
          <cell r="C192">
            <v>162.37343164099426</v>
          </cell>
          <cell r="D192">
            <v>206.98151725665198</v>
          </cell>
          <cell r="E192">
            <v>436.32655476862044</v>
          </cell>
          <cell r="F192">
            <v>759.51244615281075</v>
          </cell>
          <cell r="G192">
            <v>923.84669721885837</v>
          </cell>
          <cell r="H192">
            <v>1215.2401819474198</v>
          </cell>
          <cell r="I192">
            <v>1507.0265723108371</v>
          </cell>
          <cell r="J192">
            <v>1477.2144667713701</v>
          </cell>
          <cell r="K192">
            <v>1752.2228120451593</v>
          </cell>
          <cell r="L192">
            <v>2134.0547701187206</v>
          </cell>
          <cell r="M192">
            <v>2409.0621693051926</v>
          </cell>
          <cell r="N192">
            <v>2380.8676746350452</v>
          </cell>
          <cell r="O192">
            <v>2348.370812642484</v>
          </cell>
          <cell r="P192">
            <v>2468.3883089135752</v>
          </cell>
        </row>
        <row r="193">
          <cell r="A193">
            <v>1192</v>
          </cell>
          <cell r="B193" t="str">
            <v>PINO TORINESE</v>
          </cell>
          <cell r="C193">
            <v>57.789552063418611</v>
          </cell>
          <cell r="D193">
            <v>73.665802630291864</v>
          </cell>
          <cell r="E193">
            <v>155.29089887810952</v>
          </cell>
          <cell r="F193">
            <v>265.42689148701743</v>
          </cell>
          <cell r="G193">
            <v>333.45042974921233</v>
          </cell>
          <cell r="H193">
            <v>438.41967869097374</v>
          </cell>
          <cell r="I193">
            <v>530.90749304713336</v>
          </cell>
          <cell r="J193">
            <v>513.63818768102226</v>
          </cell>
          <cell r="K193">
            <v>599.60726559615318</v>
          </cell>
          <cell r="L193">
            <v>733.21125646370842</v>
          </cell>
          <cell r="M193">
            <v>805.1155391454929</v>
          </cell>
          <cell r="N193">
            <v>792.17743378035595</v>
          </cell>
          <cell r="O193">
            <v>775.56565695402878</v>
          </cell>
          <cell r="P193">
            <v>816.8651008934695</v>
          </cell>
        </row>
        <row r="194">
          <cell r="A194">
            <v>1193</v>
          </cell>
          <cell r="B194" t="str">
            <v>PIOBESI TORINESE</v>
          </cell>
          <cell r="C194">
            <v>33.727070445744268</v>
          </cell>
          <cell r="D194">
            <v>42.99274913963005</v>
          </cell>
          <cell r="E194">
            <v>90.630691864461511</v>
          </cell>
          <cell r="F194">
            <v>158.09998231715463</v>
          </cell>
          <cell r="G194">
            <v>210.08612327954876</v>
          </cell>
          <cell r="H194">
            <v>276.53521058228796</v>
          </cell>
          <cell r="I194">
            <v>350.02666142836944</v>
          </cell>
          <cell r="J194">
            <v>333.4810549583874</v>
          </cell>
          <cell r="K194">
            <v>405.48180083819597</v>
          </cell>
          <cell r="L194">
            <v>486.37239252785309</v>
          </cell>
          <cell r="M194">
            <v>544.97369401023104</v>
          </cell>
          <cell r="N194">
            <v>547.16535267381823</v>
          </cell>
          <cell r="O194">
            <v>543.38906096271842</v>
          </cell>
          <cell r="P194">
            <v>572.47707876540574</v>
          </cell>
        </row>
        <row r="195">
          <cell r="A195">
            <v>1194</v>
          </cell>
          <cell r="B195" t="str">
            <v>PIOSSASCO</v>
          </cell>
          <cell r="C195">
            <v>70.972329324384958</v>
          </cell>
          <cell r="D195">
            <v>90.470221995919303</v>
          </cell>
          <cell r="E195">
            <v>190.71538751783447</v>
          </cell>
          <cell r="F195">
            <v>331.7079262217714</v>
          </cell>
          <cell r="G195">
            <v>420.74558684251497</v>
          </cell>
          <cell r="H195">
            <v>559.81406734903658</v>
          </cell>
          <cell r="I195">
            <v>699.4231483870276</v>
          </cell>
          <cell r="J195">
            <v>678.75152304328412</v>
          </cell>
          <cell r="K195">
            <v>835.40873826687107</v>
          </cell>
          <cell r="L195">
            <v>1018.5448956399855</v>
          </cell>
          <cell r="M195">
            <v>1150.9830229882277</v>
          </cell>
          <cell r="N195">
            <v>1148.5864521618182</v>
          </cell>
          <cell r="O195">
            <v>1146.6500478337875</v>
          </cell>
          <cell r="P195">
            <v>1227.4975442128575</v>
          </cell>
        </row>
        <row r="196">
          <cell r="A196">
            <v>1195</v>
          </cell>
          <cell r="B196" t="str">
            <v>PISCINA</v>
          </cell>
          <cell r="C196">
            <v>24.725138938943452</v>
          </cell>
          <cell r="D196">
            <v>31.517759526565282</v>
          </cell>
          <cell r="E196">
            <v>66.440886174391636</v>
          </cell>
          <cell r="F196">
            <v>115.14038390542169</v>
          </cell>
          <cell r="G196">
            <v>146.93798100321669</v>
          </cell>
          <cell r="H196">
            <v>194.09492024724088</v>
          </cell>
          <cell r="I196">
            <v>244.22394121775343</v>
          </cell>
          <cell r="J196">
            <v>242.30555475840424</v>
          </cell>
          <cell r="K196">
            <v>295.48529084959142</v>
          </cell>
          <cell r="L196">
            <v>359.89458561758249</v>
          </cell>
          <cell r="M196">
            <v>404.55258383565126</v>
          </cell>
          <cell r="N196">
            <v>402.86657096762292</v>
          </cell>
          <cell r="O196">
            <v>403.28776778861152</v>
          </cell>
          <cell r="P196">
            <v>422.40793065979238</v>
          </cell>
        </row>
        <row r="197">
          <cell r="A197">
            <v>1196</v>
          </cell>
          <cell r="B197" t="str">
            <v>PIVERONE</v>
          </cell>
          <cell r="C197">
            <v>26.94789634189841</v>
          </cell>
          <cell r="D197">
            <v>34.351164567694674</v>
          </cell>
          <cell r="E197">
            <v>72.413834272588545</v>
          </cell>
          <cell r="F197">
            <v>126.89958105303012</v>
          </cell>
          <cell r="G197">
            <v>165.29498026868154</v>
          </cell>
          <cell r="H197">
            <v>219.87372104137674</v>
          </cell>
          <cell r="I197">
            <v>279.99862999679766</v>
          </cell>
          <cell r="J197">
            <v>275.77105270963227</v>
          </cell>
          <cell r="K197">
            <v>337.63567491793009</v>
          </cell>
          <cell r="L197">
            <v>404.95549270028761</v>
          </cell>
          <cell r="M197">
            <v>455.07540951866457</v>
          </cell>
          <cell r="N197">
            <v>448.66486521664206</v>
          </cell>
          <cell r="O197">
            <v>448.67809498831929</v>
          </cell>
          <cell r="P197">
            <v>474.79560404856136</v>
          </cell>
        </row>
        <row r="198">
          <cell r="A198">
            <v>1197</v>
          </cell>
          <cell r="B198" t="str">
            <v>POIRINO</v>
          </cell>
          <cell r="C198">
            <v>120.22037307113239</v>
          </cell>
          <cell r="D198">
            <v>153.24794809067427</v>
          </cell>
          <cell r="E198">
            <v>323.05372045781218</v>
          </cell>
          <cell r="F198">
            <v>560.78616548187836</v>
          </cell>
          <cell r="G198">
            <v>711.70026255845187</v>
          </cell>
          <cell r="H198">
            <v>949.33820648684787</v>
          </cell>
          <cell r="I198">
            <v>1209.0252747592933</v>
          </cell>
          <cell r="J198">
            <v>1195.8238060842118</v>
          </cell>
          <cell r="K198">
            <v>1472.336581710467</v>
          </cell>
          <cell r="L198">
            <v>1805.368737871958</v>
          </cell>
          <cell r="M198">
            <v>2046.7619531254416</v>
          </cell>
          <cell r="N198">
            <v>2045.5801502109293</v>
          </cell>
          <cell r="O198">
            <v>2019.6585107985368</v>
          </cell>
          <cell r="P198">
            <v>2138.5422631897882</v>
          </cell>
        </row>
        <row r="199">
          <cell r="A199">
            <v>1198</v>
          </cell>
          <cell r="B199" t="str">
            <v>POMARETTO</v>
          </cell>
          <cell r="C199">
            <v>12.054122565007335</v>
          </cell>
          <cell r="D199">
            <v>15.365694698251108</v>
          </cell>
          <cell r="E199">
            <v>32.391590892635094</v>
          </cell>
          <cell r="F199">
            <v>55.201073962536498</v>
          </cell>
          <cell r="G199">
            <v>67.607917108577936</v>
          </cell>
          <cell r="H199">
            <v>86.860908972350529</v>
          </cell>
          <cell r="I199">
            <v>109.95721760508849</v>
          </cell>
          <cell r="J199">
            <v>107.53969125757526</v>
          </cell>
          <cell r="K199">
            <v>128.30618330212911</v>
          </cell>
          <cell r="L199">
            <v>155.26758517940999</v>
          </cell>
          <cell r="M199">
            <v>171.1302713933556</v>
          </cell>
          <cell r="N199">
            <v>166.20522006583258</v>
          </cell>
          <cell r="O199">
            <v>161.44515749677211</v>
          </cell>
          <cell r="P199">
            <v>170.26728366938232</v>
          </cell>
        </row>
        <row r="200">
          <cell r="A200">
            <v>1199</v>
          </cell>
          <cell r="B200" t="str">
            <v>PONT CANAVESE</v>
          </cell>
          <cell r="C200">
            <v>35.669425915048592</v>
          </cell>
          <cell r="D200">
            <v>45.468718748853156</v>
          </cell>
          <cell r="E200">
            <v>95.850149638386995</v>
          </cell>
          <cell r="F200">
            <v>164.69816623344974</v>
          </cell>
          <cell r="G200">
            <v>209.3880732186631</v>
          </cell>
          <cell r="H200">
            <v>274.53151400869547</v>
          </cell>
          <cell r="I200">
            <v>337.06138735898111</v>
          </cell>
          <cell r="J200">
            <v>331.12717903046013</v>
          </cell>
          <cell r="K200">
            <v>402.9677944663826</v>
          </cell>
          <cell r="L200">
            <v>481.91207012371314</v>
          </cell>
          <cell r="M200">
            <v>535.41978088453629</v>
          </cell>
          <cell r="N200">
            <v>531.7357842584729</v>
          </cell>
          <cell r="O200">
            <v>523.84264665368482</v>
          </cell>
          <cell r="P200">
            <v>557.18264528040697</v>
          </cell>
        </row>
        <row r="201">
          <cell r="A201">
            <v>1200</v>
          </cell>
          <cell r="B201" t="str">
            <v>PORTE</v>
          </cell>
          <cell r="C201">
            <v>12.2064125160445</v>
          </cell>
          <cell r="D201">
            <v>15.559822547924858</v>
          </cell>
          <cell r="E201">
            <v>32.800821325165735</v>
          </cell>
          <cell r="F201">
            <v>56.334783469511194</v>
          </cell>
          <cell r="G201">
            <v>67.834189590324044</v>
          </cell>
          <cell r="H201">
            <v>89.327341185736685</v>
          </cell>
          <cell r="I201">
            <v>110.61928809734863</v>
          </cell>
          <cell r="J201">
            <v>111.74679276859824</v>
          </cell>
          <cell r="K201">
            <v>132.49615745970877</v>
          </cell>
          <cell r="L201">
            <v>165.27831899006208</v>
          </cell>
          <cell r="M201">
            <v>184.25125185552386</v>
          </cell>
          <cell r="N201">
            <v>186.38435537246286</v>
          </cell>
          <cell r="O201">
            <v>190.46564953263334</v>
          </cell>
          <cell r="P201">
            <v>204.20531447987335</v>
          </cell>
        </row>
        <row r="202">
          <cell r="A202">
            <v>1201</v>
          </cell>
          <cell r="B202" t="str">
            <v>PRAGELATO</v>
          </cell>
          <cell r="C202">
            <v>76.50141164079686</v>
          </cell>
          <cell r="D202">
            <v>97.518282970686116</v>
          </cell>
          <cell r="E202">
            <v>205.57302410142336</v>
          </cell>
          <cell r="F202">
            <v>377.58373118646585</v>
          </cell>
          <cell r="G202">
            <v>490.5938485999643</v>
          </cell>
          <cell r="H202">
            <v>684.69707372451444</v>
          </cell>
          <cell r="I202">
            <v>899.85673254023141</v>
          </cell>
          <cell r="J202">
            <v>917.90133108117607</v>
          </cell>
          <cell r="K202">
            <v>1116.1921680374323</v>
          </cell>
          <cell r="L202">
            <v>1350.9411388080966</v>
          </cell>
          <cell r="M202">
            <v>1537.3347707918053</v>
          </cell>
          <cell r="N202">
            <v>1534.2307867711538</v>
          </cell>
          <cell r="O202">
            <v>1528.5688281920102</v>
          </cell>
          <cell r="P202">
            <v>1611.9782529450765</v>
          </cell>
        </row>
        <row r="203">
          <cell r="A203">
            <v>1202</v>
          </cell>
          <cell r="B203" t="str">
            <v>PRALI</v>
          </cell>
          <cell r="C203">
            <v>63.061447486979318</v>
          </cell>
          <cell r="D203">
            <v>80.386020972413192</v>
          </cell>
          <cell r="E203">
            <v>169.45742811885725</v>
          </cell>
          <cell r="F203">
            <v>292.58891457978172</v>
          </cell>
          <cell r="G203">
            <v>382.80855872391663</v>
          </cell>
          <cell r="H203">
            <v>503.27229402866152</v>
          </cell>
          <cell r="I203">
            <v>664.84258551428945</v>
          </cell>
          <cell r="J203">
            <v>640.73658522135031</v>
          </cell>
          <cell r="K203">
            <v>791.03904186027012</v>
          </cell>
          <cell r="L203">
            <v>938.97194435214703</v>
          </cell>
          <cell r="M203">
            <v>1055.7307284694195</v>
          </cell>
          <cell r="N203">
            <v>1072.3671361083261</v>
          </cell>
          <cell r="O203">
            <v>1069.0341232239878</v>
          </cell>
          <cell r="P203">
            <v>1087.4352134771202</v>
          </cell>
        </row>
        <row r="204">
          <cell r="A204">
            <v>1203</v>
          </cell>
          <cell r="B204" t="str">
            <v>PRALORMO</v>
          </cell>
          <cell r="C204">
            <v>44.103460476012891</v>
          </cell>
          <cell r="D204">
            <v>56.219795771620831</v>
          </cell>
          <cell r="E204">
            <v>118.51391430477311</v>
          </cell>
          <cell r="F204">
            <v>209.59715225752427</v>
          </cell>
          <cell r="G204">
            <v>269.85677476364111</v>
          </cell>
          <cell r="H204">
            <v>352.84775697621501</v>
          </cell>
          <cell r="I204">
            <v>442.65408488803257</v>
          </cell>
          <cell r="J204">
            <v>439.11205714483089</v>
          </cell>
          <cell r="K204">
            <v>535.30345517468982</v>
          </cell>
          <cell r="L204">
            <v>650.65456098373181</v>
          </cell>
          <cell r="M204">
            <v>748.69538086762509</v>
          </cell>
          <cell r="N204">
            <v>737.4461811201071</v>
          </cell>
          <cell r="O204">
            <v>729.83810788620235</v>
          </cell>
          <cell r="P204">
            <v>776.96440188301665</v>
          </cell>
        </row>
        <row r="205">
          <cell r="A205">
            <v>1204</v>
          </cell>
          <cell r="B205" t="str">
            <v>PRAMOLLO</v>
          </cell>
          <cell r="C205">
            <v>39.122182651997484</v>
          </cell>
          <cell r="D205">
            <v>49.870035028919865</v>
          </cell>
          <cell r="E205">
            <v>105.12832671613683</v>
          </cell>
          <cell r="F205">
            <v>177.2008628269482</v>
          </cell>
          <cell r="G205">
            <v>218.42874168992546</v>
          </cell>
          <cell r="H205">
            <v>288.87016347355905</v>
          </cell>
          <cell r="I205">
            <v>344.63372076345814</v>
          </cell>
          <cell r="J205">
            <v>356.39238048094711</v>
          </cell>
          <cell r="K205">
            <v>445.98258875379111</v>
          </cell>
          <cell r="L205">
            <v>532.7383539381284</v>
          </cell>
          <cell r="M205">
            <v>601.26842077357276</v>
          </cell>
          <cell r="N205">
            <v>613.15028273995551</v>
          </cell>
          <cell r="O205">
            <v>593.16193203004696</v>
          </cell>
          <cell r="P205">
            <v>641.77135935773947</v>
          </cell>
        </row>
        <row r="206">
          <cell r="A206">
            <v>1205</v>
          </cell>
          <cell r="B206" t="str">
            <v>PRAROSTINO</v>
          </cell>
          <cell r="C206">
            <v>31.844911341185231</v>
          </cell>
          <cell r="D206">
            <v>40.593513357994361</v>
          </cell>
          <cell r="E206">
            <v>85.572992527082363</v>
          </cell>
          <cell r="F206">
            <v>148.17735213675488</v>
          </cell>
          <cell r="G206">
            <v>187.16659029660588</v>
          </cell>
          <cell r="H206">
            <v>248.29593029476825</v>
          </cell>
          <cell r="I206">
            <v>309.13510593363867</v>
          </cell>
          <cell r="J206">
            <v>300.35857861673617</v>
          </cell>
          <cell r="K206">
            <v>362.04552372864424</v>
          </cell>
          <cell r="L206">
            <v>446.33043655243404</v>
          </cell>
          <cell r="M206">
            <v>507.28756208177839</v>
          </cell>
          <cell r="N206">
            <v>504.96957744352818</v>
          </cell>
          <cell r="O206">
            <v>509.02862009796655</v>
          </cell>
          <cell r="P206">
            <v>541.63841678055996</v>
          </cell>
        </row>
        <row r="207">
          <cell r="A207">
            <v>1206</v>
          </cell>
          <cell r="B207" t="str">
            <v>PRASCORSANO</v>
          </cell>
          <cell r="C207">
            <v>18.283004144998973</v>
          </cell>
          <cell r="D207">
            <v>23.305807481537155</v>
          </cell>
          <cell r="E207">
            <v>49.129713702458787</v>
          </cell>
          <cell r="F207">
            <v>87.066526518344375</v>
          </cell>
          <cell r="G207">
            <v>112.14492159131368</v>
          </cell>
          <cell r="H207">
            <v>152.12758755503049</v>
          </cell>
          <cell r="I207">
            <v>189.35592807632213</v>
          </cell>
          <cell r="J207">
            <v>189.14005809277162</v>
          </cell>
          <cell r="K207">
            <v>229.90827450431081</v>
          </cell>
          <cell r="L207">
            <v>278.9259500895032</v>
          </cell>
          <cell r="M207">
            <v>311.67621393870144</v>
          </cell>
          <cell r="N207">
            <v>307.59384076287625</v>
          </cell>
          <cell r="O207">
            <v>306.31698942466198</v>
          </cell>
          <cell r="P207">
            <v>324.53306030080955</v>
          </cell>
        </row>
        <row r="208">
          <cell r="A208">
            <v>1207</v>
          </cell>
          <cell r="B208" t="str">
            <v>PRATIGLIONE</v>
          </cell>
          <cell r="C208">
            <v>22.313930706680498</v>
          </cell>
          <cell r="D208">
            <v>28.444131450274035</v>
          </cell>
          <cell r="E208">
            <v>59.961536873336307</v>
          </cell>
          <cell r="F208">
            <v>104.47980931380305</v>
          </cell>
          <cell r="G208">
            <v>132.99906927741378</v>
          </cell>
          <cell r="H208">
            <v>175.03522451968024</v>
          </cell>
          <cell r="I208">
            <v>215.11797189674888</v>
          </cell>
          <cell r="J208">
            <v>213.64494423523814</v>
          </cell>
          <cell r="K208">
            <v>259.90199252063383</v>
          </cell>
          <cell r="L208">
            <v>306.16259685502263</v>
          </cell>
          <cell r="M208">
            <v>344.09808325942834</v>
          </cell>
          <cell r="N208">
            <v>342.91875874646468</v>
          </cell>
          <cell r="O208">
            <v>338.39964962452649</v>
          </cell>
          <cell r="P208">
            <v>345.85835423008263</v>
          </cell>
        </row>
        <row r="209">
          <cell r="A209">
            <v>1208</v>
          </cell>
          <cell r="B209" t="str">
            <v>QUAGLIUZZO</v>
          </cell>
          <cell r="C209">
            <v>5.6533729598176903</v>
          </cell>
          <cell r="D209">
            <v>7.2064973993280441</v>
          </cell>
          <cell r="E209">
            <v>15.19162785099728</v>
          </cell>
          <cell r="F209">
            <v>26.770967891961366</v>
          </cell>
          <cell r="G209">
            <v>34.465000990872767</v>
          </cell>
          <cell r="H209">
            <v>45.169794289260103</v>
          </cell>
          <cell r="I209">
            <v>57.910076774981661</v>
          </cell>
          <cell r="J209">
            <v>57.42103191883308</v>
          </cell>
          <cell r="K209">
            <v>64.106864785396567</v>
          </cell>
          <cell r="L209">
            <v>79.865672904833133</v>
          </cell>
          <cell r="M209">
            <v>88.884280393581477</v>
          </cell>
          <cell r="N209">
            <v>87.109165287386503</v>
          </cell>
          <cell r="O209">
            <v>84.960170807950149</v>
          </cell>
          <cell r="P209">
            <v>92.397022613180241</v>
          </cell>
        </row>
        <row r="210">
          <cell r="A210">
            <v>1209</v>
          </cell>
          <cell r="B210" t="str">
            <v>QUASSOLO</v>
          </cell>
          <cell r="C210">
            <v>13.251857801736097</v>
          </cell>
          <cell r="D210">
            <v>16.892478076938325</v>
          </cell>
          <cell r="E210">
            <v>35.610120451844693</v>
          </cell>
          <cell r="F210">
            <v>58.787291416734597</v>
          </cell>
          <cell r="G210">
            <v>72.347661455347748</v>
          </cell>
          <cell r="H210">
            <v>97.954562507095574</v>
          </cell>
          <cell r="I210">
            <v>110.25587160062672</v>
          </cell>
          <cell r="J210">
            <v>106.66721952914081</v>
          </cell>
          <cell r="K210">
            <v>126.38687905118027</v>
          </cell>
          <cell r="L210">
            <v>162.03829734616875</v>
          </cell>
          <cell r="M210">
            <v>175.76057622606416</v>
          </cell>
          <cell r="N210">
            <v>172.41450890064922</v>
          </cell>
          <cell r="O210">
            <v>174.1434741086286</v>
          </cell>
          <cell r="P210">
            <v>186.32127386448536</v>
          </cell>
        </row>
        <row r="211">
          <cell r="A211">
            <v>1210</v>
          </cell>
          <cell r="B211" t="str">
            <v>QUINCINETTO</v>
          </cell>
          <cell r="C211">
            <v>38.447172247664753</v>
          </cell>
          <cell r="D211">
            <v>49.009582205814404</v>
          </cell>
          <cell r="E211">
            <v>103.31445260398118</v>
          </cell>
          <cell r="F211">
            <v>178.29632010819068</v>
          </cell>
          <cell r="G211">
            <v>226.89537317103321</v>
          </cell>
          <cell r="H211">
            <v>305.00157540225854</v>
          </cell>
          <cell r="I211">
            <v>380.97683384041534</v>
          </cell>
          <cell r="J211">
            <v>371.66388284073162</v>
          </cell>
          <cell r="K211">
            <v>445.5061145787426</v>
          </cell>
          <cell r="L211">
            <v>560.48082332053536</v>
          </cell>
          <cell r="M211">
            <v>627.75577686523854</v>
          </cell>
          <cell r="N211">
            <v>618.67123731024083</v>
          </cell>
          <cell r="O211">
            <v>587.54785027206242</v>
          </cell>
          <cell r="P211">
            <v>612.04676996025194</v>
          </cell>
        </row>
        <row r="212">
          <cell r="A212">
            <v>1211</v>
          </cell>
          <cell r="B212" t="str">
            <v>REANO</v>
          </cell>
          <cell r="C212">
            <v>16.900119798389547</v>
          </cell>
          <cell r="D212">
            <v>21.543009852892169</v>
          </cell>
          <cell r="E212">
            <v>45.413655253108317</v>
          </cell>
          <cell r="F212">
            <v>80.3479268111209</v>
          </cell>
          <cell r="G212">
            <v>103.14676915511622</v>
          </cell>
          <cell r="H212">
            <v>136.13278264413555</v>
          </cell>
          <cell r="I212">
            <v>172.18847520172005</v>
          </cell>
          <cell r="J212">
            <v>168.64790874921053</v>
          </cell>
          <cell r="K212">
            <v>201.7339840657298</v>
          </cell>
          <cell r="L212">
            <v>246.53203722196156</v>
          </cell>
          <cell r="M212">
            <v>275.7645357884731</v>
          </cell>
          <cell r="N212">
            <v>279.82373949421566</v>
          </cell>
          <cell r="O212">
            <v>279.59998550623311</v>
          </cell>
          <cell r="P212">
            <v>306.21303034750952</v>
          </cell>
        </row>
        <row r="213">
          <cell r="A213">
            <v>1212</v>
          </cell>
          <cell r="B213" t="str">
            <v>RIBORDONE</v>
          </cell>
          <cell r="C213">
            <v>43.623780729957424</v>
          </cell>
          <cell r="D213">
            <v>55.608335875550125</v>
          </cell>
          <cell r="E213">
            <v>117.2249287307574</v>
          </cell>
          <cell r="F213">
            <v>219.96486434043527</v>
          </cell>
          <cell r="G213">
            <v>258.18166119028734</v>
          </cell>
          <cell r="H213">
            <v>260.80689473947308</v>
          </cell>
          <cell r="I213">
            <v>296.55032074313112</v>
          </cell>
          <cell r="J213">
            <v>290.73149000561125</v>
          </cell>
          <cell r="K213">
            <v>345.54907570361269</v>
          </cell>
          <cell r="L213">
            <v>397.55692557133585</v>
          </cell>
          <cell r="M213">
            <v>432.49948398315979</v>
          </cell>
          <cell r="N213">
            <v>436.59100521117711</v>
          </cell>
          <cell r="O213">
            <v>413.3382339811107</v>
          </cell>
          <cell r="P213">
            <v>413.13892655690773</v>
          </cell>
        </row>
        <row r="214">
          <cell r="A214">
            <v>1215</v>
          </cell>
          <cell r="B214" t="str">
            <v>RIVA PRESSO CHIERI</v>
          </cell>
          <cell r="C214">
            <v>14.448376090921965</v>
          </cell>
          <cell r="D214">
            <v>18.41771018183459</v>
          </cell>
          <cell r="E214">
            <v>38.825379854580049</v>
          </cell>
          <cell r="F214">
            <v>67.487508135583681</v>
          </cell>
          <cell r="G214">
            <v>319.50399526082521</v>
          </cell>
          <cell r="H214">
            <v>418.94686759949207</v>
          </cell>
          <cell r="I214">
            <v>514.85362278595289</v>
          </cell>
          <cell r="J214">
            <v>513.17258769004559</v>
          </cell>
          <cell r="K214">
            <v>616.06791298870655</v>
          </cell>
          <cell r="L214">
            <v>765.90468548122624</v>
          </cell>
          <cell r="M214">
            <v>867.29047302471565</v>
          </cell>
          <cell r="N214">
            <v>878.56759702552165</v>
          </cell>
          <cell r="O214">
            <v>895.41176797554954</v>
          </cell>
          <cell r="P214">
            <v>944.65813842116165</v>
          </cell>
        </row>
        <row r="215">
          <cell r="A215">
            <v>1213</v>
          </cell>
          <cell r="B215" t="str">
            <v>RIVALBA</v>
          </cell>
          <cell r="C215">
            <v>423.61436215828297</v>
          </cell>
          <cell r="D215">
            <v>539.99193417978927</v>
          </cell>
          <cell r="E215">
            <v>1138.3278244663604</v>
          </cell>
          <cell r="F215">
            <v>2003.5843951686647</v>
          </cell>
          <cell r="G215">
            <v>145.82748062241291</v>
          </cell>
          <cell r="H215">
            <v>193.86244166350252</v>
          </cell>
          <cell r="I215">
            <v>248.83016576879464</v>
          </cell>
          <cell r="J215">
            <v>247.95949388245674</v>
          </cell>
          <cell r="K215">
            <v>296.89317126566186</v>
          </cell>
          <cell r="L215">
            <v>383.55652984399831</v>
          </cell>
          <cell r="M215">
            <v>437.63247554154458</v>
          </cell>
          <cell r="N215">
            <v>445.56515521450768</v>
          </cell>
          <cell r="O215">
            <v>435.87745691177224</v>
          </cell>
          <cell r="P215">
            <v>454.98273032586224</v>
          </cell>
        </row>
        <row r="216">
          <cell r="A216">
            <v>1214</v>
          </cell>
          <cell r="B216" t="str">
            <v>RIVALTA DI TORINO</v>
          </cell>
          <cell r="C216">
            <v>17.405777717665021</v>
          </cell>
          <cell r="D216">
            <v>22.187584782957611</v>
          </cell>
          <cell r="E216">
            <v>46.772448841315239</v>
          </cell>
          <cell r="F216">
            <v>82.269813669810404</v>
          </cell>
          <cell r="G216">
            <v>493.59777067006331</v>
          </cell>
          <cell r="H216">
            <v>644.76142250155385</v>
          </cell>
          <cell r="I216">
            <v>805.42062872778376</v>
          </cell>
          <cell r="J216">
            <v>786.46588469709934</v>
          </cell>
          <cell r="K216">
            <v>950.01005913428241</v>
          </cell>
          <cell r="L216">
            <v>1167.9996796989251</v>
          </cell>
          <cell r="M216">
            <v>1321.0194239746756</v>
          </cell>
          <cell r="N216">
            <v>1309.1177884807159</v>
          </cell>
          <cell r="O216">
            <v>1294.9512986267923</v>
          </cell>
          <cell r="P216">
            <v>1382.0067089023221</v>
          </cell>
        </row>
        <row r="217">
          <cell r="A217">
            <v>1216</v>
          </cell>
          <cell r="B217" t="str">
            <v>RIVARA</v>
          </cell>
          <cell r="C217">
            <v>36.389326180834615</v>
          </cell>
          <cell r="D217">
            <v>46.386393812932035</v>
          </cell>
          <cell r="E217">
            <v>97.78465086542225</v>
          </cell>
          <cell r="F217">
            <v>166.73950043870906</v>
          </cell>
          <cell r="G217">
            <v>208.79917745351065</v>
          </cell>
          <cell r="H217">
            <v>276.78356727385454</v>
          </cell>
          <cell r="I217">
            <v>343.61424681080138</v>
          </cell>
          <cell r="J217">
            <v>342.49818489363315</v>
          </cell>
          <cell r="K217">
            <v>409.21889140457756</v>
          </cell>
          <cell r="L217">
            <v>489.83811581185637</v>
          </cell>
          <cell r="M217">
            <v>545.76173389723442</v>
          </cell>
          <cell r="N217">
            <v>543.16145207776287</v>
          </cell>
          <cell r="O217">
            <v>543.2959225549389</v>
          </cell>
          <cell r="P217">
            <v>570.33805469853155</v>
          </cell>
        </row>
        <row r="218">
          <cell r="A218">
            <v>1217</v>
          </cell>
          <cell r="B218" t="str">
            <v>RIVAROLO CANAVESE</v>
          </cell>
          <cell r="C218">
            <v>86.309812309578476</v>
          </cell>
          <cell r="D218">
            <v>110.02129920781432</v>
          </cell>
          <cell r="E218">
            <v>231.92995718061087</v>
          </cell>
          <cell r="F218">
            <v>398.42121850038831</v>
          </cell>
          <cell r="G218">
            <v>490.5842882412972</v>
          </cell>
          <cell r="H218">
            <v>638.67346330611281</v>
          </cell>
          <cell r="I218">
            <v>793.67453081648875</v>
          </cell>
          <cell r="J218">
            <v>774.04621514654536</v>
          </cell>
          <cell r="K218">
            <v>936.47960014071464</v>
          </cell>
          <cell r="L218">
            <v>1135.3987576808768</v>
          </cell>
          <cell r="M218">
            <v>1266.5892376815793</v>
          </cell>
          <cell r="N218">
            <v>1252.2176498765755</v>
          </cell>
          <cell r="O218">
            <v>1249.1505130137939</v>
          </cell>
          <cell r="P218">
            <v>1338.9326486853124</v>
          </cell>
        </row>
        <row r="219">
          <cell r="A219">
            <v>1218</v>
          </cell>
          <cell r="B219" t="str">
            <v>RIVAROSSA</v>
          </cell>
          <cell r="C219">
            <v>18.130315507371968</v>
          </cell>
          <cell r="D219">
            <v>23.111171415990643</v>
          </cell>
          <cell r="E219">
            <v>48.719411927502115</v>
          </cell>
          <cell r="F219">
            <v>86.795626589309876</v>
          </cell>
          <cell r="G219">
            <v>113.560359046581</v>
          </cell>
          <cell r="H219">
            <v>151.50466330814342</v>
          </cell>
          <cell r="I219">
            <v>193.53750004924947</v>
          </cell>
          <cell r="J219">
            <v>197.29972634274478</v>
          </cell>
          <cell r="K219">
            <v>241.65260144106344</v>
          </cell>
          <cell r="L219">
            <v>298.79918824567949</v>
          </cell>
          <cell r="M219">
            <v>332.1266292883351</v>
          </cell>
          <cell r="N219">
            <v>323.901481727185</v>
          </cell>
          <cell r="O219">
            <v>317.21013334756015</v>
          </cell>
          <cell r="P219">
            <v>339.0906071582902</v>
          </cell>
        </row>
        <row r="220">
          <cell r="A220">
            <v>1219</v>
          </cell>
          <cell r="B220" t="str">
            <v>RIVOLI</v>
          </cell>
          <cell r="C220">
            <v>135.43789715574985</v>
          </cell>
          <cell r="D220">
            <v>172.64611066007672</v>
          </cell>
          <cell r="E220">
            <v>363.94593902365597</v>
          </cell>
          <cell r="F220">
            <v>622.71866316502337</v>
          </cell>
          <cell r="G220">
            <v>758.99764444503398</v>
          </cell>
          <cell r="H220">
            <v>987.29950058195527</v>
          </cell>
          <cell r="I220">
            <v>1218.5099540391373</v>
          </cell>
          <cell r="J220">
            <v>1179.0633770236784</v>
          </cell>
          <cell r="K220">
            <v>1391.9248515468989</v>
          </cell>
          <cell r="L220">
            <v>1672.2838918379248</v>
          </cell>
          <cell r="M220">
            <v>1869.5818219757555</v>
          </cell>
          <cell r="N220">
            <v>1850.6855843166659</v>
          </cell>
          <cell r="O220">
            <v>1820.7649373937229</v>
          </cell>
          <cell r="P220">
            <v>1930.9754204784999</v>
          </cell>
        </row>
        <row r="221">
          <cell r="A221">
            <v>1220</v>
          </cell>
          <cell r="B221" t="str">
            <v>ROBASSOMERO</v>
          </cell>
          <cell r="C221">
            <v>30.251293396916314</v>
          </cell>
          <cell r="D221">
            <v>38.562088286179034</v>
          </cell>
          <cell r="E221">
            <v>81.290655076841787</v>
          </cell>
          <cell r="F221">
            <v>139.51642230943017</v>
          </cell>
          <cell r="G221">
            <v>171.4600752777545</v>
          </cell>
          <cell r="H221">
            <v>230.64152787185878</v>
          </cell>
          <cell r="I221">
            <v>285.04401347354724</v>
          </cell>
          <cell r="J221">
            <v>281.00381278975721</v>
          </cell>
          <cell r="K221">
            <v>331.42812430819964</v>
          </cell>
          <cell r="L221">
            <v>400.42774384254767</v>
          </cell>
          <cell r="M221">
            <v>459.3020723309611</v>
          </cell>
          <cell r="N221">
            <v>450.85393767472658</v>
          </cell>
          <cell r="O221">
            <v>455.1930551607324</v>
          </cell>
          <cell r="P221">
            <v>471.17069321264262</v>
          </cell>
        </row>
        <row r="222">
          <cell r="A222">
            <v>1221</v>
          </cell>
          <cell r="B222" t="str">
            <v>ROCCA CANAVESE</v>
          </cell>
          <cell r="C222">
            <v>39.285859985986761</v>
          </cell>
          <cell r="D222">
            <v>50.078678663455655</v>
          </cell>
          <cell r="E222">
            <v>105.56815709054905</v>
          </cell>
          <cell r="F222">
            <v>180.75810774740469</v>
          </cell>
          <cell r="G222">
            <v>232.33374878774165</v>
          </cell>
          <cell r="H222">
            <v>310.98258278923407</v>
          </cell>
          <cell r="I222">
            <v>383.25667368777522</v>
          </cell>
          <cell r="J222">
            <v>385.34731961477274</v>
          </cell>
          <cell r="K222">
            <v>476.34412695582489</v>
          </cell>
          <cell r="L222">
            <v>587.77295877833501</v>
          </cell>
          <cell r="M222">
            <v>676.24151949318821</v>
          </cell>
          <cell r="N222">
            <v>673.21770777653921</v>
          </cell>
          <cell r="O222">
            <v>664.63275741787356</v>
          </cell>
          <cell r="P222">
            <v>726.64081585639508</v>
          </cell>
        </row>
        <row r="223">
          <cell r="A223">
            <v>1222</v>
          </cell>
          <cell r="B223" t="str">
            <v>ROLETTO</v>
          </cell>
          <cell r="C223">
            <v>34.019293393973314</v>
          </cell>
          <cell r="D223">
            <v>43.36525311759236</v>
          </cell>
          <cell r="E223">
            <v>91.415947376625738</v>
          </cell>
          <cell r="F223">
            <v>163.96285517722515</v>
          </cell>
          <cell r="G223">
            <v>211.34201367242645</v>
          </cell>
          <cell r="H223">
            <v>278.9353238505779</v>
          </cell>
          <cell r="I223">
            <v>344.73313966620861</v>
          </cell>
          <cell r="J223">
            <v>336.08402678938052</v>
          </cell>
          <cell r="K223">
            <v>396.42618372806595</v>
          </cell>
          <cell r="L223">
            <v>463.37679280396208</v>
          </cell>
          <cell r="M223">
            <v>511.21823781376065</v>
          </cell>
          <cell r="N223">
            <v>500.1562054514124</v>
          </cell>
          <cell r="O223">
            <v>496.83219516419632</v>
          </cell>
          <cell r="P223">
            <v>516.33359295138632</v>
          </cell>
        </row>
        <row r="224">
          <cell r="A224">
            <v>1223</v>
          </cell>
          <cell r="B224" t="str">
            <v>ROMANO CANAVESE</v>
          </cell>
          <cell r="C224">
            <v>31.673105709546636</v>
          </cell>
          <cell r="D224">
            <v>40.374508377004503</v>
          </cell>
          <cell r="E224">
            <v>85.111319957961229</v>
          </cell>
          <cell r="F224">
            <v>149.89414516051062</v>
          </cell>
          <cell r="G224">
            <v>185.95833300695782</v>
          </cell>
          <cell r="H224">
            <v>239.79832266860805</v>
          </cell>
          <cell r="I224">
            <v>307.56770669825721</v>
          </cell>
          <cell r="J224">
            <v>297.53030134293522</v>
          </cell>
          <cell r="K224">
            <v>347.54141343160995</v>
          </cell>
          <cell r="L224">
            <v>423.92236794367375</v>
          </cell>
          <cell r="M224">
            <v>459.35108657496534</v>
          </cell>
          <cell r="N224">
            <v>453.5994511378322</v>
          </cell>
          <cell r="O224">
            <v>448.62093928113734</v>
          </cell>
          <cell r="P224">
            <v>480.33458646154395</v>
          </cell>
        </row>
        <row r="225">
          <cell r="A225">
            <v>1224</v>
          </cell>
          <cell r="B225" t="str">
            <v>RONCO CANAVESE</v>
          </cell>
          <cell r="C225">
            <v>37.369289692288298</v>
          </cell>
          <cell r="D225">
            <v>47.635578069290581</v>
          </cell>
          <cell r="E225">
            <v>100.41798871158497</v>
          </cell>
          <cell r="F225">
            <v>174.42520796158644</v>
          </cell>
          <cell r="G225">
            <v>204.15789661041902</v>
          </cell>
          <cell r="H225">
            <v>265.62613204572739</v>
          </cell>
          <cell r="I225">
            <v>338.37999014899543</v>
          </cell>
          <cell r="J225">
            <v>315.99978014537794</v>
          </cell>
          <cell r="K225">
            <v>374.93405789847344</v>
          </cell>
          <cell r="L225">
            <v>467.6489551022853</v>
          </cell>
          <cell r="M225">
            <v>512.33301567486228</v>
          </cell>
          <cell r="N225">
            <v>509.73236434620645</v>
          </cell>
          <cell r="O225">
            <v>512.96913240118511</v>
          </cell>
          <cell r="P225">
            <v>535.28273546844036</v>
          </cell>
        </row>
        <row r="226">
          <cell r="A226">
            <v>1225</v>
          </cell>
          <cell r="B226" t="str">
            <v>RONDISSONE</v>
          </cell>
          <cell r="C226">
            <v>28.723646353854317</v>
          </cell>
          <cell r="D226">
            <v>36.614757989528584</v>
          </cell>
          <cell r="E226">
            <v>77.185593279075192</v>
          </cell>
          <cell r="F226">
            <v>137.79574975614949</v>
          </cell>
          <cell r="G226">
            <v>169.43532654963207</v>
          </cell>
          <cell r="H226">
            <v>229.50896809018292</v>
          </cell>
          <cell r="I226">
            <v>285.86804702384643</v>
          </cell>
          <cell r="J226">
            <v>280.9322980781821</v>
          </cell>
          <cell r="K226">
            <v>333.40909778057602</v>
          </cell>
          <cell r="L226">
            <v>409.48816308888678</v>
          </cell>
          <cell r="M226">
            <v>464.59894027299151</v>
          </cell>
          <cell r="N226">
            <v>462.4282885755639</v>
          </cell>
          <cell r="O226">
            <v>455.8783922764884</v>
          </cell>
          <cell r="P226">
            <v>487.83168992608154</v>
          </cell>
        </row>
        <row r="227">
          <cell r="A227">
            <v>1226</v>
          </cell>
          <cell r="B227" t="str">
            <v>RORA'</v>
          </cell>
          <cell r="C227">
            <v>39.731618868152999</v>
          </cell>
          <cell r="D227">
            <v>50.646898776986248</v>
          </cell>
          <cell r="E227">
            <v>106.76599121493422</v>
          </cell>
          <cell r="F227">
            <v>183.11277488363061</v>
          </cell>
          <cell r="G227">
            <v>215.1680413720112</v>
          </cell>
          <cell r="H227">
            <v>288.40004260171668</v>
          </cell>
          <cell r="I227">
            <v>352.3523059446843</v>
          </cell>
          <cell r="J227">
            <v>334.32579726422193</v>
          </cell>
          <cell r="K227">
            <v>415.77711803083713</v>
          </cell>
          <cell r="L227">
            <v>525.26573067404422</v>
          </cell>
          <cell r="M227">
            <v>579.58650361302614</v>
          </cell>
          <cell r="N227">
            <v>554.92772899404781</v>
          </cell>
          <cell r="O227">
            <v>550.08799300960175</v>
          </cell>
          <cell r="P227">
            <v>577.73636303406965</v>
          </cell>
        </row>
        <row r="228">
          <cell r="A228">
            <v>1228</v>
          </cell>
          <cell r="B228" t="str">
            <v>ROSTA</v>
          </cell>
          <cell r="C228">
            <v>30.467799609902972</v>
          </cell>
          <cell r="D228">
            <v>38.838074228008189</v>
          </cell>
          <cell r="E228">
            <v>81.872446131226454</v>
          </cell>
          <cell r="F228">
            <v>142.4279513938281</v>
          </cell>
          <cell r="G228">
            <v>179.80560158485679</v>
          </cell>
          <cell r="H228">
            <v>239.37109281158965</v>
          </cell>
          <cell r="I228">
            <v>301.7396657591986</v>
          </cell>
          <cell r="J228">
            <v>321.4152413332107</v>
          </cell>
          <cell r="K228">
            <v>386.95439289606247</v>
          </cell>
          <cell r="L228">
            <v>470.26588297242569</v>
          </cell>
          <cell r="M228">
            <v>523.49355051938005</v>
          </cell>
          <cell r="N228">
            <v>522.66768286755166</v>
          </cell>
          <cell r="O228">
            <v>520.47330677608943</v>
          </cell>
          <cell r="P228">
            <v>540.15140451271316</v>
          </cell>
        </row>
        <row r="229">
          <cell r="A229">
            <v>1227</v>
          </cell>
          <cell r="B229" t="str">
            <v>ROURE</v>
          </cell>
          <cell r="C229">
            <v>71.353602347232695</v>
          </cell>
          <cell r="D229">
            <v>90.956240354714211</v>
          </cell>
          <cell r="E229">
            <v>191.73993656384582</v>
          </cell>
          <cell r="F229">
            <v>329.87837237480062</v>
          </cell>
          <cell r="G229">
            <v>411.00269249554464</v>
          </cell>
          <cell r="H229">
            <v>546.22133444976726</v>
          </cell>
          <cell r="I229">
            <v>676.3780142121243</v>
          </cell>
          <cell r="J229">
            <v>651.37376964408895</v>
          </cell>
          <cell r="K229">
            <v>771.33506995344578</v>
          </cell>
          <cell r="L229">
            <v>941.29291877438209</v>
          </cell>
          <cell r="M229">
            <v>1050.9004627264737</v>
          </cell>
          <cell r="N229">
            <v>1020.569345051085</v>
          </cell>
          <cell r="O229">
            <v>1019.7090023032423</v>
          </cell>
          <cell r="P229">
            <v>1069.9718305601825</v>
          </cell>
        </row>
        <row r="230">
          <cell r="A230">
            <v>1229</v>
          </cell>
          <cell r="B230" t="str">
            <v>RUBIANA</v>
          </cell>
          <cell r="C230">
            <v>39.512331405367625</v>
          </cell>
          <cell r="D230">
            <v>50.367367505743346</v>
          </cell>
          <cell r="E230">
            <v>106.17672644314173</v>
          </cell>
          <cell r="F230">
            <v>187.40683193838177</v>
          </cell>
          <cell r="G230">
            <v>244.49124575343191</v>
          </cell>
          <cell r="H230">
            <v>328.08353519065855</v>
          </cell>
          <cell r="I230">
            <v>422.84459598393937</v>
          </cell>
          <cell r="J230">
            <v>415.76337247059837</v>
          </cell>
          <cell r="K230">
            <v>509.55224972648517</v>
          </cell>
          <cell r="L230">
            <v>627.15452054951675</v>
          </cell>
          <cell r="M230">
            <v>704.47884797600807</v>
          </cell>
          <cell r="N230">
            <v>705.77557515693411</v>
          </cell>
          <cell r="O230">
            <v>702.06115796317283</v>
          </cell>
          <cell r="P230">
            <v>736.99939486426706</v>
          </cell>
        </row>
        <row r="231">
          <cell r="A231">
            <v>1230</v>
          </cell>
          <cell r="B231" t="str">
            <v>RUEGLIO</v>
          </cell>
          <cell r="C231">
            <v>32.457662842704828</v>
          </cell>
          <cell r="D231">
            <v>41.374603184107258</v>
          </cell>
          <cell r="E231">
            <v>87.219565792704259</v>
          </cell>
          <cell r="F231">
            <v>145.38121751292968</v>
          </cell>
          <cell r="G231">
            <v>181.85925481048139</v>
          </cell>
          <cell r="H231">
            <v>247.9048819727418</v>
          </cell>
          <cell r="I231">
            <v>306.76989716478573</v>
          </cell>
          <cell r="J231">
            <v>306.99307861685719</v>
          </cell>
          <cell r="K231">
            <v>368.8838936513061</v>
          </cell>
          <cell r="L231">
            <v>462.08673368879698</v>
          </cell>
          <cell r="M231">
            <v>525.17556249000404</v>
          </cell>
          <cell r="N231">
            <v>513.23362317456883</v>
          </cell>
          <cell r="O231">
            <v>499.01230056716764</v>
          </cell>
          <cell r="P231">
            <v>522.56364172553958</v>
          </cell>
        </row>
        <row r="232">
          <cell r="A232">
            <v>1231</v>
          </cell>
          <cell r="B232" t="str">
            <v>SALASSA</v>
          </cell>
          <cell r="C232">
            <v>15.166483728860754</v>
          </cell>
          <cell r="D232">
            <v>19.333100137888433</v>
          </cell>
          <cell r="E232">
            <v>40.755063968836076</v>
          </cell>
          <cell r="F232">
            <v>69.916004587060371</v>
          </cell>
          <cell r="G232">
            <v>88.280930334358303</v>
          </cell>
          <cell r="H232">
            <v>117.66203113797738</v>
          </cell>
          <cell r="I232">
            <v>149.21480395185392</v>
          </cell>
          <cell r="J232">
            <v>147.89412719290007</v>
          </cell>
          <cell r="K232">
            <v>178.01788027342434</v>
          </cell>
          <cell r="L232">
            <v>219.31483716633747</v>
          </cell>
          <cell r="M232">
            <v>243.05826939418674</v>
          </cell>
          <cell r="N232">
            <v>243.75073018238351</v>
          </cell>
          <cell r="O232">
            <v>241.98504910077284</v>
          </cell>
          <cell r="P232">
            <v>258.42864290451553</v>
          </cell>
        </row>
        <row r="233">
          <cell r="A233">
            <v>1232</v>
          </cell>
          <cell r="B233" t="str">
            <v>SALBERTRAND</v>
          </cell>
          <cell r="C233">
            <v>60.90890490969965</v>
          </cell>
          <cell r="D233">
            <v>77.642120544232526</v>
          </cell>
          <cell r="E233">
            <v>163.67315985991087</v>
          </cell>
          <cell r="F233">
            <v>287.21852427552693</v>
          </cell>
          <cell r="G233">
            <v>350.85906946389832</v>
          </cell>
          <cell r="H233">
            <v>474.83432993372071</v>
          </cell>
          <cell r="I233">
            <v>611.775305091473</v>
          </cell>
          <cell r="J233">
            <v>604.1136673722043</v>
          </cell>
          <cell r="K233">
            <v>726.61511886976803</v>
          </cell>
          <cell r="L233">
            <v>879.12820720633772</v>
          </cell>
          <cell r="M233">
            <v>1010.640023785598</v>
          </cell>
          <cell r="N233">
            <v>996.99291882930811</v>
          </cell>
          <cell r="O233">
            <v>967.14507871832734</v>
          </cell>
          <cell r="P233">
            <v>1059.9014266662423</v>
          </cell>
        </row>
        <row r="234">
          <cell r="A234">
            <v>1233</v>
          </cell>
          <cell r="B234" t="str">
            <v>SALERANO CANAVESE</v>
          </cell>
          <cell r="C234">
            <v>6.8390734335162495</v>
          </cell>
          <cell r="D234">
            <v>8.7179397614053293</v>
          </cell>
          <cell r="E234">
            <v>18.377817841859052</v>
          </cell>
          <cell r="F234">
            <v>30.658665260525588</v>
          </cell>
          <cell r="G234">
            <v>38.413817893220923</v>
          </cell>
          <cell r="H234">
            <v>51.721676964378418</v>
          </cell>
          <cell r="I234">
            <v>65.284953596023612</v>
          </cell>
          <cell r="J234">
            <v>63.390061285950679</v>
          </cell>
          <cell r="K234">
            <v>74.373056073792526</v>
          </cell>
          <cell r="L234">
            <v>91.810508608177443</v>
          </cell>
          <cell r="M234">
            <v>103.41079169707891</v>
          </cell>
          <cell r="N234">
            <v>99.464073623686915</v>
          </cell>
          <cell r="O234">
            <v>95.003675028390163</v>
          </cell>
          <cell r="P234">
            <v>104.48690117848606</v>
          </cell>
        </row>
        <row r="235">
          <cell r="A235">
            <v>1234</v>
          </cell>
          <cell r="B235" t="str">
            <v>SALZA DI PINEROLO</v>
          </cell>
          <cell r="C235">
            <v>13.080618034475563</v>
          </cell>
          <cell r="D235">
            <v>16.674194417573247</v>
          </cell>
          <cell r="E235">
            <v>35.149968461872795</v>
          </cell>
          <cell r="F235">
            <v>63.563871287295377</v>
          </cell>
          <cell r="G235">
            <v>63.685169389017439</v>
          </cell>
          <cell r="H235">
            <v>76.069862939707974</v>
          </cell>
          <cell r="I235">
            <v>98.177400733282624</v>
          </cell>
          <cell r="J235">
            <v>93.628819235968834</v>
          </cell>
          <cell r="K235">
            <v>129.83364872128629</v>
          </cell>
          <cell r="L235">
            <v>159.82675250690437</v>
          </cell>
          <cell r="M235">
            <v>176.14842958948449</v>
          </cell>
          <cell r="N235">
            <v>191.64989107032028</v>
          </cell>
          <cell r="O235">
            <v>203.60775939404809</v>
          </cell>
          <cell r="P235">
            <v>214.67844718278252</v>
          </cell>
        </row>
        <row r="236">
          <cell r="A236">
            <v>1235</v>
          </cell>
          <cell r="B236" t="str">
            <v>SAMONE</v>
          </cell>
          <cell r="C236">
            <v>9.8843999640543014</v>
          </cell>
          <cell r="D236">
            <v>12.599894459673617</v>
          </cell>
          <cell r="E236">
            <v>26.561156826484382</v>
          </cell>
          <cell r="F236">
            <v>45.090074793382918</v>
          </cell>
          <cell r="G236">
            <v>55.673534736397016</v>
          </cell>
          <cell r="H236">
            <v>74.630068206030387</v>
          </cell>
          <cell r="I236">
            <v>95.018623938115439</v>
          </cell>
          <cell r="J236">
            <v>96.896629239253372</v>
          </cell>
          <cell r="K236">
            <v>111.18885073359725</v>
          </cell>
          <cell r="L236">
            <v>135.81708881094585</v>
          </cell>
          <cell r="M236">
            <v>150.17983816528948</v>
          </cell>
          <cell r="N236">
            <v>150.38205429624301</v>
          </cell>
          <cell r="O236">
            <v>149.55073679977278</v>
          </cell>
          <cell r="P236">
            <v>157.4735771872358</v>
          </cell>
        </row>
        <row r="237">
          <cell r="A237">
            <v>1236</v>
          </cell>
          <cell r="B237" t="str">
            <v>SAN BENIGNO CANAVESE</v>
          </cell>
          <cell r="C237">
            <v>44.298895852983549</v>
          </cell>
          <cell r="D237">
            <v>56.46892218622078</v>
          </cell>
          <cell r="E237">
            <v>119.03908424083784</v>
          </cell>
          <cell r="F237">
            <v>207.67442567080312</v>
          </cell>
          <cell r="G237">
            <v>262.11298857529243</v>
          </cell>
          <cell r="H237">
            <v>346.02421916747682</v>
          </cell>
          <cell r="I237">
            <v>432.55082142784875</v>
          </cell>
          <cell r="J237">
            <v>432.44953934834086</v>
          </cell>
          <cell r="K237">
            <v>514.67894904707566</v>
          </cell>
          <cell r="L237">
            <v>622.32420190224934</v>
          </cell>
          <cell r="M237">
            <v>707.57092687424915</v>
          </cell>
          <cell r="N237">
            <v>702.25954039911051</v>
          </cell>
          <cell r="O237">
            <v>707.84550991541062</v>
          </cell>
          <cell r="P237">
            <v>759.11163968224002</v>
          </cell>
        </row>
        <row r="238">
          <cell r="A238">
            <v>1237</v>
          </cell>
          <cell r="B238" t="str">
            <v>SAN CARLO CANAVESE</v>
          </cell>
          <cell r="C238">
            <v>47.925443880469928</v>
          </cell>
          <cell r="D238">
            <v>61.091774616862772</v>
          </cell>
          <cell r="E238">
            <v>128.78426970957048</v>
          </cell>
          <cell r="F238">
            <v>219.76172374822255</v>
          </cell>
          <cell r="G238">
            <v>276.93521008193346</v>
          </cell>
          <cell r="H238">
            <v>366.08276719829661</v>
          </cell>
          <cell r="I238">
            <v>451.00611283915225</v>
          </cell>
          <cell r="J238">
            <v>451.19762000892194</v>
          </cell>
          <cell r="K238">
            <v>548.16964516483085</v>
          </cell>
          <cell r="L238">
            <v>668.45571418932502</v>
          </cell>
          <cell r="M238">
            <v>748.90424713703408</v>
          </cell>
          <cell r="N238">
            <v>744.34092961641397</v>
          </cell>
          <cell r="O238">
            <v>747.0479230000451</v>
          </cell>
          <cell r="P238">
            <v>781.08306882562044</v>
          </cell>
        </row>
        <row r="239">
          <cell r="A239">
            <v>1238</v>
          </cell>
          <cell r="B239" t="str">
            <v>SAN COLOMBANO BELMONTE</v>
          </cell>
          <cell r="C239">
            <v>12.943221748270778</v>
          </cell>
          <cell r="D239">
            <v>16.499051898894617</v>
          </cell>
          <cell r="E239">
            <v>34.780759979968657</v>
          </cell>
          <cell r="F239">
            <v>62.098833169320152</v>
          </cell>
          <cell r="G239">
            <v>68.154233046425816</v>
          </cell>
          <cell r="H239">
            <v>91.921226629138658</v>
          </cell>
          <cell r="I239">
            <v>113.26058482569738</v>
          </cell>
          <cell r="J239">
            <v>107.91575596233773</v>
          </cell>
          <cell r="K239">
            <v>130.10143344496007</v>
          </cell>
          <cell r="L239">
            <v>155.59970784453031</v>
          </cell>
          <cell r="M239">
            <v>173.01490472979276</v>
          </cell>
          <cell r="N239">
            <v>168.90926869249029</v>
          </cell>
          <cell r="O239">
            <v>166.33887380537195</v>
          </cell>
          <cell r="P239">
            <v>171.36152895208477</v>
          </cell>
        </row>
        <row r="240">
          <cell r="A240">
            <v>1239</v>
          </cell>
          <cell r="B240" t="str">
            <v>SAN DIDERO</v>
          </cell>
          <cell r="C240">
            <v>7.4079083673739321</v>
          </cell>
          <cell r="D240">
            <v>9.4430480287403959</v>
          </cell>
          <cell r="E240">
            <v>19.906379407712514</v>
          </cell>
          <cell r="F240">
            <v>37.384476979400588</v>
          </cell>
          <cell r="G240">
            <v>52.280017293505693</v>
          </cell>
          <cell r="H240">
            <v>70.304519175670706</v>
          </cell>
          <cell r="I240">
            <v>95.919426413286573</v>
          </cell>
          <cell r="J240">
            <v>102.5744745899715</v>
          </cell>
          <cell r="K240">
            <v>121.6082648281977</v>
          </cell>
          <cell r="L240">
            <v>148.04892860735328</v>
          </cell>
          <cell r="M240">
            <v>167.59355166601844</v>
          </cell>
          <cell r="N240">
            <v>165.10086072858775</v>
          </cell>
          <cell r="O240">
            <v>168.37551592168566</v>
          </cell>
          <cell r="P240">
            <v>176.72709791238609</v>
          </cell>
        </row>
        <row r="241">
          <cell r="A241">
            <v>1240</v>
          </cell>
          <cell r="B241" t="str">
            <v>SAN FRANCESCO AL CAMPO</v>
          </cell>
          <cell r="C241">
            <v>41.323567992777797</v>
          </cell>
          <cell r="D241">
            <v>52.676196562222252</v>
          </cell>
          <cell r="E241">
            <v>111.04384424725932</v>
          </cell>
          <cell r="F241">
            <v>194.89941220659355</v>
          </cell>
          <cell r="G241">
            <v>244.759754250486</v>
          </cell>
          <cell r="H241">
            <v>319.88943420199274</v>
          </cell>
          <cell r="I241">
            <v>401.87718095916148</v>
          </cell>
          <cell r="J241">
            <v>396.60984454442092</v>
          </cell>
          <cell r="K241">
            <v>485.95660714617583</v>
          </cell>
          <cell r="L241">
            <v>593.75618968743447</v>
          </cell>
          <cell r="M241">
            <v>662.119709726981</v>
          </cell>
          <cell r="N241">
            <v>657.03069981325234</v>
          </cell>
          <cell r="O241">
            <v>649.50571890632318</v>
          </cell>
          <cell r="P241">
            <v>686.3203646543999</v>
          </cell>
        </row>
        <row r="242">
          <cell r="A242">
            <v>1242</v>
          </cell>
          <cell r="B242" t="str">
            <v>SAN GERMANO CHISONE</v>
          </cell>
          <cell r="C242">
            <v>69.059266512956626</v>
          </cell>
          <cell r="D242">
            <v>88.03159247805462</v>
          </cell>
          <cell r="E242">
            <v>185.57464437327835</v>
          </cell>
          <cell r="F242">
            <v>317.61747680832178</v>
          </cell>
          <cell r="G242">
            <v>191.24395120748119</v>
          </cell>
          <cell r="H242">
            <v>256.02017332857656</v>
          </cell>
          <cell r="I242">
            <v>320.50913028684431</v>
          </cell>
          <cell r="J242">
            <v>312.20229666363463</v>
          </cell>
          <cell r="K242">
            <v>381.63120898726197</v>
          </cell>
          <cell r="L242">
            <v>476.07127911113611</v>
          </cell>
          <cell r="M242">
            <v>529.94812553776183</v>
          </cell>
          <cell r="N242">
            <v>515.85401691130721</v>
          </cell>
          <cell r="O242">
            <v>511.13660787990273</v>
          </cell>
          <cell r="P242">
            <v>554.84344362384354</v>
          </cell>
        </row>
        <row r="243">
          <cell r="A243">
            <v>1243</v>
          </cell>
          <cell r="B243" t="str">
            <v>SAN GILLIO</v>
          </cell>
          <cell r="C243">
            <v>16.339945989785939</v>
          </cell>
          <cell r="D243">
            <v>20.828942140826033</v>
          </cell>
          <cell r="E243">
            <v>43.908367685373499</v>
          </cell>
          <cell r="F243">
            <v>76.522868717176109</v>
          </cell>
          <cell r="G243">
            <v>145.56209310810755</v>
          </cell>
          <cell r="H243">
            <v>194.21012101932635</v>
          </cell>
          <cell r="I243">
            <v>242.53393662130384</v>
          </cell>
          <cell r="J243">
            <v>241.55978520865108</v>
          </cell>
          <cell r="K243">
            <v>296.12483053114727</v>
          </cell>
          <cell r="L243">
            <v>370.73066280728204</v>
          </cell>
          <cell r="M243">
            <v>417.2494303989892</v>
          </cell>
          <cell r="N243">
            <v>413.99085004854243</v>
          </cell>
          <cell r="O243">
            <v>416.13506514854578</v>
          </cell>
          <cell r="P243">
            <v>454.59970428337226</v>
          </cell>
        </row>
        <row r="244">
          <cell r="A244">
            <v>1244</v>
          </cell>
          <cell r="B244" t="str">
            <v>SAN GIORGIO CANAVESE</v>
          </cell>
          <cell r="C244">
            <v>50.052530543505576</v>
          </cell>
          <cell r="D244">
            <v>63.803225747765346</v>
          </cell>
          <cell r="E244">
            <v>134.50013335793292</v>
          </cell>
          <cell r="F244">
            <v>233.88279875021618</v>
          </cell>
          <cell r="G244">
            <v>258.28087389950889</v>
          </cell>
          <cell r="H244">
            <v>346.66787935276801</v>
          </cell>
          <cell r="I244">
            <v>436.3929686890628</v>
          </cell>
          <cell r="J244">
            <v>419.92923473076559</v>
          </cell>
          <cell r="K244">
            <v>516.89542713747062</v>
          </cell>
          <cell r="L244">
            <v>641.83592799680127</v>
          </cell>
          <cell r="M244">
            <v>728.57144072890799</v>
          </cell>
          <cell r="N244">
            <v>718.98837256499837</v>
          </cell>
          <cell r="O244">
            <v>728.03996132491682</v>
          </cell>
          <cell r="P244">
            <v>773.99040387863386</v>
          </cell>
        </row>
        <row r="245">
          <cell r="A245">
            <v>1245</v>
          </cell>
          <cell r="B245" t="str">
            <v>SAN GIORIO DI SUSA</v>
          </cell>
          <cell r="C245">
            <v>56.932983917164947</v>
          </cell>
          <cell r="D245">
            <v>72.573913564737737</v>
          </cell>
          <cell r="E245">
            <v>152.9891465261253</v>
          </cell>
          <cell r="F245">
            <v>270.09188327410897</v>
          </cell>
          <cell r="G245">
            <v>127.59805357803785</v>
          </cell>
          <cell r="H245">
            <v>166.02343391742212</v>
          </cell>
          <cell r="I245">
            <v>210.54145417743663</v>
          </cell>
          <cell r="J245">
            <v>210.9033308556217</v>
          </cell>
          <cell r="K245">
            <v>255.64226004024721</v>
          </cell>
          <cell r="L245">
            <v>315.08918685480319</v>
          </cell>
          <cell r="M245">
            <v>351.1986925851765</v>
          </cell>
          <cell r="N245">
            <v>345.07549710589581</v>
          </cell>
          <cell r="O245">
            <v>353.4021839679113</v>
          </cell>
          <cell r="P245">
            <v>378.304732184606</v>
          </cell>
        </row>
        <row r="246">
          <cell r="A246">
            <v>1246</v>
          </cell>
          <cell r="B246" t="str">
            <v>SAN GIUSTO CANAVESE</v>
          </cell>
          <cell r="C246">
            <v>7.9692266927963002</v>
          </cell>
          <cell r="D246">
            <v>10.158574685322757</v>
          </cell>
          <cell r="E246">
            <v>21.414742497565442</v>
          </cell>
          <cell r="F246">
            <v>38.185377295064967</v>
          </cell>
          <cell r="G246">
            <v>202.46863790626179</v>
          </cell>
          <cell r="H246">
            <v>272.87371108930341</v>
          </cell>
          <cell r="I246">
            <v>342.28385930682771</v>
          </cell>
          <cell r="J246">
            <v>340.2194198053204</v>
          </cell>
          <cell r="K246">
            <v>414.36969121987556</v>
          </cell>
          <cell r="L246">
            <v>493.63413676727902</v>
          </cell>
          <cell r="M246">
            <v>550.72541051154963</v>
          </cell>
          <cell r="N246">
            <v>543.83344797409859</v>
          </cell>
          <cell r="O246">
            <v>534.86805981015868</v>
          </cell>
          <cell r="P246">
            <v>570.19980614051531</v>
          </cell>
        </row>
        <row r="247">
          <cell r="A247">
            <v>1247</v>
          </cell>
          <cell r="B247" t="str">
            <v>SAN MARTINO CANAVESE</v>
          </cell>
          <cell r="C247">
            <v>94.447618362216062</v>
          </cell>
          <cell r="D247">
            <v>120.39476626392378</v>
          </cell>
          <cell r="E247">
            <v>253.79770267590368</v>
          </cell>
          <cell r="F247">
            <v>445.79404264172132</v>
          </cell>
          <cell r="G247">
            <v>121.70049947959335</v>
          </cell>
          <cell r="H247">
            <v>164.588619721306</v>
          </cell>
          <cell r="I247">
            <v>208.03182792841699</v>
          </cell>
          <cell r="J247">
            <v>202.58508130788874</v>
          </cell>
          <cell r="K247">
            <v>244.2644511552312</v>
          </cell>
          <cell r="L247">
            <v>298.45750012059142</v>
          </cell>
          <cell r="M247">
            <v>328.73213594114702</v>
          </cell>
          <cell r="N247">
            <v>324.84851806369898</v>
          </cell>
          <cell r="O247">
            <v>330.4582340808185</v>
          </cell>
          <cell r="P247">
            <v>353.3918422210736</v>
          </cell>
        </row>
        <row r="248">
          <cell r="A248">
            <v>1248</v>
          </cell>
          <cell r="B248" t="str">
            <v>SAN MAURIZIO CANAVESE</v>
          </cell>
          <cell r="C248">
            <v>4.1571361758444212</v>
          </cell>
          <cell r="D248">
            <v>5.2992065538236579</v>
          </cell>
          <cell r="E248">
            <v>11.170971057140907</v>
          </cell>
          <cell r="F248">
            <v>19.850807732328551</v>
          </cell>
          <cell r="G248">
            <v>255.6041791002601</v>
          </cell>
          <cell r="H248">
            <v>344.69362585490074</v>
          </cell>
          <cell r="I248">
            <v>455.04285241787176</v>
          </cell>
          <cell r="J248">
            <v>464.34365144309083</v>
          </cell>
          <cell r="K248">
            <v>565.95808148001731</v>
          </cell>
          <cell r="L248">
            <v>707.46832236426394</v>
          </cell>
          <cell r="M248">
            <v>820.65530922687333</v>
          </cell>
          <cell r="N248">
            <v>825.02954682134748</v>
          </cell>
          <cell r="O248">
            <v>821.67699929803121</v>
          </cell>
          <cell r="P248">
            <v>837.48274770408887</v>
          </cell>
        </row>
        <row r="249">
          <cell r="A249">
            <v>1249</v>
          </cell>
          <cell r="B249" t="str">
            <v>SAN MAURO TORINESE</v>
          </cell>
          <cell r="C249">
            <v>22.482605979478343</v>
          </cell>
          <cell r="D249">
            <v>28.659146083730633</v>
          </cell>
          <cell r="E249">
            <v>60.414797606393087</v>
          </cell>
          <cell r="F249">
            <v>105.86974219188212</v>
          </cell>
          <cell r="G249">
            <v>315.53390201274101</v>
          </cell>
          <cell r="H249">
            <v>412.86630275464125</v>
          </cell>
          <cell r="I249">
            <v>507.75579131619514</v>
          </cell>
          <cell r="J249">
            <v>496.7994311903679</v>
          </cell>
          <cell r="K249">
            <v>598.04223651341556</v>
          </cell>
          <cell r="L249">
            <v>724.43793002667792</v>
          </cell>
          <cell r="M249">
            <v>801.86683408546685</v>
          </cell>
          <cell r="N249">
            <v>791.43663946541221</v>
          </cell>
          <cell r="O249">
            <v>781.82302442692992</v>
          </cell>
          <cell r="P249">
            <v>824.80373394023695</v>
          </cell>
        </row>
        <row r="250">
          <cell r="A250">
            <v>1250</v>
          </cell>
          <cell r="B250" t="str">
            <v>SAN PIETRO VAL LEMINA</v>
          </cell>
          <cell r="C250">
            <v>389.59978285736344</v>
          </cell>
          <cell r="D250">
            <v>496.63269023576004</v>
          </cell>
          <cell r="E250">
            <v>1046.9245447038895</v>
          </cell>
          <cell r="F250">
            <v>1792.0018556538289</v>
          </cell>
          <cell r="G250">
            <v>192.13526823090353</v>
          </cell>
          <cell r="H250">
            <v>252.66352367319942</v>
          </cell>
          <cell r="I250">
            <v>307.31407306703426</v>
          </cell>
          <cell r="J250">
            <v>300.17680498649935</v>
          </cell>
          <cell r="K250">
            <v>358.92379434753224</v>
          </cell>
          <cell r="L250">
            <v>423.39098099657821</v>
          </cell>
          <cell r="M250">
            <v>487.77148142470514</v>
          </cell>
          <cell r="N250">
            <v>480.421385415175</v>
          </cell>
          <cell r="O250">
            <v>474.79718859844354</v>
          </cell>
          <cell r="P250">
            <v>499.36634107357833</v>
          </cell>
        </row>
        <row r="251">
          <cell r="A251">
            <v>1251</v>
          </cell>
          <cell r="B251" t="str">
            <v>SAN PONSO</v>
          </cell>
          <cell r="C251">
            <v>24.558607881862571</v>
          </cell>
          <cell r="D251">
            <v>31.305478179077564</v>
          </cell>
          <cell r="E251">
            <v>65.993387333825581</v>
          </cell>
          <cell r="F251">
            <v>112.71686666435872</v>
          </cell>
          <cell r="G251">
            <v>28.261046272170159</v>
          </cell>
          <cell r="H251">
            <v>37.043821618747614</v>
          </cell>
          <cell r="I251">
            <v>47.969708597985679</v>
          </cell>
          <cell r="J251">
            <v>48.301274065256962</v>
          </cell>
          <cell r="K251">
            <v>57.328126706025699</v>
          </cell>
          <cell r="L251">
            <v>69.754194242196704</v>
          </cell>
          <cell r="M251">
            <v>79.502666662950162</v>
          </cell>
          <cell r="N251">
            <v>77.76667301875321</v>
          </cell>
          <cell r="O251">
            <v>78.771566623202972</v>
          </cell>
          <cell r="P251">
            <v>84.909693776373771</v>
          </cell>
        </row>
        <row r="252">
          <cell r="A252">
            <v>1252</v>
          </cell>
          <cell r="B252" t="str">
            <v>SAN RAFFAELE CIMENA</v>
          </cell>
          <cell r="C252">
            <v>2.9134487774992563</v>
          </cell>
          <cell r="D252">
            <v>3.7138467932957555</v>
          </cell>
          <cell r="E252">
            <v>7.8289597918441558</v>
          </cell>
          <cell r="F252">
            <v>14.165844010899438</v>
          </cell>
          <cell r="G252">
            <v>198.81982788047205</v>
          </cell>
          <cell r="H252">
            <v>266.11607568466815</v>
          </cell>
          <cell r="I252">
            <v>326.45095752946355</v>
          </cell>
          <cell r="J252">
            <v>316.96563756731672</v>
          </cell>
          <cell r="K252">
            <v>376.96925892055503</v>
          </cell>
          <cell r="L252">
            <v>452.64138667035292</v>
          </cell>
          <cell r="M252">
            <v>518.74968077669087</v>
          </cell>
          <cell r="N252">
            <v>522.5222774837996</v>
          </cell>
          <cell r="O252">
            <v>513.12754080743355</v>
          </cell>
          <cell r="P252">
            <v>540.68538286952639</v>
          </cell>
        </row>
        <row r="253">
          <cell r="A253">
            <v>1253</v>
          </cell>
          <cell r="B253" t="str">
            <v>SAN SEBASTIANO DA PO</v>
          </cell>
          <cell r="C253">
            <v>61.648436348977349</v>
          </cell>
          <cell r="D253">
            <v>78.584819961333778</v>
          </cell>
          <cell r="E253">
            <v>165.66041357366223</v>
          </cell>
          <cell r="F253">
            <v>301.36893332620912</v>
          </cell>
          <cell r="G253">
            <v>233.83541087324392</v>
          </cell>
          <cell r="H253">
            <v>299.27806779041293</v>
          </cell>
          <cell r="I253">
            <v>372.893943802092</v>
          </cell>
          <cell r="J253">
            <v>362.08484841559488</v>
          </cell>
          <cell r="K253">
            <v>439.93769596031711</v>
          </cell>
          <cell r="L253">
            <v>547.53516642668899</v>
          </cell>
          <cell r="M253">
            <v>620.58071509827528</v>
          </cell>
          <cell r="N253">
            <v>603.34260731534516</v>
          </cell>
          <cell r="O253">
            <v>603.69079246222861</v>
          </cell>
          <cell r="P253">
            <v>653.72154626132999</v>
          </cell>
        </row>
        <row r="254">
          <cell r="A254">
            <v>1254</v>
          </cell>
          <cell r="B254" t="str">
            <v>SAN SECONDO DI PINEROLO</v>
          </cell>
          <cell r="C254">
            <v>22.182236824428994</v>
          </cell>
          <cell r="D254">
            <v>28.276257930041357</v>
          </cell>
          <cell r="E254">
            <v>59.607651774363042</v>
          </cell>
          <cell r="F254">
            <v>103.27652379280187</v>
          </cell>
          <cell r="G254">
            <v>279.00102357815268</v>
          </cell>
          <cell r="H254">
            <v>368.08533877307315</v>
          </cell>
          <cell r="I254">
            <v>450.04088264692405</v>
          </cell>
          <cell r="J254">
            <v>437.22418219139871</v>
          </cell>
          <cell r="K254">
            <v>520.42238844045971</v>
          </cell>
          <cell r="L254">
            <v>639.71448362493834</v>
          </cell>
          <cell r="M254">
            <v>720.21484524726077</v>
          </cell>
          <cell r="N254">
            <v>724.0548535551369</v>
          </cell>
          <cell r="O254">
            <v>707.35209249907643</v>
          </cell>
          <cell r="P254">
            <v>742.40370186915732</v>
          </cell>
        </row>
        <row r="255">
          <cell r="A255">
            <v>1241</v>
          </cell>
          <cell r="B255" t="str">
            <v>SANGANO</v>
          </cell>
          <cell r="C255">
            <v>21.58264547334797</v>
          </cell>
          <cell r="D255">
            <v>27.511943680311695</v>
          </cell>
          <cell r="E255">
            <v>57.996442195047877</v>
          </cell>
          <cell r="F255">
            <v>99.581827946366914</v>
          </cell>
          <cell r="G255">
            <v>112.29874378294532</v>
          </cell>
          <cell r="H255">
            <v>146.08950919991997</v>
          </cell>
          <cell r="I255">
            <v>179.94727147390634</v>
          </cell>
          <cell r="J255">
            <v>177.26366217381832</v>
          </cell>
          <cell r="K255">
            <v>211.40047840889216</v>
          </cell>
          <cell r="L255">
            <v>253.06319672654749</v>
          </cell>
          <cell r="M255">
            <v>285.16342644693623</v>
          </cell>
          <cell r="N255">
            <v>280.43786095689569</v>
          </cell>
          <cell r="O255">
            <v>275.75720772187793</v>
          </cell>
          <cell r="P255">
            <v>289.54064382303761</v>
          </cell>
        </row>
        <row r="256">
          <cell r="A256">
            <v>1255</v>
          </cell>
          <cell r="B256" t="str">
            <v>SANT'AMBROGIO DI TORINO</v>
          </cell>
          <cell r="C256">
            <v>26.97005091416646</v>
          </cell>
          <cell r="D256">
            <v>34.379405560915487</v>
          </cell>
          <cell r="E256">
            <v>72.47336758473449</v>
          </cell>
          <cell r="F256">
            <v>127.12282458655041</v>
          </cell>
          <cell r="G256">
            <v>153.02798015489017</v>
          </cell>
          <cell r="H256">
            <v>207.41945865206148</v>
          </cell>
          <cell r="I256">
            <v>261.64481746284258</v>
          </cell>
          <cell r="J256">
            <v>252.45741126717903</v>
          </cell>
          <cell r="K256">
            <v>309.47049999255563</v>
          </cell>
          <cell r="L256">
            <v>391.15600947236976</v>
          </cell>
          <cell r="M256">
            <v>437.74457623487984</v>
          </cell>
          <cell r="N256">
            <v>433.75779016666007</v>
          </cell>
          <cell r="O256">
            <v>429.73197281926406</v>
          </cell>
          <cell r="P256">
            <v>455.65692099479702</v>
          </cell>
        </row>
        <row r="257">
          <cell r="A257">
            <v>1256</v>
          </cell>
          <cell r="B257" t="str">
            <v>SANT'ANTONINO DI SUSA</v>
          </cell>
          <cell r="C257">
            <v>18.373309408417594</v>
          </cell>
          <cell r="D257">
            <v>23.420921883257591</v>
          </cell>
          <cell r="E257">
            <v>49.372380153901638</v>
          </cell>
          <cell r="F257">
            <v>85.569851076135933</v>
          </cell>
          <cell r="G257">
            <v>105.8638223329765</v>
          </cell>
          <cell r="H257">
            <v>139.9648579979268</v>
          </cell>
          <cell r="I257">
            <v>175.277775537254</v>
          </cell>
          <cell r="J257">
            <v>173.93639417108886</v>
          </cell>
          <cell r="K257">
            <v>210.63795985802105</v>
          </cell>
          <cell r="L257">
            <v>255.39564953094109</v>
          </cell>
          <cell r="M257">
            <v>290.2969007477289</v>
          </cell>
          <cell r="N257">
            <v>286.58340550201189</v>
          </cell>
          <cell r="O257">
            <v>282.72587227037019</v>
          </cell>
          <cell r="P257">
            <v>296.36975631074557</v>
          </cell>
        </row>
        <row r="258">
          <cell r="A258">
            <v>1257</v>
          </cell>
          <cell r="B258" t="str">
            <v>SANTENA</v>
          </cell>
          <cell r="C258">
            <v>51.2702717323494</v>
          </cell>
          <cell r="D258">
            <v>65.355511219258574</v>
          </cell>
          <cell r="E258">
            <v>137.77242250128762</v>
          </cell>
          <cell r="F258">
            <v>238.24626259260143</v>
          </cell>
          <cell r="G258">
            <v>300.89429179011387</v>
          </cell>
          <cell r="H258">
            <v>395.07872858706799</v>
          </cell>
          <cell r="I258">
            <v>486.83062981122646</v>
          </cell>
          <cell r="J258">
            <v>478.7424908691097</v>
          </cell>
          <cell r="K258">
            <v>569.37290915339793</v>
          </cell>
          <cell r="L258">
            <v>696.35024538772473</v>
          </cell>
          <cell r="M258">
            <v>778.09704393959316</v>
          </cell>
          <cell r="N258">
            <v>778.81090318574627</v>
          </cell>
          <cell r="O258">
            <v>777.75960006821629</v>
          </cell>
          <cell r="P258">
            <v>828.46071639741126</v>
          </cell>
        </row>
        <row r="259">
          <cell r="A259">
            <v>1258</v>
          </cell>
          <cell r="B259" t="str">
            <v>SAUZE DI CESANA</v>
          </cell>
          <cell r="C259">
            <v>55.430076659536937</v>
          </cell>
          <cell r="D259">
            <v>70.658119697871271</v>
          </cell>
          <cell r="E259">
            <v>148.95056497229413</v>
          </cell>
          <cell r="F259">
            <v>271.11785804577369</v>
          </cell>
          <cell r="G259">
            <v>353.45939507843377</v>
          </cell>
          <cell r="H259">
            <v>474.05325886078424</v>
          </cell>
          <cell r="I259">
            <v>611.68131856790149</v>
          </cell>
          <cell r="J259">
            <v>645.81908708900369</v>
          </cell>
          <cell r="K259">
            <v>778.44143651492971</v>
          </cell>
          <cell r="L259">
            <v>949.65652738708332</v>
          </cell>
          <cell r="M259">
            <v>1103.786131722358</v>
          </cell>
          <cell r="N259">
            <v>1024.9924730810142</v>
          </cell>
          <cell r="O259">
            <v>1011.3917849838246</v>
          </cell>
          <cell r="P259">
            <v>1039.5757430937203</v>
          </cell>
        </row>
        <row r="260">
          <cell r="A260">
            <v>1259</v>
          </cell>
          <cell r="B260" t="str">
            <v>SAUZE D'OULX</v>
          </cell>
          <cell r="C260">
            <v>36.324721646382763</v>
          </cell>
          <cell r="D260">
            <v>46.304040780004399</v>
          </cell>
          <cell r="E260">
            <v>97.61104688566445</v>
          </cell>
          <cell r="F260">
            <v>173.05267300159409</v>
          </cell>
          <cell r="G260">
            <v>223.38857552423369</v>
          </cell>
          <cell r="H260">
            <v>297.69576454052674</v>
          </cell>
          <cell r="I260">
            <v>375.27049068100553</v>
          </cell>
          <cell r="J260">
            <v>378.61851613104068</v>
          </cell>
          <cell r="K260">
            <v>456.87795948184896</v>
          </cell>
          <cell r="L260">
            <v>548.70301902580604</v>
          </cell>
          <cell r="M260">
            <v>604.4730185030993</v>
          </cell>
          <cell r="N260">
            <v>588.29373432248815</v>
          </cell>
          <cell r="O260">
            <v>577.30537387711024</v>
          </cell>
          <cell r="P260">
            <v>609.52370217459804</v>
          </cell>
        </row>
        <row r="261">
          <cell r="A261">
            <v>1260</v>
          </cell>
          <cell r="B261" t="str">
            <v>SCALENGHE</v>
          </cell>
          <cell r="C261">
            <v>57.677845965995829</v>
          </cell>
          <cell r="D261">
            <v>73.523408044566111</v>
          </cell>
          <cell r="E261">
            <v>154.99072454452212</v>
          </cell>
          <cell r="F261">
            <v>270.53976289785993</v>
          </cell>
          <cell r="G261">
            <v>337.16318281365068</v>
          </cell>
          <cell r="H261">
            <v>443.75809339338599</v>
          </cell>
          <cell r="I261">
            <v>558.06482032965414</v>
          </cell>
          <cell r="J261">
            <v>553.72035708990813</v>
          </cell>
          <cell r="K261">
            <v>659.22192741567221</v>
          </cell>
          <cell r="L261">
            <v>808.21017820715394</v>
          </cell>
          <cell r="M261">
            <v>907.93429288532468</v>
          </cell>
          <cell r="N261">
            <v>917.11848041860208</v>
          </cell>
          <cell r="O261">
            <v>896.2265560606196</v>
          </cell>
          <cell r="P261">
            <v>970.37503864520215</v>
          </cell>
        </row>
        <row r="262">
          <cell r="A262">
            <v>1261</v>
          </cell>
          <cell r="B262" t="str">
            <v>SCARMAGNO</v>
          </cell>
          <cell r="C262">
            <v>28.614206750127089</v>
          </cell>
          <cell r="D262">
            <v>36.475252560601568</v>
          </cell>
          <cell r="E262">
            <v>76.891509420854334</v>
          </cell>
          <cell r="F262">
            <v>139.13600576942125</v>
          </cell>
          <cell r="G262">
            <v>178.81709785568918</v>
          </cell>
          <cell r="H262">
            <v>249.35274034834441</v>
          </cell>
          <cell r="I262">
            <v>308.49728408837098</v>
          </cell>
          <cell r="J262">
            <v>284.03064556495372</v>
          </cell>
          <cell r="K262">
            <v>351.32458716626462</v>
          </cell>
          <cell r="L262">
            <v>441.84157382539598</v>
          </cell>
          <cell r="M262">
            <v>500.16456128031172</v>
          </cell>
          <cell r="N262">
            <v>460.80245642286457</v>
          </cell>
          <cell r="O262">
            <v>448.27751814388802</v>
          </cell>
          <cell r="P262">
            <v>489.03775655210796</v>
          </cell>
        </row>
        <row r="263">
          <cell r="A263">
            <v>1262</v>
          </cell>
          <cell r="B263" t="str">
            <v>SCIOLZE</v>
          </cell>
          <cell r="C263">
            <v>29.625175513488905</v>
          </cell>
          <cell r="D263">
            <v>37.763959995216624</v>
          </cell>
          <cell r="E263">
            <v>79.608163943939417</v>
          </cell>
          <cell r="F263">
            <v>142.70002074540818</v>
          </cell>
          <cell r="G263">
            <v>178.42850786519946</v>
          </cell>
          <cell r="H263">
            <v>235.13766811473394</v>
          </cell>
          <cell r="I263">
            <v>304.98929841800378</v>
          </cell>
          <cell r="J263">
            <v>297.46273608377066</v>
          </cell>
          <cell r="K263">
            <v>361.43936266394184</v>
          </cell>
          <cell r="L263">
            <v>442.65240939220996</v>
          </cell>
          <cell r="M263">
            <v>490.8558989636702</v>
          </cell>
          <cell r="N263">
            <v>487.30741777185881</v>
          </cell>
          <cell r="O263">
            <v>470.43566425597658</v>
          </cell>
          <cell r="P263">
            <v>488.58509637016044</v>
          </cell>
        </row>
        <row r="264">
          <cell r="A264">
            <v>1263</v>
          </cell>
          <cell r="B264" t="str">
            <v>SESTRIERE</v>
          </cell>
          <cell r="C264">
            <v>54.629383549278486</v>
          </cell>
          <cell r="D264">
            <v>69.63745595292643</v>
          </cell>
          <cell r="E264">
            <v>146.79895887088168</v>
          </cell>
          <cell r="F264">
            <v>253.96595943996164</v>
          </cell>
          <cell r="G264">
            <v>330.92819297767414</v>
          </cell>
          <cell r="H264">
            <v>438.22519153098767</v>
          </cell>
          <cell r="I264">
            <v>549.57943730841373</v>
          </cell>
          <cell r="J264">
            <v>528.45906275726804</v>
          </cell>
          <cell r="K264">
            <v>632.16898719746212</v>
          </cell>
          <cell r="L264">
            <v>757.45529809559514</v>
          </cell>
          <cell r="M264">
            <v>821.48889132984402</v>
          </cell>
          <cell r="N264">
            <v>815.78587896849297</v>
          </cell>
          <cell r="O264">
            <v>825.85958044028314</v>
          </cell>
          <cell r="P264">
            <v>902.89260754051838</v>
          </cell>
        </row>
        <row r="265">
          <cell r="A265">
            <v>1264</v>
          </cell>
          <cell r="B265" t="str">
            <v>SETTIMO ROTTARO</v>
          </cell>
          <cell r="C265">
            <v>13.461093345205535</v>
          </cell>
          <cell r="D265">
            <v>17.159195912569693</v>
          </cell>
          <cell r="E265">
            <v>36.172373912244616</v>
          </cell>
          <cell r="F265">
            <v>61.033337262170626</v>
          </cell>
          <cell r="G265">
            <v>80.906970459888754</v>
          </cell>
          <cell r="H265">
            <v>103.21309877770916</v>
          </cell>
          <cell r="I265">
            <v>131.07799675204359</v>
          </cell>
          <cell r="J265">
            <v>127.52018161237363</v>
          </cell>
          <cell r="K265">
            <v>153.53597719967553</v>
          </cell>
          <cell r="L265">
            <v>189.58938618408439</v>
          </cell>
          <cell r="M265">
            <v>210.82102463659649</v>
          </cell>
          <cell r="N265">
            <v>214.0461406823386</v>
          </cell>
          <cell r="O265">
            <v>206.22373827414913</v>
          </cell>
          <cell r="P265">
            <v>215.93942698177568</v>
          </cell>
        </row>
        <row r="266">
          <cell r="A266">
            <v>1265</v>
          </cell>
          <cell r="B266" t="str">
            <v>SETTIMO TORINESE</v>
          </cell>
          <cell r="C266">
            <v>130.22395222863233</v>
          </cell>
          <cell r="D266">
            <v>165.9997632804544</v>
          </cell>
          <cell r="E266">
            <v>349.93513316822231</v>
          </cell>
          <cell r="F266">
            <v>605.78604573750169</v>
          </cell>
          <cell r="G266">
            <v>754.1135227105641</v>
          </cell>
          <cell r="H266">
            <v>993.47653426224838</v>
          </cell>
          <cell r="I266">
            <v>1227.8219688205854</v>
          </cell>
          <cell r="J266">
            <v>1192.2294397764501</v>
          </cell>
          <cell r="K266">
            <v>1418.3317337267774</v>
          </cell>
          <cell r="L266">
            <v>1705.0366138505372</v>
          </cell>
          <cell r="M266">
            <v>1901.4797896724897</v>
          </cell>
          <cell r="N266">
            <v>1871.7321466705416</v>
          </cell>
          <cell r="O266">
            <v>1843.2042428047005</v>
          </cell>
          <cell r="P266">
            <v>1929.5229861834096</v>
          </cell>
        </row>
        <row r="267">
          <cell r="A267">
            <v>1266</v>
          </cell>
          <cell r="B267" t="str">
            <v>SETTIMO VITTONE</v>
          </cell>
          <cell r="C267">
            <v>48.574176910870207</v>
          </cell>
          <cell r="D267">
            <v>61.918731007263112</v>
          </cell>
          <cell r="E267">
            <v>130.52753180151788</v>
          </cell>
          <cell r="F267">
            <v>228.70711521625881</v>
          </cell>
          <cell r="G267">
            <v>288.71735831319171</v>
          </cell>
          <cell r="H267">
            <v>387.41891395196086</v>
          </cell>
          <cell r="I267">
            <v>480.52165778581212</v>
          </cell>
          <cell r="J267">
            <v>476.01729800962994</v>
          </cell>
          <cell r="K267">
            <v>585.79640337006731</v>
          </cell>
          <cell r="L267">
            <v>709.87189572552597</v>
          </cell>
          <cell r="M267">
            <v>809.46847918813205</v>
          </cell>
          <cell r="N267">
            <v>812.45846133386351</v>
          </cell>
          <cell r="O267">
            <v>818.76704709144678</v>
          </cell>
          <cell r="P267">
            <v>883.75876116963389</v>
          </cell>
        </row>
        <row r="268">
          <cell r="A268">
            <v>1267</v>
          </cell>
          <cell r="B268" t="str">
            <v>SPARONE</v>
          </cell>
          <cell r="C268">
            <v>36.933920480980049</v>
          </cell>
          <cell r="D268">
            <v>47.080601931798746</v>
          </cell>
          <cell r="E268">
            <v>99.248073497607933</v>
          </cell>
          <cell r="F268">
            <v>168.16134985759081</v>
          </cell>
          <cell r="G268">
            <v>207.51184065991725</v>
          </cell>
          <cell r="H268">
            <v>278.18956734975899</v>
          </cell>
          <cell r="I268">
            <v>337.64787750896858</v>
          </cell>
          <cell r="J268">
            <v>324.17736392554963</v>
          </cell>
          <cell r="K268">
            <v>388.44386161870113</v>
          </cell>
          <cell r="L268">
            <v>464.11887751269956</v>
          </cell>
          <cell r="M268">
            <v>520.50080014444904</v>
          </cell>
          <cell r="N268">
            <v>506.44200803681633</v>
          </cell>
          <cell r="O268">
            <v>514.29910180963395</v>
          </cell>
          <cell r="P268">
            <v>531.12062309821692</v>
          </cell>
        </row>
        <row r="269">
          <cell r="A269">
            <v>1268</v>
          </cell>
          <cell r="B269" t="str">
            <v>STRAMBINELLO</v>
          </cell>
          <cell r="C269">
            <v>4.6098944602715246</v>
          </cell>
          <cell r="D269">
            <v>5.8763489823241413</v>
          </cell>
          <cell r="E269">
            <v>12.387613831703995</v>
          </cell>
          <cell r="F269">
            <v>22.391086810321667</v>
          </cell>
          <cell r="G269">
            <v>27.004753571475675</v>
          </cell>
          <cell r="H269">
            <v>36.760789942055546</v>
          </cell>
          <cell r="I269">
            <v>44.479837312071204</v>
          </cell>
          <cell r="J269">
            <v>47.181372159365793</v>
          </cell>
          <cell r="K269">
            <v>57.77315637549313</v>
          </cell>
          <cell r="L269">
            <v>69.22584258679764</v>
          </cell>
          <cell r="M269">
            <v>78.378818097200877</v>
          </cell>
          <cell r="N269">
            <v>76.515632805502193</v>
          </cell>
          <cell r="O269">
            <v>78.647040186074435</v>
          </cell>
          <cell r="P269">
            <v>86.047834458636615</v>
          </cell>
        </row>
        <row r="270">
          <cell r="A270">
            <v>1269</v>
          </cell>
          <cell r="B270" t="str">
            <v>STRAMBINO</v>
          </cell>
          <cell r="C270">
            <v>48.563250700698774</v>
          </cell>
          <cell r="D270">
            <v>61.904803091000637</v>
          </cell>
          <cell r="E270">
            <v>130.49817111367261</v>
          </cell>
          <cell r="F270">
            <v>224.46017185862419</v>
          </cell>
          <cell r="G270">
            <v>284.07598946363589</v>
          </cell>
          <cell r="H270">
            <v>376.5798368397837</v>
          </cell>
          <cell r="I270">
            <v>473.2707500049757</v>
          </cell>
          <cell r="J270">
            <v>478.17856483038753</v>
          </cell>
          <cell r="K270">
            <v>568.91645024200136</v>
          </cell>
          <cell r="L270">
            <v>703.04580246524688</v>
          </cell>
          <cell r="M270">
            <v>788.92176545459711</v>
          </cell>
          <cell r="N270">
            <v>787.24326767491243</v>
          </cell>
          <cell r="O270">
            <v>788.61679776153153</v>
          </cell>
          <cell r="P270">
            <v>840.38239806137835</v>
          </cell>
        </row>
        <row r="271">
          <cell r="A271">
            <v>1270</v>
          </cell>
          <cell r="B271" t="str">
            <v>SUSA</v>
          </cell>
          <cell r="C271">
            <v>39.732383507953116</v>
          </cell>
          <cell r="D271">
            <v>50.64787348266551</v>
          </cell>
          <cell r="E271">
            <v>106.76804593932017</v>
          </cell>
          <cell r="F271">
            <v>188.00274226751901</v>
          </cell>
          <cell r="G271">
            <v>239.01319483263489</v>
          </cell>
          <cell r="H271">
            <v>321.82768169203018</v>
          </cell>
          <cell r="I271">
            <v>403.97766370645849</v>
          </cell>
          <cell r="J271">
            <v>403.22204990588307</v>
          </cell>
          <cell r="K271">
            <v>492.93011278145246</v>
          </cell>
          <cell r="L271">
            <v>584.74000923501683</v>
          </cell>
          <cell r="M271">
            <v>643.60225774253524</v>
          </cell>
          <cell r="N271">
            <v>623.91827008398468</v>
          </cell>
          <cell r="O271">
            <v>621.29921433685092</v>
          </cell>
          <cell r="P271">
            <v>656.28003146808521</v>
          </cell>
        </row>
        <row r="272">
          <cell r="A272">
            <v>1271</v>
          </cell>
          <cell r="B272" t="str">
            <v>TAVAGNASCO</v>
          </cell>
          <cell r="C272">
            <v>21.170600939015234</v>
          </cell>
          <cell r="D272">
            <v>26.986700098085354</v>
          </cell>
          <cell r="E272">
            <v>56.889204574584525</v>
          </cell>
          <cell r="F272">
            <v>99.408261340803563</v>
          </cell>
          <cell r="G272">
            <v>122.9563756668783</v>
          </cell>
          <cell r="H272">
            <v>160.24258631261316</v>
          </cell>
          <cell r="I272">
            <v>192.12202861880832</v>
          </cell>
          <cell r="J272">
            <v>191.32685246980614</v>
          </cell>
          <cell r="K272">
            <v>224.41346364094622</v>
          </cell>
          <cell r="L272">
            <v>274.64023847108399</v>
          </cell>
          <cell r="M272">
            <v>308.29817227303568</v>
          </cell>
          <cell r="N272">
            <v>311.52506153790523</v>
          </cell>
          <cell r="O272">
            <v>302.18994355010085</v>
          </cell>
          <cell r="P272">
            <v>312.71397920656335</v>
          </cell>
        </row>
        <row r="273">
          <cell r="A273">
            <v>1272</v>
          </cell>
          <cell r="B273" t="str">
            <v>TORINO</v>
          </cell>
          <cell r="C273">
            <v>711.70368548525835</v>
          </cell>
          <cell r="D273">
            <v>907.22667600318641</v>
          </cell>
          <cell r="E273">
            <v>1912.4755445860276</v>
          </cell>
          <cell r="F273">
            <v>3216.1931748019279</v>
          </cell>
          <cell r="G273">
            <v>3798.9015605882928</v>
          </cell>
          <cell r="H273">
            <v>4927.5247600139328</v>
          </cell>
          <cell r="I273">
            <v>6129.5814858474678</v>
          </cell>
          <cell r="J273">
            <v>5946.0686047077079</v>
          </cell>
          <cell r="K273">
            <v>7085.6233352925756</v>
          </cell>
          <cell r="L273">
            <v>8457.6182880838278</v>
          </cell>
          <cell r="M273">
            <v>9147.8398850143512</v>
          </cell>
          <cell r="N273">
            <v>8948.1386853584427</v>
          </cell>
          <cell r="O273">
            <v>8779.3101930902303</v>
          </cell>
          <cell r="P273">
            <v>9497.5708241923148</v>
          </cell>
        </row>
        <row r="274">
          <cell r="A274">
            <v>1273</v>
          </cell>
          <cell r="B274" t="str">
            <v>TORRAZZA PIEMONTE</v>
          </cell>
          <cell r="C274">
            <v>16.85533111333471</v>
          </cell>
          <cell r="D274">
            <v>21.485916584031056</v>
          </cell>
          <cell r="E274">
            <v>45.293300017371216</v>
          </cell>
          <cell r="F274">
            <v>79.244673640244713</v>
          </cell>
          <cell r="G274">
            <v>102.73051443951709</v>
          </cell>
          <cell r="H274">
            <v>137.7478818065247</v>
          </cell>
          <cell r="I274">
            <v>171.41650567887845</v>
          </cell>
          <cell r="J274">
            <v>167.43782249844151</v>
          </cell>
          <cell r="K274">
            <v>208.73573113899513</v>
          </cell>
          <cell r="L274">
            <v>258.82078165347269</v>
          </cell>
          <cell r="M274">
            <v>298.43463024278725</v>
          </cell>
          <cell r="N274">
            <v>307.93830627636265</v>
          </cell>
          <cell r="O274">
            <v>306.38738446578952</v>
          </cell>
          <cell r="P274">
            <v>329.28498182205578</v>
          </cell>
        </row>
        <row r="275">
          <cell r="A275">
            <v>1274</v>
          </cell>
          <cell r="B275" t="str">
            <v>TORRE CANAVESE</v>
          </cell>
          <cell r="C275">
            <v>16.617791487753973</v>
          </cell>
          <cell r="D275">
            <v>21.183118819554515</v>
          </cell>
          <cell r="E275">
            <v>44.654988408118371</v>
          </cell>
          <cell r="F275">
            <v>76.993197696635605</v>
          </cell>
          <cell r="G275">
            <v>96.377510446539858</v>
          </cell>
          <cell r="H275">
            <v>129.49352729471514</v>
          </cell>
          <cell r="I275">
            <v>156.28107045634718</v>
          </cell>
          <cell r="J275">
            <v>149.74200917212741</v>
          </cell>
          <cell r="K275">
            <v>181.96744518568141</v>
          </cell>
          <cell r="L275">
            <v>225.93761836667969</v>
          </cell>
          <cell r="M275">
            <v>254.61470779887134</v>
          </cell>
          <cell r="N275">
            <v>250.63930235387286</v>
          </cell>
          <cell r="O275">
            <v>245.54157943128479</v>
          </cell>
          <cell r="P275">
            <v>258.10275558338634</v>
          </cell>
        </row>
        <row r="276">
          <cell r="A276">
            <v>1275</v>
          </cell>
          <cell r="B276" t="str">
            <v>TORRE PELLICE</v>
          </cell>
          <cell r="C276">
            <v>46.848077615275507</v>
          </cell>
          <cell r="D276">
            <v>59.718428608483059</v>
          </cell>
          <cell r="E276">
            <v>125.88919318156084</v>
          </cell>
          <cell r="F276">
            <v>216.34978048008932</v>
          </cell>
          <cell r="G276">
            <v>261.4288737130733</v>
          </cell>
          <cell r="H276">
            <v>340.80646784535463</v>
          </cell>
          <cell r="I276">
            <v>414.69267783509463</v>
          </cell>
          <cell r="J276">
            <v>400.02686782994238</v>
          </cell>
          <cell r="K276">
            <v>487.20766329095596</v>
          </cell>
          <cell r="L276">
            <v>591.74699156706561</v>
          </cell>
          <cell r="M276">
            <v>670.06209068945429</v>
          </cell>
          <cell r="N276">
            <v>664.13463880451127</v>
          </cell>
          <cell r="O276">
            <v>650.57918745079905</v>
          </cell>
          <cell r="P276">
            <v>691.60839359594513</v>
          </cell>
        </row>
        <row r="277">
          <cell r="A277">
            <v>1276</v>
          </cell>
          <cell r="B277" t="str">
            <v>TRANA</v>
          </cell>
          <cell r="C277">
            <v>30.164511633117108</v>
          </cell>
          <cell r="D277">
            <v>38.45146537847895</v>
          </cell>
          <cell r="E277">
            <v>81.057456901299304</v>
          </cell>
          <cell r="F277">
            <v>142.54572218475178</v>
          </cell>
          <cell r="G277">
            <v>179.48880527221669</v>
          </cell>
          <cell r="H277">
            <v>242.35811549604432</v>
          </cell>
          <cell r="I277">
            <v>301.09350863088986</v>
          </cell>
          <cell r="J277">
            <v>304.52462075384699</v>
          </cell>
          <cell r="K277">
            <v>363.2957523762459</v>
          </cell>
          <cell r="L277">
            <v>436.64119245877845</v>
          </cell>
          <cell r="M277">
            <v>486.34562430708934</v>
          </cell>
          <cell r="N277">
            <v>484.31252975510552</v>
          </cell>
          <cell r="O277">
            <v>475.3620113223476</v>
          </cell>
          <cell r="P277">
            <v>507.30925291094957</v>
          </cell>
        </row>
        <row r="278">
          <cell r="A278">
            <v>1277</v>
          </cell>
          <cell r="B278" t="str">
            <v>TRAUSELLA</v>
          </cell>
          <cell r="C278">
            <v>16.892992451862391</v>
          </cell>
          <cell r="D278">
            <v>21.533924444132275</v>
          </cell>
          <cell r="E278">
            <v>45.394502793722523</v>
          </cell>
          <cell r="F278">
            <v>80.493440547915966</v>
          </cell>
          <cell r="G278">
            <v>98.226317301390935</v>
          </cell>
          <cell r="H278">
            <v>129.12557645650369</v>
          </cell>
          <cell r="I278">
            <v>151.20145894499669</v>
          </cell>
          <cell r="J278">
            <v>137.92290434709233</v>
          </cell>
          <cell r="K278">
            <v>157.9628079884761</v>
          </cell>
          <cell r="L278">
            <v>195.22225182308614</v>
          </cell>
          <cell r="M278">
            <v>196.94757980603649</v>
          </cell>
          <cell r="N278">
            <v>204.69379838601787</v>
          </cell>
          <cell r="O278">
            <v>197.15878482563855</v>
          </cell>
          <cell r="P278">
            <v>212.61384280487059</v>
          </cell>
        </row>
        <row r="279">
          <cell r="A279">
            <v>1278</v>
          </cell>
          <cell r="B279" t="str">
            <v>TRAVERSELLA</v>
          </cell>
          <cell r="C279">
            <v>36.260129806530578</v>
          </cell>
          <cell r="D279">
            <v>46.221703929203805</v>
          </cell>
          <cell r="E279">
            <v>97.437477018574469</v>
          </cell>
          <cell r="F279">
            <v>169.34157938180167</v>
          </cell>
          <cell r="G279">
            <v>214.70771336610116</v>
          </cell>
          <cell r="H279">
            <v>289.89241231076619</v>
          </cell>
          <cell r="I279">
            <v>352.40793081234744</v>
          </cell>
          <cell r="J279">
            <v>341.00866113087466</v>
          </cell>
          <cell r="K279">
            <v>416.45692092915061</v>
          </cell>
          <cell r="L279">
            <v>496.66832342903291</v>
          </cell>
          <cell r="M279">
            <v>568.07457655724181</v>
          </cell>
          <cell r="N279">
            <v>577.64903950408132</v>
          </cell>
          <cell r="O279">
            <v>558.87006547445026</v>
          </cell>
          <cell r="P279">
            <v>604.51207324129189</v>
          </cell>
        </row>
        <row r="280">
          <cell r="A280">
            <v>1279</v>
          </cell>
          <cell r="B280" t="str">
            <v>TRAVES</v>
          </cell>
          <cell r="C280">
            <v>15.026641484330931</v>
          </cell>
          <cell r="D280">
            <v>19.154839694311956</v>
          </cell>
          <cell r="E280">
            <v>40.379282757894401</v>
          </cell>
          <cell r="F280">
            <v>70.090477513390354</v>
          </cell>
          <cell r="G280">
            <v>83.350121660767329</v>
          </cell>
          <cell r="H280">
            <v>113.55483757490686</v>
          </cell>
          <cell r="I280">
            <v>141.16490232752992</v>
          </cell>
          <cell r="J280">
            <v>146.42187049746536</v>
          </cell>
          <cell r="K280">
            <v>172.89226299440421</v>
          </cell>
          <cell r="L280">
            <v>211.90372082435638</v>
          </cell>
          <cell r="M280">
            <v>242.42173113453731</v>
          </cell>
          <cell r="N280">
            <v>236.61833451740878</v>
          </cell>
          <cell r="O280">
            <v>232.34489002586116</v>
          </cell>
          <cell r="P280">
            <v>242.05789032696586</v>
          </cell>
        </row>
        <row r="281">
          <cell r="A281">
            <v>1280</v>
          </cell>
          <cell r="B281" t="str">
            <v>TROFARELLO</v>
          </cell>
          <cell r="C281">
            <v>40.463874543477488</v>
          </cell>
          <cell r="D281">
            <v>51.580323593883392</v>
          </cell>
          <cell r="E281">
            <v>108.73369364503695</v>
          </cell>
          <cell r="F281">
            <v>188.76490320460584</v>
          </cell>
          <cell r="G281">
            <v>243.87089796004389</v>
          </cell>
          <cell r="H281">
            <v>317.71775787686539</v>
          </cell>
          <cell r="I281">
            <v>397.91474394377553</v>
          </cell>
          <cell r="J281">
            <v>395.77674893330953</v>
          </cell>
          <cell r="K281">
            <v>470.45815737385965</v>
          </cell>
          <cell r="L281">
            <v>571.09378281098532</v>
          </cell>
          <cell r="M281">
            <v>637.35213282352777</v>
          </cell>
          <cell r="N281">
            <v>626.7318305068801</v>
          </cell>
          <cell r="O281">
            <v>585.94256014107543</v>
          </cell>
          <cell r="P281">
            <v>603.76815127021791</v>
          </cell>
        </row>
        <row r="282">
          <cell r="A282">
            <v>1281</v>
          </cell>
          <cell r="B282" t="str">
            <v>USSEAUX</v>
          </cell>
          <cell r="C282">
            <v>52.172008209276996</v>
          </cell>
          <cell r="D282">
            <v>66.504977497539898</v>
          </cell>
          <cell r="E282">
            <v>140.19555026492895</v>
          </cell>
          <cell r="F282">
            <v>242.43547073499514</v>
          </cell>
          <cell r="G282">
            <v>279.22952747560157</v>
          </cell>
          <cell r="H282">
            <v>368.24917410953873</v>
          </cell>
          <cell r="I282">
            <v>438.80643983376945</v>
          </cell>
          <cell r="J282">
            <v>415.49317965896915</v>
          </cell>
          <cell r="K282">
            <v>513.71543516906252</v>
          </cell>
          <cell r="L282">
            <v>630.30050345726295</v>
          </cell>
          <cell r="M282">
            <v>721.48124408819206</v>
          </cell>
          <cell r="N282">
            <v>685.08282995330069</v>
          </cell>
          <cell r="O282">
            <v>684.48262663648143</v>
          </cell>
          <cell r="P282">
            <v>721.800819272544</v>
          </cell>
        </row>
        <row r="283">
          <cell r="A283">
            <v>1282</v>
          </cell>
          <cell r="B283" t="str">
            <v>USSEGLIO</v>
          </cell>
          <cell r="C283">
            <v>51.5747471028278</v>
          </cell>
          <cell r="D283">
            <v>65.743633669538738</v>
          </cell>
          <cell r="E283">
            <v>138.59060247118856</v>
          </cell>
          <cell r="F283">
            <v>247.93417593971316</v>
          </cell>
          <cell r="G283">
            <v>308.38420110261876</v>
          </cell>
          <cell r="H283">
            <v>420.06981486079007</v>
          </cell>
          <cell r="I283">
            <v>527.35763486931171</v>
          </cell>
          <cell r="J283">
            <v>514.07918819436452</v>
          </cell>
          <cell r="K283">
            <v>602.44293584037337</v>
          </cell>
          <cell r="L283">
            <v>710.80788114205563</v>
          </cell>
          <cell r="M283">
            <v>816.33896809901421</v>
          </cell>
          <cell r="N283">
            <v>829.87428334845526</v>
          </cell>
          <cell r="O283">
            <v>794.10693437000828</v>
          </cell>
          <cell r="P283">
            <v>806.99698294787811</v>
          </cell>
        </row>
        <row r="284">
          <cell r="A284">
            <v>1283</v>
          </cell>
          <cell r="B284" t="str">
            <v>VAIE</v>
          </cell>
          <cell r="C284">
            <v>10.968937787619391</v>
          </cell>
          <cell r="D284">
            <v>13.982382234767574</v>
          </cell>
          <cell r="E284">
            <v>29.475504619038773</v>
          </cell>
          <cell r="F284">
            <v>51.435699678192641</v>
          </cell>
          <cell r="G284">
            <v>66.650032118713298</v>
          </cell>
          <cell r="H284">
            <v>86.884642779316565</v>
          </cell>
          <cell r="I284">
            <v>110.72836897697916</v>
          </cell>
          <cell r="J284">
            <v>111.5160734137685</v>
          </cell>
          <cell r="K284">
            <v>133.10199881740508</v>
          </cell>
          <cell r="L284">
            <v>158.27891254385449</v>
          </cell>
          <cell r="M284">
            <v>172.62564680670218</v>
          </cell>
          <cell r="N284">
            <v>169.80387906351433</v>
          </cell>
          <cell r="O284">
            <v>168.92506396632101</v>
          </cell>
          <cell r="P284">
            <v>177.61202922033786</v>
          </cell>
        </row>
        <row r="285">
          <cell r="A285">
            <v>1284</v>
          </cell>
          <cell r="B285" t="str">
            <v>VAL DELLA TORRE</v>
          </cell>
          <cell r="C285">
            <v>62.8556194190095</v>
          </cell>
          <cell r="D285">
            <v>80.123646731924183</v>
          </cell>
          <cell r="E285">
            <v>168.90433115672295</v>
          </cell>
          <cell r="F285">
            <v>296.59755693973034</v>
          </cell>
          <cell r="G285">
            <v>378.16909324812406</v>
          </cell>
          <cell r="H285">
            <v>496.5879956365435</v>
          </cell>
          <cell r="I285">
            <v>630.81537271972547</v>
          </cell>
          <cell r="J285">
            <v>633.08202393272791</v>
          </cell>
          <cell r="K285">
            <v>751.00581954725317</v>
          </cell>
          <cell r="L285">
            <v>911.36276771687153</v>
          </cell>
          <cell r="M285">
            <v>1014.400847001364</v>
          </cell>
          <cell r="N285">
            <v>996.13446489354794</v>
          </cell>
          <cell r="O285">
            <v>1011.6837636140701</v>
          </cell>
          <cell r="P285">
            <v>1071.6464695281875</v>
          </cell>
        </row>
        <row r="286">
          <cell r="A286">
            <v>1285</v>
          </cell>
          <cell r="B286" t="str">
            <v>VALGIOIE</v>
          </cell>
          <cell r="C286">
            <v>15.373775701134504</v>
          </cell>
          <cell r="D286">
            <v>19.597340454193436</v>
          </cell>
          <cell r="E286">
            <v>41.312094704587082</v>
          </cell>
          <cell r="F286">
            <v>72.27750305469381</v>
          </cell>
          <cell r="G286">
            <v>91.8599634183646</v>
          </cell>
          <cell r="H286">
            <v>126.30519865431359</v>
          </cell>
          <cell r="I286">
            <v>162.02554781646222</v>
          </cell>
          <cell r="J286">
            <v>157.50904925944482</v>
          </cell>
          <cell r="K286">
            <v>189.90230256551101</v>
          </cell>
          <cell r="L286">
            <v>239.06412273347587</v>
          </cell>
          <cell r="M286">
            <v>268.8120312150055</v>
          </cell>
          <cell r="N286">
            <v>276.04458055199791</v>
          </cell>
          <cell r="O286">
            <v>278.83802012122351</v>
          </cell>
          <cell r="P286">
            <v>293.8476321061039</v>
          </cell>
        </row>
        <row r="287">
          <cell r="A287">
            <v>1286</v>
          </cell>
          <cell r="B287" t="str">
            <v>VALLO TORINESE</v>
          </cell>
          <cell r="C287">
            <v>7.881322374614081</v>
          </cell>
          <cell r="D287">
            <v>10.046520829178387</v>
          </cell>
          <cell r="E287">
            <v>21.178527816911682</v>
          </cell>
          <cell r="F287">
            <v>35.95727586461765</v>
          </cell>
          <cell r="G287">
            <v>44.960219250005302</v>
          </cell>
          <cell r="H287">
            <v>60.336207663942361</v>
          </cell>
          <cell r="I287">
            <v>74.937183835345877</v>
          </cell>
          <cell r="J287">
            <v>72.393202536570556</v>
          </cell>
          <cell r="K287">
            <v>87.06159790579774</v>
          </cell>
          <cell r="L287">
            <v>107.48374939338382</v>
          </cell>
          <cell r="M287">
            <v>123.11846765737347</v>
          </cell>
          <cell r="N287">
            <v>119.8239609483033</v>
          </cell>
          <cell r="O287">
            <v>119.71655626733154</v>
          </cell>
          <cell r="P287">
            <v>127.4361133442717</v>
          </cell>
        </row>
        <row r="288">
          <cell r="A288">
            <v>1287</v>
          </cell>
          <cell r="B288" t="str">
            <v>VALPERGA</v>
          </cell>
          <cell r="C288">
            <v>34.265266268256639</v>
          </cell>
          <cell r="D288">
            <v>43.678800957338126</v>
          </cell>
          <cell r="E288">
            <v>92.076920638802449</v>
          </cell>
          <cell r="F288">
            <v>156.77861511988974</v>
          </cell>
          <cell r="G288">
            <v>196.4977225383096</v>
          </cell>
          <cell r="H288">
            <v>258.63935622981023</v>
          </cell>
          <cell r="I288">
            <v>324.81560641336125</v>
          </cell>
          <cell r="J288">
            <v>318.59459567268601</v>
          </cell>
          <cell r="K288">
            <v>377.01252308493309</v>
          </cell>
          <cell r="L288">
            <v>461.83792579786001</v>
          </cell>
          <cell r="M288">
            <v>517.27199164524484</v>
          </cell>
          <cell r="N288">
            <v>510.9963712560114</v>
          </cell>
          <cell r="O288">
            <v>508.62331536022714</v>
          </cell>
          <cell r="P288">
            <v>541.06804452225288</v>
          </cell>
        </row>
        <row r="289">
          <cell r="A289">
            <v>1288</v>
          </cell>
          <cell r="B289" t="str">
            <v>VALPRATO SOANA</v>
          </cell>
          <cell r="C289">
            <v>40.096767665422895</v>
          </cell>
          <cell r="D289">
            <v>51.112363177901713</v>
          </cell>
          <cell r="E289">
            <v>107.74721157272614</v>
          </cell>
          <cell r="F289">
            <v>188.3868411587508</v>
          </cell>
          <cell r="G289">
            <v>225.13113364825605</v>
          </cell>
          <cell r="H289">
            <v>295.08055548479621</v>
          </cell>
          <cell r="I289">
            <v>387.36551845203485</v>
          </cell>
          <cell r="J289">
            <v>363.88214339801709</v>
          </cell>
          <cell r="K289">
            <v>424.43231037676543</v>
          </cell>
          <cell r="L289">
            <v>519.85755652183639</v>
          </cell>
          <cell r="M289">
            <v>586.60131774738466</v>
          </cell>
          <cell r="N289">
            <v>562.8979769422026</v>
          </cell>
          <cell r="O289">
            <v>553.21118123977874</v>
          </cell>
          <cell r="P289">
            <v>594.63141370848064</v>
          </cell>
        </row>
        <row r="290">
          <cell r="A290">
            <v>1289</v>
          </cell>
          <cell r="B290" t="str">
            <v>VARISELLA</v>
          </cell>
          <cell r="C290">
            <v>16.760145293246367</v>
          </cell>
          <cell r="D290">
            <v>21.364580813368995</v>
          </cell>
          <cell r="E290">
            <v>45.037518634159468</v>
          </cell>
          <cell r="F290">
            <v>78.851435813682969</v>
          </cell>
          <cell r="G290">
            <v>103.29427782118294</v>
          </cell>
          <cell r="H290">
            <v>134.58665427289827</v>
          </cell>
          <cell r="I290">
            <v>170.81288924306588</v>
          </cell>
          <cell r="J290">
            <v>178.95365371802691</v>
          </cell>
          <cell r="K290">
            <v>213.00535960160639</v>
          </cell>
          <cell r="L290">
            <v>261.08676194136257</v>
          </cell>
          <cell r="M290">
            <v>285.6537879874046</v>
          </cell>
          <cell r="N290">
            <v>295.11128497454428</v>
          </cell>
          <cell r="O290">
            <v>295.55631832417276</v>
          </cell>
          <cell r="P290">
            <v>309.87047121163806</v>
          </cell>
        </row>
        <row r="291">
          <cell r="A291">
            <v>1290</v>
          </cell>
          <cell r="B291" t="str">
            <v>VAUDA CANAVESE</v>
          </cell>
          <cell r="C291">
            <v>17.301946123208623</v>
          </cell>
          <cell r="D291">
            <v>22.055228025189017</v>
          </cell>
          <cell r="E291">
            <v>46.493434710570867</v>
          </cell>
          <cell r="F291">
            <v>80.201844354489722</v>
          </cell>
          <cell r="G291">
            <v>104.51775620690916</v>
          </cell>
          <cell r="H291">
            <v>138.33188366648903</v>
          </cell>
          <cell r="I291">
            <v>176.3745627272958</v>
          </cell>
          <cell r="J291">
            <v>171.92672182307754</v>
          </cell>
          <cell r="K291">
            <v>208.57921043622648</v>
          </cell>
          <cell r="L291">
            <v>251.36483088595077</v>
          </cell>
          <cell r="M291">
            <v>276.53153121895627</v>
          </cell>
          <cell r="N291">
            <v>278.88024352825767</v>
          </cell>
          <cell r="O291">
            <v>274.21076705381842</v>
          </cell>
          <cell r="P291">
            <v>286.87495824524933</v>
          </cell>
        </row>
        <row r="292">
          <cell r="A292">
            <v>1292</v>
          </cell>
          <cell r="B292" t="str">
            <v>VENARIA REALE</v>
          </cell>
          <cell r="C292">
            <v>66.783735514575895</v>
          </cell>
          <cell r="D292">
            <v>85.130915600997852</v>
          </cell>
          <cell r="E292">
            <v>179.45988415198858</v>
          </cell>
          <cell r="F292">
            <v>309.13470455424539</v>
          </cell>
          <cell r="G292">
            <v>380.80971299612526</v>
          </cell>
          <cell r="H292">
            <v>492.89566821381754</v>
          </cell>
          <cell r="I292">
            <v>604.25154722380228</v>
          </cell>
          <cell r="J292">
            <v>586.16922279692585</v>
          </cell>
          <cell r="K292">
            <v>684.57054617744586</v>
          </cell>
          <cell r="L292">
            <v>828.11297326352349</v>
          </cell>
          <cell r="M292">
            <v>912.88974115772078</v>
          </cell>
          <cell r="N292">
            <v>898.10183312040681</v>
          </cell>
          <cell r="O292">
            <v>883.17706851774892</v>
          </cell>
          <cell r="P292">
            <v>925.5537385556969</v>
          </cell>
        </row>
        <row r="293">
          <cell r="A293">
            <v>1291</v>
          </cell>
          <cell r="B293" t="str">
            <v>VENAUS</v>
          </cell>
          <cell r="C293">
            <v>29.338229191235403</v>
          </cell>
          <cell r="D293">
            <v>37.398182265750627</v>
          </cell>
          <cell r="E293">
            <v>78.837087672858218</v>
          </cell>
          <cell r="F293">
            <v>137.25736096767136</v>
          </cell>
          <cell r="G293">
            <v>175.69656195560415</v>
          </cell>
          <cell r="H293">
            <v>231.07890120325183</v>
          </cell>
          <cell r="I293">
            <v>288.7266379572352</v>
          </cell>
          <cell r="J293">
            <v>280.81401943671733</v>
          </cell>
          <cell r="K293">
            <v>343.02707512146469</v>
          </cell>
          <cell r="L293">
            <v>418.75509980325444</v>
          </cell>
          <cell r="M293">
            <v>459.18133232203661</v>
          </cell>
          <cell r="N293">
            <v>463.89223974901432</v>
          </cell>
          <cell r="O293">
            <v>468.11396246149104</v>
          </cell>
          <cell r="P293">
            <v>493.84251478451694</v>
          </cell>
        </row>
        <row r="294">
          <cell r="A294">
            <v>1293</v>
          </cell>
          <cell r="B294" t="str">
            <v>VEROLENGO</v>
          </cell>
          <cell r="C294">
            <v>58.795992731134028</v>
          </cell>
          <cell r="D294">
            <v>74.948737986940074</v>
          </cell>
          <cell r="E294">
            <v>157.99538559545761</v>
          </cell>
          <cell r="F294">
            <v>274.81581313068506</v>
          </cell>
          <cell r="G294">
            <v>354.85427684468146</v>
          </cell>
          <cell r="H294">
            <v>479.79862284161345</v>
          </cell>
          <cell r="I294">
            <v>598.59672127562624</v>
          </cell>
          <cell r="J294">
            <v>601.39103890869001</v>
          </cell>
          <cell r="K294">
            <v>719.44885796369499</v>
          </cell>
          <cell r="L294">
            <v>890.31390528226962</v>
          </cell>
          <cell r="M294">
            <v>991.12313862562951</v>
          </cell>
          <cell r="N294">
            <v>975.28427204356615</v>
          </cell>
          <cell r="O294">
            <v>955.71002394034008</v>
          </cell>
          <cell r="P294">
            <v>1024.9774388232188</v>
          </cell>
        </row>
        <row r="295">
          <cell r="A295">
            <v>1294</v>
          </cell>
          <cell r="B295" t="str">
            <v>VERRUA SAVOIA</v>
          </cell>
          <cell r="C295">
            <v>50.139963049979471</v>
          </cell>
          <cell r="D295">
            <v>63.914678173600208</v>
          </cell>
          <cell r="E295">
            <v>134.73508019584227</v>
          </cell>
          <cell r="F295">
            <v>233.63929169317285</v>
          </cell>
          <cell r="G295">
            <v>295.21713000696121</v>
          </cell>
          <cell r="H295">
            <v>382.81655800702987</v>
          </cell>
          <cell r="I295">
            <v>480.24726850338374</v>
          </cell>
          <cell r="J295">
            <v>466.98820356214208</v>
          </cell>
          <cell r="K295">
            <v>579.09793707238759</v>
          </cell>
          <cell r="L295">
            <v>711.78557527630653</v>
          </cell>
          <cell r="M295">
            <v>799.59269700542666</v>
          </cell>
          <cell r="N295">
            <v>800.56750066360087</v>
          </cell>
          <cell r="O295">
            <v>807.78982307848798</v>
          </cell>
          <cell r="P295">
            <v>874.7432604976982</v>
          </cell>
        </row>
        <row r="296">
          <cell r="A296">
            <v>1295</v>
          </cell>
          <cell r="B296" t="str">
            <v>VESTIGNE'</v>
          </cell>
          <cell r="C296">
            <v>23.909581759860671</v>
          </cell>
          <cell r="D296">
            <v>30.478148177404812</v>
          </cell>
          <cell r="E296">
            <v>64.249337652138422</v>
          </cell>
          <cell r="F296">
            <v>112.77598169601457</v>
          </cell>
          <cell r="G296">
            <v>135.41901223486312</v>
          </cell>
          <cell r="H296">
            <v>183.43864910938842</v>
          </cell>
          <cell r="I296">
            <v>228.06102931570544</v>
          </cell>
          <cell r="J296">
            <v>226.93517477501925</v>
          </cell>
          <cell r="K296">
            <v>269.13851463923356</v>
          </cell>
          <cell r="L296">
            <v>324.22852058690762</v>
          </cell>
          <cell r="M296">
            <v>362.57733978605728</v>
          </cell>
          <cell r="N296">
            <v>370.05908875801401</v>
          </cell>
          <cell r="O296">
            <v>373.26315343518053</v>
          </cell>
          <cell r="P296">
            <v>396.66893378412055</v>
          </cell>
        </row>
        <row r="297">
          <cell r="A297">
            <v>1296</v>
          </cell>
          <cell r="B297" t="str">
            <v>VIALFRE'</v>
          </cell>
          <cell r="C297">
            <v>9.3511830679348655</v>
          </cell>
          <cell r="D297">
            <v>11.92018940527961</v>
          </cell>
          <cell r="E297">
            <v>25.128307321014717</v>
          </cell>
          <cell r="F297">
            <v>46.464018808950421</v>
          </cell>
          <cell r="G297">
            <v>56.367296985243257</v>
          </cell>
          <cell r="H297">
            <v>73.423598974017395</v>
          </cell>
          <cell r="I297">
            <v>93.032787176544403</v>
          </cell>
          <cell r="J297">
            <v>106.31784002345391</v>
          </cell>
          <cell r="K297">
            <v>130.80208481686009</v>
          </cell>
          <cell r="L297">
            <v>163.00605972178099</v>
          </cell>
          <cell r="M297">
            <v>185.19057932837427</v>
          </cell>
          <cell r="N297">
            <v>183.89417338548785</v>
          </cell>
          <cell r="O297">
            <v>180.12865167907987</v>
          </cell>
          <cell r="P297">
            <v>182.55560993674032</v>
          </cell>
        </row>
        <row r="298">
          <cell r="A298">
            <v>1297</v>
          </cell>
          <cell r="B298" t="str">
            <v>VICO CANAVESE</v>
          </cell>
          <cell r="C298">
            <v>41.767098858885099</v>
          </cell>
          <cell r="D298">
            <v>53.241576567370018</v>
          </cell>
          <cell r="E298">
            <v>112.23569129259381</v>
          </cell>
          <cell r="F298">
            <v>193.32423258091737</v>
          </cell>
          <cell r="G298">
            <v>237.61198133991988</v>
          </cell>
          <cell r="H298">
            <v>308.02771117214172</v>
          </cell>
          <cell r="I298">
            <v>391.71051077127407</v>
          </cell>
          <cell r="J298">
            <v>387.66681322120013</v>
          </cell>
          <cell r="K298">
            <v>474.10456022902889</v>
          </cell>
          <cell r="L298">
            <v>579.69153075275267</v>
          </cell>
          <cell r="M298">
            <v>640.77555921227554</v>
          </cell>
          <cell r="N298">
            <v>633.57795339085476</v>
          </cell>
          <cell r="O298">
            <v>636.2628290789936</v>
          </cell>
          <cell r="P298">
            <v>670.08669252208358</v>
          </cell>
        </row>
        <row r="299">
          <cell r="A299">
            <v>1298</v>
          </cell>
          <cell r="B299" t="str">
            <v>VIDRACCO</v>
          </cell>
          <cell r="C299">
            <v>7.6373955792457089</v>
          </cell>
          <cell r="D299">
            <v>9.7355811779395847</v>
          </cell>
          <cell r="E299">
            <v>20.523052736024365</v>
          </cell>
          <cell r="F299">
            <v>34.439402639624724</v>
          </cell>
          <cell r="G299">
            <v>44.237467932172372</v>
          </cell>
          <cell r="H299">
            <v>57.058142240487207</v>
          </cell>
          <cell r="I299">
            <v>71.298892073115923</v>
          </cell>
          <cell r="J299">
            <v>70.976470182432209</v>
          </cell>
          <cell r="K299">
            <v>81.77243542120425</v>
          </cell>
          <cell r="L299">
            <v>100.45289147966854</v>
          </cell>
          <cell r="M299">
            <v>108.47741716610436</v>
          </cell>
          <cell r="N299">
            <v>114.63084273342929</v>
          </cell>
          <cell r="O299">
            <v>116.22122548180118</v>
          </cell>
          <cell r="P299">
            <v>128.2845711476767</v>
          </cell>
        </row>
        <row r="300">
          <cell r="A300">
            <v>1299</v>
          </cell>
          <cell r="B300" t="str">
            <v>VIGONE</v>
          </cell>
          <cell r="C300">
            <v>67.774883908638245</v>
          </cell>
          <cell r="D300">
            <v>86.394357509912496</v>
          </cell>
          <cell r="E300">
            <v>182.12327778526381</v>
          </cell>
          <cell r="F300">
            <v>317.22469849868509</v>
          </cell>
          <cell r="G300">
            <v>408.22490385161473</v>
          </cell>
          <cell r="H300">
            <v>543.32950338385876</v>
          </cell>
          <cell r="I300">
            <v>683.78437827481014</v>
          </cell>
          <cell r="J300">
            <v>671.51465656975131</v>
          </cell>
          <cell r="K300">
            <v>822.40581190327975</v>
          </cell>
          <cell r="L300">
            <v>993.45684780361751</v>
          </cell>
          <cell r="M300">
            <v>1128.0283228682456</v>
          </cell>
          <cell r="N300">
            <v>1111.271345160357</v>
          </cell>
          <cell r="O300">
            <v>1106.8921940176649</v>
          </cell>
          <cell r="P300">
            <v>1180.4895797969623</v>
          </cell>
        </row>
        <row r="301">
          <cell r="A301">
            <v>1300</v>
          </cell>
          <cell r="B301" t="str">
            <v>VILLAFRANCA PIEMONTE</v>
          </cell>
          <cell r="C301">
            <v>92.007828762452917</v>
          </cell>
          <cell r="D301">
            <v>117.28470479609383</v>
          </cell>
          <cell r="E301">
            <v>247.2415501103863</v>
          </cell>
          <cell r="F301">
            <v>427.82924844098636</v>
          </cell>
          <cell r="G301">
            <v>542.67893952663678</v>
          </cell>
          <cell r="H301">
            <v>732.30898513826446</v>
          </cell>
          <cell r="I301">
            <v>896.47556822414208</v>
          </cell>
          <cell r="J301">
            <v>875.68385851550852</v>
          </cell>
          <cell r="K301">
            <v>1053.824633848915</v>
          </cell>
          <cell r="L301">
            <v>1292.7221784300257</v>
          </cell>
          <cell r="M301">
            <v>1469.8043030505489</v>
          </cell>
          <cell r="N301">
            <v>1454.8270573831519</v>
          </cell>
          <cell r="O301">
            <v>1460.6005007908366</v>
          </cell>
          <cell r="P301">
            <v>1558.6932319846221</v>
          </cell>
        </row>
        <row r="302">
          <cell r="A302">
            <v>1301</v>
          </cell>
          <cell r="B302" t="str">
            <v>VILLANOVA CANAVESE</v>
          </cell>
          <cell r="C302">
            <v>10.490188958209206</v>
          </cell>
          <cell r="D302">
            <v>13.372109001673271</v>
          </cell>
          <cell r="E302">
            <v>28.189020585136532</v>
          </cell>
          <cell r="F302">
            <v>50.249920714193706</v>
          </cell>
          <cell r="G302">
            <v>61.452717063069358</v>
          </cell>
          <cell r="H302">
            <v>81.734067630559409</v>
          </cell>
          <cell r="I302">
            <v>105.40691958158172</v>
          </cell>
          <cell r="J302">
            <v>103.51260968820478</v>
          </cell>
          <cell r="K302">
            <v>125.69348540324083</v>
          </cell>
          <cell r="L302">
            <v>153.74601011193496</v>
          </cell>
          <cell r="M302">
            <v>179.01388462650516</v>
          </cell>
          <cell r="N302">
            <v>176.61400362719772</v>
          </cell>
          <cell r="O302">
            <v>172.18547754714965</v>
          </cell>
          <cell r="P302">
            <v>186.28946061563377</v>
          </cell>
        </row>
        <row r="303">
          <cell r="A303">
            <v>1303</v>
          </cell>
          <cell r="B303" t="str">
            <v>VILLAR DORA</v>
          </cell>
          <cell r="C303">
            <v>20.390936977602799</v>
          </cell>
          <cell r="D303">
            <v>25.992842740680487</v>
          </cell>
          <cell r="E303">
            <v>54.794107570583925</v>
          </cell>
          <cell r="F303">
            <v>95.130980613467315</v>
          </cell>
          <cell r="G303">
            <v>112.55961591161885</v>
          </cell>
          <cell r="H303">
            <v>144.03742487368913</v>
          </cell>
          <cell r="I303">
            <v>178.76830733495396</v>
          </cell>
          <cell r="J303">
            <v>176.11052610399517</v>
          </cell>
          <cell r="K303">
            <v>210.24198242165036</v>
          </cell>
          <cell r="L303">
            <v>251.66804074512407</v>
          </cell>
          <cell r="M303">
            <v>281.72421988886566</v>
          </cell>
          <cell r="N303">
            <v>281.69774381847105</v>
          </cell>
          <cell r="O303">
            <v>276.49342559686926</v>
          </cell>
          <cell r="P303">
            <v>293.57618813312814</v>
          </cell>
        </row>
        <row r="304">
          <cell r="A304">
            <v>1305</v>
          </cell>
          <cell r="B304" t="str">
            <v>VILLAR FOCCHIARDO</v>
          </cell>
          <cell r="C304">
            <v>47.619293177046245</v>
          </cell>
          <cell r="D304">
            <v>60.70151657733367</v>
          </cell>
          <cell r="E304">
            <v>127.96158781934479</v>
          </cell>
          <cell r="F304">
            <v>228.74818989836635</v>
          </cell>
          <cell r="G304">
            <v>217.37786844921865</v>
          </cell>
          <cell r="H304">
            <v>285.65177293079421</v>
          </cell>
          <cell r="I304">
            <v>358.36275497405961</v>
          </cell>
          <cell r="J304">
            <v>351.59009030688151</v>
          </cell>
          <cell r="K304">
            <v>419.27743602865536</v>
          </cell>
          <cell r="L304">
            <v>503.35995816336629</v>
          </cell>
          <cell r="M304">
            <v>571.90667018743545</v>
          </cell>
          <cell r="N304">
            <v>568.83620740036758</v>
          </cell>
          <cell r="O304">
            <v>561.34786780847446</v>
          </cell>
          <cell r="P304">
            <v>599.37131382028565</v>
          </cell>
        </row>
        <row r="305">
          <cell r="A305">
            <v>1306</v>
          </cell>
          <cell r="B305" t="str">
            <v>VILLAR PELLICE</v>
          </cell>
          <cell r="C305">
            <v>56.060297003396641</v>
          </cell>
          <cell r="D305">
            <v>71.461477498835265</v>
          </cell>
          <cell r="E305">
            <v>150.64408015271712</v>
          </cell>
          <cell r="F305">
            <v>267.36101612725611</v>
          </cell>
          <cell r="G305">
            <v>430.19314366893565</v>
          </cell>
          <cell r="H305">
            <v>570.80863184937232</v>
          </cell>
          <cell r="I305">
            <v>705.93427188835381</v>
          </cell>
          <cell r="J305">
            <v>692.30689232862619</v>
          </cell>
          <cell r="K305">
            <v>833.26710648232381</v>
          </cell>
          <cell r="L305">
            <v>995.45905663704048</v>
          </cell>
          <cell r="M305">
            <v>1096.8775105562274</v>
          </cell>
          <cell r="N305">
            <v>1073.2714993779039</v>
          </cell>
          <cell r="O305">
            <v>1061.001838238403</v>
          </cell>
          <cell r="P305">
            <v>1119.5882541083504</v>
          </cell>
        </row>
        <row r="306">
          <cell r="A306">
            <v>1307</v>
          </cell>
          <cell r="B306" t="str">
            <v>VILLAR PEROSA</v>
          </cell>
          <cell r="C306">
            <v>16.557933233988248</v>
          </cell>
          <cell r="D306">
            <v>21.106815990578422</v>
          </cell>
          <cell r="E306">
            <v>44.494138536460724</v>
          </cell>
          <cell r="F306">
            <v>78.206477859063455</v>
          </cell>
          <cell r="G306">
            <v>173.07793541830921</v>
          </cell>
          <cell r="H306">
            <v>226.71528756599784</v>
          </cell>
          <cell r="I306">
            <v>280.51616921898403</v>
          </cell>
          <cell r="J306">
            <v>280.28234494997287</v>
          </cell>
          <cell r="K306">
            <v>325.8849454374664</v>
          </cell>
          <cell r="L306">
            <v>394.93674157343895</v>
          </cell>
          <cell r="M306">
            <v>435.5905951030864</v>
          </cell>
          <cell r="N306">
            <v>432.73382404901838</v>
          </cell>
          <cell r="O306">
            <v>433.35234480901403</v>
          </cell>
          <cell r="P306">
            <v>460.65232716714058</v>
          </cell>
        </row>
        <row r="307">
          <cell r="A307">
            <v>1302</v>
          </cell>
          <cell r="B307" t="str">
            <v>VILLARBASSE</v>
          </cell>
          <cell r="C307">
            <v>11.558109933015771</v>
          </cell>
          <cell r="D307">
            <v>14.733414859668455</v>
          </cell>
          <cell r="E307">
            <v>31.058715922565458</v>
          </cell>
          <cell r="F307">
            <v>53.993655674195523</v>
          </cell>
          <cell r="G307">
            <v>174.0658292215177</v>
          </cell>
          <cell r="H307">
            <v>231.46873192914978</v>
          </cell>
          <cell r="I307">
            <v>290.77842877842863</v>
          </cell>
          <cell r="J307">
            <v>284.59847495762841</v>
          </cell>
          <cell r="K307">
            <v>343.0140601097167</v>
          </cell>
          <cell r="L307">
            <v>421.83879866514729</v>
          </cell>
          <cell r="M307">
            <v>482.71134159878858</v>
          </cell>
          <cell r="N307">
            <v>482.81083175063287</v>
          </cell>
          <cell r="O307">
            <v>491.06391314496028</v>
          </cell>
          <cell r="P307">
            <v>517.54501762468385</v>
          </cell>
        </row>
        <row r="308">
          <cell r="A308">
            <v>1304</v>
          </cell>
          <cell r="B308" t="str">
            <v>VILLAREGGIA</v>
          </cell>
          <cell r="C308">
            <v>105.16786967129974</v>
          </cell>
          <cell r="D308">
            <v>134.06014155901943</v>
          </cell>
          <cell r="E308">
            <v>282.60494209108236</v>
          </cell>
          <cell r="F308">
            <v>487.46151177727165</v>
          </cell>
          <cell r="G308">
            <v>157.39855850224896</v>
          </cell>
          <cell r="H308">
            <v>202.97597987589759</v>
          </cell>
          <cell r="I308">
            <v>248.68408862382</v>
          </cell>
          <cell r="J308">
            <v>244.96342316364141</v>
          </cell>
          <cell r="K308">
            <v>312.86183697504561</v>
          </cell>
          <cell r="L308">
            <v>383.83980288770721</v>
          </cell>
          <cell r="M308">
            <v>446.4755775250523</v>
          </cell>
          <cell r="N308">
            <v>440.41312808109058</v>
          </cell>
          <cell r="O308">
            <v>434.84207955715976</v>
          </cell>
          <cell r="P308">
            <v>459.92433405423196</v>
          </cell>
        </row>
        <row r="309">
          <cell r="A309">
            <v>1308</v>
          </cell>
          <cell r="B309" t="str">
            <v>VILLASTELLONE</v>
          </cell>
          <cell r="C309">
            <v>37.397530628706448</v>
          </cell>
          <cell r="D309">
            <v>47.671577504724695</v>
          </cell>
          <cell r="E309">
            <v>100.49387717662655</v>
          </cell>
          <cell r="F309">
            <v>175.02387094454326</v>
          </cell>
          <cell r="G309">
            <v>227.65271408584528</v>
          </cell>
          <cell r="H309">
            <v>303.55898137613326</v>
          </cell>
          <cell r="I309">
            <v>372.67526926865395</v>
          </cell>
          <cell r="J309">
            <v>374.44769444514361</v>
          </cell>
          <cell r="K309">
            <v>444.67504017083559</v>
          </cell>
          <cell r="L309">
            <v>542.14646250703697</v>
          </cell>
          <cell r="M309">
            <v>607.97606805732312</v>
          </cell>
          <cell r="N309">
            <v>605.27470235561293</v>
          </cell>
          <cell r="O309">
            <v>603.28650523845874</v>
          </cell>
          <cell r="P309">
            <v>636.89398449196801</v>
          </cell>
        </row>
        <row r="310">
          <cell r="A310">
            <v>1309</v>
          </cell>
          <cell r="B310" t="str">
            <v>VINOVO</v>
          </cell>
          <cell r="C310">
            <v>49.752478946876764</v>
          </cell>
          <cell r="D310">
            <v>63.42074239382093</v>
          </cell>
          <cell r="E310">
            <v>133.69384086237653</v>
          </cell>
          <cell r="F310">
            <v>229.39167501278735</v>
          </cell>
          <cell r="G310">
            <v>286.08849904142352</v>
          </cell>
          <cell r="H310">
            <v>371.58645052920946</v>
          </cell>
          <cell r="I310">
            <v>458.02862020245573</v>
          </cell>
          <cell r="J310">
            <v>446.18032504803028</v>
          </cell>
          <cell r="K310">
            <v>532.70581368480578</v>
          </cell>
          <cell r="L310">
            <v>648.67084750857464</v>
          </cell>
          <cell r="M310">
            <v>742.28720068505572</v>
          </cell>
          <cell r="N310">
            <v>746.94487469531987</v>
          </cell>
          <cell r="O310">
            <v>748.22559561935702</v>
          </cell>
          <cell r="P310">
            <v>793.33251291533111</v>
          </cell>
        </row>
        <row r="311">
          <cell r="A311">
            <v>1310</v>
          </cell>
          <cell r="B311" t="str">
            <v>VIRLE PIEMONTE</v>
          </cell>
          <cell r="C311">
            <v>21.773624248530179</v>
          </cell>
          <cell r="D311">
            <v>27.755389151972537</v>
          </cell>
          <cell r="E311">
            <v>58.509636442204176</v>
          </cell>
          <cell r="F311">
            <v>101.75614734232003</v>
          </cell>
          <cell r="G311">
            <v>134.99609592994238</v>
          </cell>
          <cell r="H311">
            <v>184.49026756414818</v>
          </cell>
          <cell r="I311">
            <v>226.46721947014356</v>
          </cell>
          <cell r="J311">
            <v>215.90311265010394</v>
          </cell>
          <cell r="K311">
            <v>259.28748186943318</v>
          </cell>
          <cell r="L311">
            <v>309.24469614406388</v>
          </cell>
          <cell r="M311">
            <v>345.54050879164072</v>
          </cell>
          <cell r="N311">
            <v>339.79809363078789</v>
          </cell>
          <cell r="O311">
            <v>332.21122641526131</v>
          </cell>
          <cell r="P311">
            <v>354.40472229656058</v>
          </cell>
        </row>
        <row r="312">
          <cell r="A312">
            <v>1311</v>
          </cell>
          <cell r="B312" t="str">
            <v>VISCHE</v>
          </cell>
          <cell r="C312">
            <v>33.871479023076205</v>
          </cell>
          <cell r="D312">
            <v>43.176830403042196</v>
          </cell>
          <cell r="E312">
            <v>91.018743631240682</v>
          </cell>
          <cell r="F312">
            <v>157.7188768576699</v>
          </cell>
          <cell r="G312">
            <v>197.57279219079447</v>
          </cell>
          <cell r="H312">
            <v>259.64844893897106</v>
          </cell>
          <cell r="I312">
            <v>328.39310617982591</v>
          </cell>
          <cell r="J312">
            <v>325.03378503173059</v>
          </cell>
          <cell r="K312">
            <v>383.18032121614783</v>
          </cell>
          <cell r="L312">
            <v>473.40743671157958</v>
          </cell>
          <cell r="M312">
            <v>527.1123252375711</v>
          </cell>
          <cell r="N312">
            <v>515.89681924759134</v>
          </cell>
          <cell r="O312">
            <v>496.86053151705187</v>
          </cell>
          <cell r="P312">
            <v>533.31309700994939</v>
          </cell>
        </row>
        <row r="313">
          <cell r="A313">
            <v>1312</v>
          </cell>
          <cell r="B313" t="str">
            <v>VISTRORIO</v>
          </cell>
          <cell r="C313">
            <v>9.6251495726579837</v>
          </cell>
          <cell r="D313">
            <v>12.269421433278309</v>
          </cell>
          <cell r="E313">
            <v>25.86450449268094</v>
          </cell>
          <cell r="F313">
            <v>42.02809545426026</v>
          </cell>
          <cell r="G313">
            <v>52.643504512009969</v>
          </cell>
          <cell r="H313">
            <v>70.76326177885484</v>
          </cell>
          <cell r="I313">
            <v>84.458150713402517</v>
          </cell>
          <cell r="J313">
            <v>84.170479795052671</v>
          </cell>
          <cell r="K313">
            <v>100.43439925438504</v>
          </cell>
          <cell r="L313">
            <v>121.76672514532375</v>
          </cell>
          <cell r="M313">
            <v>134.44276503724583</v>
          </cell>
          <cell r="N313">
            <v>137.60616019839901</v>
          </cell>
          <cell r="O313">
            <v>134.81856322716723</v>
          </cell>
          <cell r="P313">
            <v>141.67272444573035</v>
          </cell>
        </row>
        <row r="314">
          <cell r="A314">
            <v>1313</v>
          </cell>
          <cell r="B314" t="str">
            <v>VIU'</v>
          </cell>
          <cell r="C314">
            <v>109.48137795967358</v>
          </cell>
          <cell r="D314">
            <v>139.55867959694655</v>
          </cell>
          <cell r="E314">
            <v>294.19611308137928</v>
          </cell>
          <cell r="F314">
            <v>517.79411700503363</v>
          </cell>
          <cell r="G314">
            <v>635.77176734477644</v>
          </cell>
          <cell r="H314">
            <v>856.17602258426746</v>
          </cell>
          <cell r="I314">
            <v>1061.1599473262609</v>
          </cell>
          <cell r="J314">
            <v>1011.3263325627638</v>
          </cell>
          <cell r="K314">
            <v>1248.8056416978927</v>
          </cell>
          <cell r="L314">
            <v>1533.300785873354</v>
          </cell>
          <cell r="M314">
            <v>1744.0033715795498</v>
          </cell>
          <cell r="N314">
            <v>1709.9362079081993</v>
          </cell>
          <cell r="O314">
            <v>1660.2277483812923</v>
          </cell>
          <cell r="P314">
            <v>1793.766397775137</v>
          </cell>
        </row>
        <row r="315">
          <cell r="A315">
            <v>1314</v>
          </cell>
          <cell r="B315" t="str">
            <v>VOLPIANO</v>
          </cell>
          <cell r="C315">
            <v>87.60610114108114</v>
          </cell>
          <cell r="D315">
            <v>111.67371134467486</v>
          </cell>
          <cell r="E315">
            <v>235.4133179380847</v>
          </cell>
          <cell r="F315">
            <v>419.00090238833508</v>
          </cell>
          <cell r="G315">
            <v>548.04616246255694</v>
          </cell>
          <cell r="H315">
            <v>735.01320895669141</v>
          </cell>
          <cell r="I315">
            <v>936.09698945835009</v>
          </cell>
          <cell r="J315">
            <v>938.00166190021321</v>
          </cell>
          <cell r="K315">
            <v>1138.0011540401395</v>
          </cell>
          <cell r="L315">
            <v>1391.7374990025239</v>
          </cell>
          <cell r="M315">
            <v>1576.0895874956843</v>
          </cell>
          <cell r="N315">
            <v>1571.5688055028093</v>
          </cell>
          <cell r="O315">
            <v>1560.3358996357847</v>
          </cell>
          <cell r="P315">
            <v>1640.8112624741873</v>
          </cell>
        </row>
        <row r="316">
          <cell r="A316">
            <v>1315</v>
          </cell>
          <cell r="B316" t="str">
            <v>VOLVERA</v>
          </cell>
          <cell r="C316">
            <v>51.951894340283651</v>
          </cell>
          <cell r="D316">
            <v>66.224392785416512</v>
          </cell>
          <cell r="E316">
            <v>139.60406479132632</v>
          </cell>
          <cell r="F316">
            <v>238.58829409528812</v>
          </cell>
          <cell r="G316">
            <v>297.16266067158671</v>
          </cell>
          <cell r="H316">
            <v>395.94352675571145</v>
          </cell>
          <cell r="I316">
            <v>506.29492679633177</v>
          </cell>
          <cell r="J316">
            <v>497.36246675192695</v>
          </cell>
          <cell r="K316">
            <v>611.16362206622466</v>
          </cell>
          <cell r="L316">
            <v>742.44933546557468</v>
          </cell>
          <cell r="M316">
            <v>832.06789121137899</v>
          </cell>
          <cell r="N316">
            <v>823.87473538297002</v>
          </cell>
          <cell r="O316">
            <v>819.71123583890142</v>
          </cell>
          <cell r="P316">
            <v>867.32201832064175</v>
          </cell>
        </row>
      </sheetData>
      <sheetData sheetId="7">
        <row r="2">
          <cell r="A2">
            <v>1001</v>
          </cell>
          <cell r="B2" t="str">
            <v>AGLIE'</v>
          </cell>
          <cell r="I2">
            <v>337.42242346896114</v>
          </cell>
          <cell r="J2">
            <v>332.42753122654483</v>
          </cell>
          <cell r="K2">
            <v>665.20560687889838</v>
          </cell>
          <cell r="L2">
            <v>865.24297935568484</v>
          </cell>
          <cell r="M2">
            <v>953.78656220401695</v>
          </cell>
          <cell r="N2">
            <v>1105.2660221291258</v>
          </cell>
          <cell r="O2">
            <v>1192.6542623886835</v>
          </cell>
          <cell r="P2">
            <v>1053.9494127555627</v>
          </cell>
        </row>
        <row r="3">
          <cell r="A3">
            <v>1002</v>
          </cell>
          <cell r="B3" t="str">
            <v>AIRASCA</v>
          </cell>
          <cell r="I3">
            <v>293.22308706291341</v>
          </cell>
          <cell r="J3">
            <v>284.73948755795203</v>
          </cell>
          <cell r="K3">
            <v>564.42876301462593</v>
          </cell>
          <cell r="L3">
            <v>738.36758798441406</v>
          </cell>
          <cell r="M3">
            <v>819.64904093877635</v>
          </cell>
          <cell r="N3">
            <v>935.82710935883415</v>
          </cell>
          <cell r="O3">
            <v>996.70876699953237</v>
          </cell>
          <cell r="P3">
            <v>862.96845069656661</v>
          </cell>
        </row>
        <row r="4">
          <cell r="A4">
            <v>1003</v>
          </cell>
          <cell r="B4" t="str">
            <v>ALA DI STURA</v>
          </cell>
          <cell r="I4">
            <v>213.06053705239265</v>
          </cell>
          <cell r="J4">
            <v>211.73455818847492</v>
          </cell>
          <cell r="K4">
            <v>432.22177969273378</v>
          </cell>
          <cell r="L4">
            <v>583.62399564664906</v>
          </cell>
          <cell r="M4">
            <v>627.92034124384259</v>
          </cell>
          <cell r="N4">
            <v>711.75835228545486</v>
          </cell>
          <cell r="O4">
            <v>748.41174615766738</v>
          </cell>
          <cell r="P4">
            <v>644.82412274625449</v>
          </cell>
        </row>
        <row r="5">
          <cell r="A5">
            <v>1004</v>
          </cell>
          <cell r="B5" t="str">
            <v>ALBIANO D'IVREA</v>
          </cell>
          <cell r="I5">
            <v>226.99649291775015</v>
          </cell>
          <cell r="J5">
            <v>220.76416386755548</v>
          </cell>
          <cell r="K5">
            <v>448.65285352832944</v>
          </cell>
          <cell r="L5">
            <v>596.35694907974141</v>
          </cell>
          <cell r="M5">
            <v>661.33343133267272</v>
          </cell>
          <cell r="N5">
            <v>766.35781313199629</v>
          </cell>
          <cell r="O5">
            <v>825.58035899633694</v>
          </cell>
          <cell r="P5">
            <v>731.48681387568138</v>
          </cell>
        </row>
        <row r="6">
          <cell r="A6">
            <v>1005</v>
          </cell>
          <cell r="B6" t="str">
            <v>ALICE SUPERIORE</v>
          </cell>
          <cell r="I6">
            <v>152.22482238366749</v>
          </cell>
          <cell r="J6">
            <v>154.61243257324642</v>
          </cell>
          <cell r="K6">
            <v>320.36480081670396</v>
          </cell>
          <cell r="L6">
            <v>411.56594453183192</v>
          </cell>
          <cell r="M6">
            <v>477.59503452811282</v>
          </cell>
          <cell r="N6">
            <v>552.03558280848983</v>
          </cell>
          <cell r="O6">
            <v>593.23184539159536</v>
          </cell>
          <cell r="P6">
            <v>533.84153127070454</v>
          </cell>
        </row>
        <row r="7">
          <cell r="A7">
            <v>1006</v>
          </cell>
          <cell r="B7" t="str">
            <v>ALMESE</v>
          </cell>
          <cell r="I7">
            <v>364.01025409786075</v>
          </cell>
          <cell r="J7">
            <v>361.39810924246757</v>
          </cell>
          <cell r="K7">
            <v>718.66008025125313</v>
          </cell>
          <cell r="L7">
            <v>931.21800723257888</v>
          </cell>
          <cell r="M7">
            <v>1045.2780569854815</v>
          </cell>
          <cell r="N7">
            <v>1222.5364820627101</v>
          </cell>
          <cell r="O7">
            <v>1303.5983212002768</v>
          </cell>
          <cell r="P7">
            <v>1134.8522725634245</v>
          </cell>
        </row>
        <row r="8">
          <cell r="A8">
            <v>1007</v>
          </cell>
          <cell r="B8" t="str">
            <v>ALPETTE</v>
          </cell>
          <cell r="I8">
            <v>88.724122360969858</v>
          </cell>
          <cell r="J8">
            <v>81.758401654502492</v>
          </cell>
          <cell r="K8">
            <v>156.7758874675724</v>
          </cell>
          <cell r="L8">
            <v>206.67332482461487</v>
          </cell>
          <cell r="M8">
            <v>242.95224015832036</v>
          </cell>
          <cell r="N8">
            <v>267.81774670428075</v>
          </cell>
          <cell r="O8">
            <v>293.35788810314943</v>
          </cell>
          <cell r="P8">
            <v>281.75946062522644</v>
          </cell>
        </row>
        <row r="9">
          <cell r="A9">
            <v>1008</v>
          </cell>
          <cell r="B9" t="str">
            <v>ALPIGNANO</v>
          </cell>
          <cell r="I9">
            <v>378.6206068180685</v>
          </cell>
          <cell r="J9">
            <v>372.98838408747429</v>
          </cell>
          <cell r="K9">
            <v>734.50052717915389</v>
          </cell>
          <cell r="L9">
            <v>943.22413690001451</v>
          </cell>
          <cell r="M9">
            <v>1038.5522624788941</v>
          </cell>
          <cell r="N9">
            <v>1177.8659025909415</v>
          </cell>
          <cell r="O9">
            <v>1234.7460214023952</v>
          </cell>
          <cell r="P9">
            <v>1068.6795449577032</v>
          </cell>
        </row>
        <row r="10">
          <cell r="A10">
            <v>1009</v>
          </cell>
          <cell r="B10" t="str">
            <v>ANDEZENO</v>
          </cell>
          <cell r="I10">
            <v>185.01092322906757</v>
          </cell>
          <cell r="J10">
            <v>181.74944390106194</v>
          </cell>
          <cell r="K10">
            <v>363.723574405107</v>
          </cell>
          <cell r="L10">
            <v>463.42483641853465</v>
          </cell>
          <cell r="M10">
            <v>514.89089122003497</v>
          </cell>
          <cell r="N10">
            <v>609.922488491732</v>
          </cell>
          <cell r="O10">
            <v>645.19815758208028</v>
          </cell>
          <cell r="P10">
            <v>560.53750991495156</v>
          </cell>
        </row>
        <row r="11">
          <cell r="A11">
            <v>1010</v>
          </cell>
          <cell r="B11" t="str">
            <v>ANDRATE</v>
          </cell>
          <cell r="I11">
            <v>180.48488214514899</v>
          </cell>
          <cell r="J11">
            <v>180.2997017228877</v>
          </cell>
          <cell r="K11">
            <v>364.57711946290499</v>
          </cell>
          <cell r="L11">
            <v>472.2308752979859</v>
          </cell>
          <cell r="M11">
            <v>534.85014744765158</v>
          </cell>
          <cell r="N11">
            <v>629.98715830152116</v>
          </cell>
          <cell r="O11">
            <v>656.66095406365957</v>
          </cell>
          <cell r="P11">
            <v>577.04854254286283</v>
          </cell>
        </row>
        <row r="12">
          <cell r="A12">
            <v>1011</v>
          </cell>
          <cell r="B12" t="str">
            <v>ANGROGNA</v>
          </cell>
          <cell r="I12">
            <v>523.02547281539239</v>
          </cell>
          <cell r="J12">
            <v>525.14792505482581</v>
          </cell>
          <cell r="K12">
            <v>1107.826478211209</v>
          </cell>
          <cell r="L12">
            <v>1403.8902435359128</v>
          </cell>
          <cell r="M12">
            <v>1596.1059883299963</v>
          </cell>
          <cell r="N12">
            <v>1782.4678166364401</v>
          </cell>
          <cell r="O12">
            <v>1865.3763753263547</v>
          </cell>
          <cell r="P12">
            <v>1597.1353792481034</v>
          </cell>
        </row>
        <row r="13">
          <cell r="A13">
            <v>1012</v>
          </cell>
          <cell r="B13" t="str">
            <v>ARIGNANO</v>
          </cell>
          <cell r="I13">
            <v>168.71148621203338</v>
          </cell>
          <cell r="J13">
            <v>171.88431484863338</v>
          </cell>
          <cell r="K13">
            <v>360.577962436701</v>
          </cell>
          <cell r="L13">
            <v>461.3301045266914</v>
          </cell>
          <cell r="M13">
            <v>529.59552272397218</v>
          </cell>
          <cell r="N13">
            <v>608.14108986314375</v>
          </cell>
          <cell r="O13">
            <v>649.66393946967548</v>
          </cell>
          <cell r="P13">
            <v>573.5058225748104</v>
          </cell>
        </row>
        <row r="14">
          <cell r="A14">
            <v>1013</v>
          </cell>
          <cell r="B14" t="str">
            <v>AVIGLIANA</v>
          </cell>
          <cell r="I14">
            <v>683.84839496254222</v>
          </cell>
          <cell r="J14">
            <v>692.54224720555476</v>
          </cell>
          <cell r="K14">
            <v>1393.4106794215518</v>
          </cell>
          <cell r="L14">
            <v>1801.8836932505433</v>
          </cell>
          <cell r="M14">
            <v>1984.3927491746756</v>
          </cell>
          <cell r="N14">
            <v>2271.3762350689735</v>
          </cell>
          <cell r="O14">
            <v>2418.5959357049228</v>
          </cell>
          <cell r="P14">
            <v>2101.6346190330419</v>
          </cell>
        </row>
        <row r="15">
          <cell r="A15">
            <v>1014</v>
          </cell>
          <cell r="B15" t="str">
            <v>AZEGLIO</v>
          </cell>
          <cell r="I15">
            <v>234.89583316074459</v>
          </cell>
          <cell r="J15">
            <v>233.87137235323709</v>
          </cell>
          <cell r="K15">
            <v>466.71858882130766</v>
          </cell>
          <cell r="L15">
            <v>608.55398281150451</v>
          </cell>
          <cell r="M15">
            <v>675.93156083063684</v>
          </cell>
          <cell r="N15">
            <v>788.0878810731482</v>
          </cell>
          <cell r="O15">
            <v>829.41138684922544</v>
          </cell>
          <cell r="P15">
            <v>731.38391632842774</v>
          </cell>
        </row>
        <row r="16">
          <cell r="A16">
            <v>1015</v>
          </cell>
          <cell r="B16" t="str">
            <v>BAIRO</v>
          </cell>
          <cell r="I16">
            <v>186.41982146193303</v>
          </cell>
          <cell r="J16">
            <v>186.26225552499605</v>
          </cell>
          <cell r="K16">
            <v>393.3700375900969</v>
          </cell>
          <cell r="L16">
            <v>495.21788542523751</v>
          </cell>
          <cell r="M16">
            <v>552.68311617836866</v>
          </cell>
          <cell r="N16">
            <v>644.67447098355456</v>
          </cell>
          <cell r="O16">
            <v>666.73978392844776</v>
          </cell>
          <cell r="P16">
            <v>571.98874148803986</v>
          </cell>
        </row>
        <row r="17">
          <cell r="A17">
            <v>1016</v>
          </cell>
          <cell r="B17" t="str">
            <v>BALANGERO</v>
          </cell>
          <cell r="I17">
            <v>258.28509829735333</v>
          </cell>
          <cell r="J17">
            <v>248.87248340618549</v>
          </cell>
          <cell r="K17">
            <v>491.14315032564184</v>
          </cell>
          <cell r="L17">
            <v>638.45272058808177</v>
          </cell>
          <cell r="M17">
            <v>718.79462553047495</v>
          </cell>
          <cell r="N17">
            <v>831.44978450418898</v>
          </cell>
          <cell r="O17">
            <v>888.18535260691351</v>
          </cell>
          <cell r="P17">
            <v>775.90168257861546</v>
          </cell>
        </row>
        <row r="18">
          <cell r="A18">
            <v>1017</v>
          </cell>
          <cell r="B18" t="str">
            <v>BALDISSERO CANAVESE</v>
          </cell>
          <cell r="I18">
            <v>142.77585905090288</v>
          </cell>
          <cell r="J18">
            <v>142.29922663872841</v>
          </cell>
          <cell r="K18">
            <v>269.92924314811154</v>
          </cell>
          <cell r="L18">
            <v>356.67213777108338</v>
          </cell>
          <cell r="M18">
            <v>401.87404531982986</v>
          </cell>
          <cell r="N18">
            <v>452.75936088336152</v>
          </cell>
          <cell r="O18">
            <v>470.96632526041759</v>
          </cell>
          <cell r="P18">
            <v>399.02078331111198</v>
          </cell>
        </row>
        <row r="19">
          <cell r="A19">
            <v>1018</v>
          </cell>
          <cell r="B19" t="str">
            <v>BALDISSERO TORINESE</v>
          </cell>
          <cell r="I19">
            <v>298.03963558080386</v>
          </cell>
          <cell r="J19">
            <v>295.5625949344082</v>
          </cell>
          <cell r="K19">
            <v>584.91791673215198</v>
          </cell>
          <cell r="L19">
            <v>759.14819137675261</v>
          </cell>
          <cell r="M19">
            <v>843.02646894828672</v>
          </cell>
          <cell r="N19">
            <v>975.92818867813799</v>
          </cell>
          <cell r="O19">
            <v>1046.5339272984231</v>
          </cell>
          <cell r="P19">
            <v>921.92493653868655</v>
          </cell>
        </row>
        <row r="20">
          <cell r="A20">
            <v>1019</v>
          </cell>
          <cell r="B20" t="str">
            <v>BALME</v>
          </cell>
          <cell r="I20">
            <v>128.44085980325559</v>
          </cell>
          <cell r="J20">
            <v>135.39510149107585</v>
          </cell>
          <cell r="K20">
            <v>268.85077258574796</v>
          </cell>
          <cell r="L20">
            <v>310.24570154090264</v>
          </cell>
          <cell r="M20">
            <v>356.04457571314362</v>
          </cell>
          <cell r="N20">
            <v>425.25735092026071</v>
          </cell>
          <cell r="O20">
            <v>490.82670300174908</v>
          </cell>
          <cell r="P20">
            <v>450.98486667661376</v>
          </cell>
        </row>
        <row r="21">
          <cell r="A21">
            <v>1020</v>
          </cell>
          <cell r="B21" t="str">
            <v>BANCHETTE</v>
          </cell>
          <cell r="I21">
            <v>90.434913338745872</v>
          </cell>
          <cell r="J21">
            <v>87.204721147504827</v>
          </cell>
          <cell r="K21">
            <v>168.7066138639633</v>
          </cell>
          <cell r="L21">
            <v>215.62824643129622</v>
          </cell>
          <cell r="M21">
            <v>237.95104530995349</v>
          </cell>
          <cell r="N21">
            <v>271.8413557993224</v>
          </cell>
          <cell r="O21">
            <v>288.06037408619329</v>
          </cell>
          <cell r="P21">
            <v>254.20273394630863</v>
          </cell>
        </row>
        <row r="22">
          <cell r="A22">
            <v>1021</v>
          </cell>
          <cell r="B22" t="str">
            <v>BARBANIA</v>
          </cell>
          <cell r="I22">
            <v>247.75110934831292</v>
          </cell>
          <cell r="J22">
            <v>239.67354915673926</v>
          </cell>
          <cell r="K22">
            <v>486.78610936107827</v>
          </cell>
          <cell r="L22">
            <v>642.63483656402798</v>
          </cell>
          <cell r="M22">
            <v>726.87812108648609</v>
          </cell>
          <cell r="N22">
            <v>843.79508245273485</v>
          </cell>
          <cell r="O22">
            <v>882.77550620720262</v>
          </cell>
          <cell r="P22">
            <v>781.20630065298326</v>
          </cell>
        </row>
        <row r="23">
          <cell r="A23">
            <v>1022</v>
          </cell>
          <cell r="B23" t="str">
            <v>BARDONECCHIA</v>
          </cell>
          <cell r="I23">
            <v>802.07613883782676</v>
          </cell>
          <cell r="J23">
            <v>787.80989917726606</v>
          </cell>
          <cell r="K23">
            <v>1574.602050033569</v>
          </cell>
          <cell r="L23">
            <v>2007.5718313736918</v>
          </cell>
          <cell r="M23">
            <v>2241.3190577562796</v>
          </cell>
          <cell r="N23">
            <v>2597.6056494523509</v>
          </cell>
          <cell r="O23">
            <v>2736.4220054219354</v>
          </cell>
          <cell r="P23">
            <v>2382.6064521226508</v>
          </cell>
        </row>
        <row r="24">
          <cell r="A24">
            <v>1023</v>
          </cell>
          <cell r="B24" t="str">
            <v>BARONE CANAVESE</v>
          </cell>
          <cell r="I24">
            <v>88.453103132192354</v>
          </cell>
          <cell r="J24">
            <v>87.070525817925372</v>
          </cell>
          <cell r="K24">
            <v>171.00568287900086</v>
          </cell>
          <cell r="L24">
            <v>224.34271459442868</v>
          </cell>
          <cell r="M24">
            <v>241.68876885894119</v>
          </cell>
          <cell r="N24">
            <v>277.50873982684146</v>
          </cell>
          <cell r="O24">
            <v>292.17813297682306</v>
          </cell>
          <cell r="P24">
            <v>254.01364102667847</v>
          </cell>
        </row>
        <row r="25">
          <cell r="A25">
            <v>1024</v>
          </cell>
          <cell r="B25" t="str">
            <v>BEINASCO</v>
          </cell>
          <cell r="I25">
            <v>414.44274801464564</v>
          </cell>
          <cell r="J25">
            <v>400.1640454070199</v>
          </cell>
          <cell r="K25">
            <v>778.20639423947523</v>
          </cell>
          <cell r="L25">
            <v>993.38954542287229</v>
          </cell>
          <cell r="M25">
            <v>1083.9176430834248</v>
          </cell>
          <cell r="N25">
            <v>1235.0585724999901</v>
          </cell>
          <cell r="O25">
            <v>1287.152653876356</v>
          </cell>
          <cell r="P25">
            <v>1112.9251153125515</v>
          </cell>
        </row>
        <row r="26">
          <cell r="A26">
            <v>1025</v>
          </cell>
          <cell r="B26" t="str">
            <v>BIBIANA</v>
          </cell>
          <cell r="I26">
            <v>477.20417014855468</v>
          </cell>
          <cell r="J26">
            <v>477.10839343393781</v>
          </cell>
          <cell r="K26">
            <v>974.93422499025678</v>
          </cell>
          <cell r="L26">
            <v>1249.0332474536897</v>
          </cell>
          <cell r="M26">
            <v>1427.0971342973514</v>
          </cell>
          <cell r="N26">
            <v>1645.8991771844956</v>
          </cell>
          <cell r="O26">
            <v>1710.1909445465628</v>
          </cell>
          <cell r="P26">
            <v>1517.325494196225</v>
          </cell>
        </row>
        <row r="27">
          <cell r="A27">
            <v>1026</v>
          </cell>
          <cell r="B27" t="str">
            <v>BOBBIO PELLICE</v>
          </cell>
          <cell r="I27">
            <v>436.36179680524134</v>
          </cell>
          <cell r="J27">
            <v>413.90868663330639</v>
          </cell>
          <cell r="K27">
            <v>825.15807264796024</v>
          </cell>
          <cell r="L27">
            <v>1069.8042661457482</v>
          </cell>
          <cell r="M27">
            <v>1197.0529091659982</v>
          </cell>
          <cell r="N27">
            <v>1354.6578941262303</v>
          </cell>
          <cell r="O27">
            <v>1415.3355536917252</v>
          </cell>
          <cell r="P27">
            <v>1211.486846934494</v>
          </cell>
        </row>
        <row r="28">
          <cell r="A28">
            <v>1027</v>
          </cell>
          <cell r="B28" t="str">
            <v>BOLLENGO</v>
          </cell>
          <cell r="I28">
            <v>390.63441625595408</v>
          </cell>
          <cell r="J28">
            <v>380.10083342901953</v>
          </cell>
          <cell r="K28">
            <v>818.4134702887095</v>
          </cell>
          <cell r="L28">
            <v>1075.9891055509847</v>
          </cell>
          <cell r="M28">
            <v>1212.0054717457804</v>
          </cell>
          <cell r="N28">
            <v>1410.3489240425247</v>
          </cell>
          <cell r="O28">
            <v>1530.0274383634617</v>
          </cell>
          <cell r="P28">
            <v>1306.9697476474571</v>
          </cell>
        </row>
        <row r="29">
          <cell r="A29">
            <v>1028</v>
          </cell>
          <cell r="B29" t="str">
            <v>BORGARO TORINESE</v>
          </cell>
          <cell r="I29">
            <v>504.27690103230606</v>
          </cell>
          <cell r="J29">
            <v>505.82801385392082</v>
          </cell>
          <cell r="K29">
            <v>970.21247480379816</v>
          </cell>
          <cell r="L29">
            <v>1199.3717046056559</v>
          </cell>
          <cell r="M29">
            <v>1274.4614222222815</v>
          </cell>
          <cell r="N29">
            <v>1446.3516433125567</v>
          </cell>
          <cell r="O29">
            <v>1455.3583157006476</v>
          </cell>
          <cell r="P29">
            <v>1355.2677028466794</v>
          </cell>
        </row>
        <row r="30">
          <cell r="A30">
            <v>1029</v>
          </cell>
          <cell r="B30" t="str">
            <v>BORGIALLO</v>
          </cell>
          <cell r="I30">
            <v>149.07172494929065</v>
          </cell>
          <cell r="J30">
            <v>143.41637768268114</v>
          </cell>
          <cell r="K30">
            <v>302.58211018745419</v>
          </cell>
          <cell r="L30">
            <v>412.59816108028622</v>
          </cell>
          <cell r="M30">
            <v>458.16351219279301</v>
          </cell>
          <cell r="N30">
            <v>540.75564976351689</v>
          </cell>
          <cell r="O30">
            <v>570.04223477258734</v>
          </cell>
          <cell r="P30">
            <v>490.7785286495602</v>
          </cell>
        </row>
        <row r="31">
          <cell r="A31">
            <v>1030</v>
          </cell>
          <cell r="B31" t="str">
            <v>BORGOFRANCO D'IVREA</v>
          </cell>
          <cell r="I31">
            <v>370.40598028793988</v>
          </cell>
          <cell r="J31">
            <v>363.88099275638552</v>
          </cell>
          <cell r="K31">
            <v>735.71075719357691</v>
          </cell>
          <cell r="L31">
            <v>962.65418069763302</v>
          </cell>
          <cell r="M31">
            <v>1070.7880849092344</v>
          </cell>
          <cell r="N31">
            <v>1233.3593938762983</v>
          </cell>
          <cell r="O31">
            <v>1301.1047900946808</v>
          </cell>
          <cell r="P31">
            <v>1110.5398172301034</v>
          </cell>
        </row>
        <row r="32">
          <cell r="A32">
            <v>1031</v>
          </cell>
          <cell r="B32" t="str">
            <v>BORGOMASINO</v>
          </cell>
          <cell r="I32">
            <v>194.13988936305392</v>
          </cell>
          <cell r="J32">
            <v>193.54031462439823</v>
          </cell>
          <cell r="K32">
            <v>394.60051697873683</v>
          </cell>
          <cell r="L32">
            <v>533.96763226878841</v>
          </cell>
          <cell r="M32">
            <v>601.46873319115593</v>
          </cell>
          <cell r="N32">
            <v>675.62636086360476</v>
          </cell>
          <cell r="O32">
            <v>706.84884122781034</v>
          </cell>
          <cell r="P32">
            <v>592.98490856934325</v>
          </cell>
        </row>
        <row r="33">
          <cell r="A33">
            <v>1032</v>
          </cell>
          <cell r="B33" t="str">
            <v>BORGONE SUSA</v>
          </cell>
          <cell r="I33">
            <v>200.07648501722608</v>
          </cell>
          <cell r="J33">
            <v>199.28938085264394</v>
          </cell>
          <cell r="K33">
            <v>387.51153852472623</v>
          </cell>
          <cell r="L33">
            <v>498.71015072714226</v>
          </cell>
          <cell r="M33">
            <v>562.58901083581634</v>
          </cell>
          <cell r="N33">
            <v>638.27072741240147</v>
          </cell>
          <cell r="O33">
            <v>677.92666704995077</v>
          </cell>
          <cell r="P33">
            <v>601.39258554996377</v>
          </cell>
        </row>
        <row r="34">
          <cell r="A34">
            <v>1033</v>
          </cell>
          <cell r="B34" t="str">
            <v>BOSCONERO</v>
          </cell>
          <cell r="I34">
            <v>253.31194530846449</v>
          </cell>
          <cell r="J34">
            <v>245.70823181043062</v>
          </cell>
          <cell r="K34">
            <v>492.65121278704146</v>
          </cell>
          <cell r="L34">
            <v>639.93875726886802</v>
          </cell>
          <cell r="M34">
            <v>715.00431321167184</v>
          </cell>
          <cell r="N34">
            <v>830.43592594621498</v>
          </cell>
          <cell r="O34">
            <v>872.63884403641168</v>
          </cell>
          <cell r="P34">
            <v>763.45282938005573</v>
          </cell>
        </row>
        <row r="35">
          <cell r="A35">
            <v>1034</v>
          </cell>
          <cell r="B35" t="str">
            <v>BRANDIZZO</v>
          </cell>
          <cell r="I35">
            <v>260.63333568533034</v>
          </cell>
          <cell r="J35">
            <v>259.36742326757957</v>
          </cell>
          <cell r="K35">
            <v>520.72518223285249</v>
          </cell>
          <cell r="L35">
            <v>682.5621056240858</v>
          </cell>
          <cell r="M35">
            <v>757.62506161966303</v>
          </cell>
          <cell r="N35">
            <v>887.99613414801513</v>
          </cell>
          <cell r="O35">
            <v>944.68912204956905</v>
          </cell>
          <cell r="P35">
            <v>824.21605556567658</v>
          </cell>
        </row>
        <row r="36">
          <cell r="A36">
            <v>1035</v>
          </cell>
          <cell r="B36" t="str">
            <v>BRICHERASIO</v>
          </cell>
          <cell r="I36">
            <v>618.01659017822215</v>
          </cell>
          <cell r="J36">
            <v>603.65015281217393</v>
          </cell>
          <cell r="K36">
            <v>1209.0804865346031</v>
          </cell>
          <cell r="L36">
            <v>1599.6730747113661</v>
          </cell>
          <cell r="M36">
            <v>1798.0204023170631</v>
          </cell>
          <cell r="N36">
            <v>2074.8130340173193</v>
          </cell>
          <cell r="O36">
            <v>2194.9977802892249</v>
          </cell>
          <cell r="P36">
            <v>1925.0271477084577</v>
          </cell>
        </row>
        <row r="37">
          <cell r="A37">
            <v>1036</v>
          </cell>
          <cell r="B37" t="str">
            <v>BROSSO</v>
          </cell>
          <cell r="I37">
            <v>152.79293188847885</v>
          </cell>
          <cell r="J37">
            <v>155.39119495755887</v>
          </cell>
          <cell r="K37">
            <v>314.71598064562249</v>
          </cell>
          <cell r="L37">
            <v>411.26712754922869</v>
          </cell>
          <cell r="M37">
            <v>464.45630321206147</v>
          </cell>
          <cell r="N37">
            <v>532.25169727197715</v>
          </cell>
          <cell r="O37">
            <v>551.07780683391081</v>
          </cell>
          <cell r="P37">
            <v>484.9475098474706</v>
          </cell>
        </row>
        <row r="38">
          <cell r="A38">
            <v>1037</v>
          </cell>
          <cell r="B38" t="str">
            <v>BROZOLO</v>
          </cell>
          <cell r="I38">
            <v>163.65832190833754</v>
          </cell>
          <cell r="J38">
            <v>163.03722842328784</v>
          </cell>
          <cell r="K38">
            <v>331.94905598111336</v>
          </cell>
          <cell r="L38">
            <v>417.76276720015841</v>
          </cell>
          <cell r="M38">
            <v>455.12124226503312</v>
          </cell>
          <cell r="N38">
            <v>539.76579845843105</v>
          </cell>
          <cell r="O38">
            <v>562.96678723507466</v>
          </cell>
          <cell r="P38">
            <v>496.69744088373932</v>
          </cell>
        </row>
        <row r="39">
          <cell r="A39">
            <v>1038</v>
          </cell>
          <cell r="B39" t="str">
            <v>BRUINO</v>
          </cell>
          <cell r="I39">
            <v>246.65965799184343</v>
          </cell>
          <cell r="J39">
            <v>245.58719831953255</v>
          </cell>
          <cell r="K39">
            <v>487.87718471401985</v>
          </cell>
          <cell r="L39">
            <v>626.17714894648782</v>
          </cell>
          <cell r="M39">
            <v>696.56634183267806</v>
          </cell>
          <cell r="N39">
            <v>786.46896959609751</v>
          </cell>
          <cell r="O39">
            <v>833.23861299450425</v>
          </cell>
          <cell r="P39">
            <v>711.90232616930143</v>
          </cell>
        </row>
        <row r="40">
          <cell r="A40">
            <v>1039</v>
          </cell>
          <cell r="B40" t="str">
            <v>BRUSASCO</v>
          </cell>
          <cell r="I40">
            <v>204.94148568850747</v>
          </cell>
          <cell r="J40">
            <v>199.47565466775711</v>
          </cell>
          <cell r="K40">
            <v>394.85406816742784</v>
          </cell>
          <cell r="L40">
            <v>512.57229596842615</v>
          </cell>
          <cell r="M40">
            <v>562.88962781258056</v>
          </cell>
          <cell r="N40">
            <v>660.23230287593913</v>
          </cell>
          <cell r="O40">
            <v>698.41366390638154</v>
          </cell>
          <cell r="P40">
            <v>603.591163312665</v>
          </cell>
        </row>
        <row r="41">
          <cell r="A41">
            <v>1040</v>
          </cell>
          <cell r="B41" t="str">
            <v>BRUZOLO</v>
          </cell>
          <cell r="I41">
            <v>227.21089065679581</v>
          </cell>
          <cell r="J41">
            <v>222.36434801407864</v>
          </cell>
          <cell r="K41">
            <v>467.69160897031088</v>
          </cell>
          <cell r="L41">
            <v>597.93272579136033</v>
          </cell>
          <cell r="M41">
            <v>659.78469205529188</v>
          </cell>
          <cell r="N41">
            <v>752.07130508279909</v>
          </cell>
          <cell r="O41">
            <v>791.27212872371092</v>
          </cell>
          <cell r="P41">
            <v>699.21815923070221</v>
          </cell>
        </row>
        <row r="42">
          <cell r="A42">
            <v>1041</v>
          </cell>
          <cell r="B42" t="str">
            <v>BURIASCO</v>
          </cell>
          <cell r="I42">
            <v>276.25937334071233</v>
          </cell>
          <cell r="J42">
            <v>273.05025537866163</v>
          </cell>
          <cell r="K42">
            <v>554.09239630181764</v>
          </cell>
          <cell r="L42">
            <v>715.65779285537678</v>
          </cell>
          <cell r="M42">
            <v>800.91991835055364</v>
          </cell>
          <cell r="N42">
            <v>914.5167956301234</v>
          </cell>
          <cell r="O42">
            <v>985.60065544976203</v>
          </cell>
          <cell r="P42">
            <v>866.46256151746468</v>
          </cell>
        </row>
        <row r="43">
          <cell r="A43">
            <v>1042</v>
          </cell>
          <cell r="B43" t="str">
            <v>BUROLO</v>
          </cell>
          <cell r="I43">
            <v>318.77768055498228</v>
          </cell>
          <cell r="J43">
            <v>310.37480283606766</v>
          </cell>
          <cell r="K43">
            <v>567.44979634314734</v>
          </cell>
          <cell r="L43">
            <v>751.79119206298128</v>
          </cell>
          <cell r="M43">
            <v>828.30080045802958</v>
          </cell>
          <cell r="N43">
            <v>916.77430953344719</v>
          </cell>
          <cell r="O43">
            <v>975.29489556194437</v>
          </cell>
          <cell r="P43">
            <v>856.70858945597342</v>
          </cell>
        </row>
        <row r="44">
          <cell r="A44">
            <v>1043</v>
          </cell>
          <cell r="B44" t="str">
            <v>BUSANO</v>
          </cell>
          <cell r="I44">
            <v>174.86453848681936</v>
          </cell>
          <cell r="J44">
            <v>172.98154396368767</v>
          </cell>
          <cell r="K44">
            <v>346.44599895041705</v>
          </cell>
          <cell r="L44">
            <v>462.27655540297383</v>
          </cell>
          <cell r="M44">
            <v>502.60379399547526</v>
          </cell>
          <cell r="N44">
            <v>579.83674251458422</v>
          </cell>
          <cell r="O44">
            <v>614.04645034283976</v>
          </cell>
          <cell r="P44">
            <v>529.43617324812158</v>
          </cell>
        </row>
        <row r="45">
          <cell r="A45">
            <v>1044</v>
          </cell>
          <cell r="B45" t="str">
            <v>BUSSOLENO</v>
          </cell>
          <cell r="I45">
            <v>544.88619056698951</v>
          </cell>
          <cell r="J45">
            <v>544.36282363518785</v>
          </cell>
          <cell r="K45">
            <v>1106.8002243704589</v>
          </cell>
          <cell r="L45">
            <v>1414.492908157273</v>
          </cell>
          <cell r="M45">
            <v>1580.9311148481199</v>
          </cell>
          <cell r="N45">
            <v>1827.6076917973985</v>
          </cell>
          <cell r="O45">
            <v>1927.3375551450731</v>
          </cell>
          <cell r="P45">
            <v>1665.2182581477664</v>
          </cell>
        </row>
        <row r="46">
          <cell r="A46">
            <v>1045</v>
          </cell>
          <cell r="B46" t="str">
            <v>BUTTIGLIERA ALTA</v>
          </cell>
          <cell r="I46">
            <v>309.18755452434942</v>
          </cell>
          <cell r="J46">
            <v>298.78623214204458</v>
          </cell>
          <cell r="K46">
            <v>576.48110004303066</v>
          </cell>
          <cell r="L46">
            <v>739.48412545267115</v>
          </cell>
          <cell r="M46">
            <v>818.3344751509386</v>
          </cell>
          <cell r="N46">
            <v>925.31834230997583</v>
          </cell>
          <cell r="O46">
            <v>969.56349437582264</v>
          </cell>
          <cell r="P46">
            <v>848.32684494045839</v>
          </cell>
        </row>
        <row r="47">
          <cell r="A47">
            <v>1046</v>
          </cell>
          <cell r="B47" t="str">
            <v>CAFASSE</v>
          </cell>
          <cell r="I47">
            <v>282.57983566721435</v>
          </cell>
          <cell r="J47">
            <v>280.26395666279763</v>
          </cell>
          <cell r="K47">
            <v>555.41350476339267</v>
          </cell>
          <cell r="L47">
            <v>693.8433232447569</v>
          </cell>
          <cell r="M47">
            <v>777.13970775437792</v>
          </cell>
          <cell r="N47">
            <v>895.98678561147858</v>
          </cell>
          <cell r="O47">
            <v>954.3319093511916</v>
          </cell>
          <cell r="P47">
            <v>814.90456821402051</v>
          </cell>
        </row>
        <row r="48">
          <cell r="A48">
            <v>1047</v>
          </cell>
          <cell r="B48" t="str">
            <v>CALUSO</v>
          </cell>
          <cell r="I48">
            <v>797.90949677855258</v>
          </cell>
          <cell r="J48">
            <v>776.65953937068116</v>
          </cell>
          <cell r="K48">
            <v>1542.8732439720479</v>
          </cell>
          <cell r="L48">
            <v>1997.0620447221324</v>
          </cell>
          <cell r="M48">
            <v>2248.2590113922242</v>
          </cell>
          <cell r="N48">
            <v>2602.8037271914877</v>
          </cell>
          <cell r="O48">
            <v>2787.4492420475299</v>
          </cell>
          <cell r="P48">
            <v>2413.8141815470235</v>
          </cell>
        </row>
        <row r="49">
          <cell r="A49">
            <v>1048</v>
          </cell>
          <cell r="B49" t="str">
            <v>CAMBIANO</v>
          </cell>
          <cell r="I49">
            <v>446.66099756820381</v>
          </cell>
          <cell r="J49">
            <v>451.8163684777536</v>
          </cell>
          <cell r="K49">
            <v>889.05293139441528</v>
          </cell>
          <cell r="L49">
            <v>1145.0786334238308</v>
          </cell>
          <cell r="M49">
            <v>1273.1083032949678</v>
          </cell>
          <cell r="N49">
            <v>1453.0202727650112</v>
          </cell>
          <cell r="O49">
            <v>1498.583553223209</v>
          </cell>
          <cell r="P49">
            <v>1256.7837312425979</v>
          </cell>
        </row>
        <row r="50">
          <cell r="A50">
            <v>1049</v>
          </cell>
          <cell r="B50" t="str">
            <v>CAMPIGLIONE FENILE</v>
          </cell>
          <cell r="I50">
            <v>309.271367506827</v>
          </cell>
          <cell r="J50">
            <v>308.6731511465922</v>
          </cell>
          <cell r="K50">
            <v>607.8541659948412</v>
          </cell>
          <cell r="L50">
            <v>772.68893430065259</v>
          </cell>
          <cell r="M50">
            <v>847.10002984450625</v>
          </cell>
          <cell r="N50">
            <v>973.36311042590887</v>
          </cell>
          <cell r="O50">
            <v>1025.7425277076359</v>
          </cell>
          <cell r="P50">
            <v>904.10767360973739</v>
          </cell>
        </row>
        <row r="51">
          <cell r="A51">
            <v>1050</v>
          </cell>
          <cell r="B51" t="str">
            <v>CANDIA CANAVESE</v>
          </cell>
          <cell r="I51">
            <v>211.15871417120121</v>
          </cell>
          <cell r="J51">
            <v>208.05893675839545</v>
          </cell>
          <cell r="K51">
            <v>412.9433886527973</v>
          </cell>
          <cell r="L51">
            <v>539.32947404856191</v>
          </cell>
          <cell r="M51">
            <v>610.23178509907859</v>
          </cell>
          <cell r="N51">
            <v>704.76660268466628</v>
          </cell>
          <cell r="O51">
            <v>753.07874760932793</v>
          </cell>
          <cell r="P51">
            <v>638.0379409733747</v>
          </cell>
        </row>
        <row r="52">
          <cell r="A52">
            <v>1051</v>
          </cell>
          <cell r="B52" t="str">
            <v>CANDIOLO</v>
          </cell>
          <cell r="I52">
            <v>287.2499343070848</v>
          </cell>
          <cell r="J52">
            <v>286.39824365770284</v>
          </cell>
          <cell r="K52">
            <v>573.95958110122808</v>
          </cell>
          <cell r="L52">
            <v>735.05961577994469</v>
          </cell>
          <cell r="M52">
            <v>816.04158117561553</v>
          </cell>
          <cell r="N52">
            <v>935.35073788468708</v>
          </cell>
          <cell r="O52">
            <v>974.60784319855304</v>
          </cell>
          <cell r="P52">
            <v>854.9170672549393</v>
          </cell>
        </row>
        <row r="53">
          <cell r="A53">
            <v>1052</v>
          </cell>
          <cell r="B53" t="str">
            <v>CANISCHIO</v>
          </cell>
          <cell r="I53">
            <v>199.35814000469225</v>
          </cell>
          <cell r="J53">
            <v>195.88706795092594</v>
          </cell>
          <cell r="K53">
            <v>434.27419948049538</v>
          </cell>
          <cell r="L53">
            <v>549.30861383368995</v>
          </cell>
          <cell r="M53">
            <v>614.15294542345691</v>
          </cell>
          <cell r="N53">
            <v>712.65712149430999</v>
          </cell>
          <cell r="O53">
            <v>755.38496453500204</v>
          </cell>
          <cell r="P53">
            <v>649.29302826011815</v>
          </cell>
        </row>
        <row r="54">
          <cell r="A54">
            <v>1053</v>
          </cell>
          <cell r="B54" t="str">
            <v>CANTALUPA</v>
          </cell>
          <cell r="I54">
            <v>304.09511298274049</v>
          </cell>
          <cell r="J54">
            <v>302.76409656159223</v>
          </cell>
          <cell r="K54">
            <v>604.02325921066415</v>
          </cell>
          <cell r="L54">
            <v>796.97833550943869</v>
          </cell>
          <cell r="M54">
            <v>873.38865996252093</v>
          </cell>
          <cell r="N54">
            <v>1022.2111656140463</v>
          </cell>
          <cell r="O54">
            <v>1078.8777090198803</v>
          </cell>
          <cell r="P54">
            <v>941.08148678818623</v>
          </cell>
        </row>
        <row r="55">
          <cell r="A55">
            <v>1054</v>
          </cell>
          <cell r="B55" t="str">
            <v>CANTOIRA</v>
          </cell>
          <cell r="I55">
            <v>244.63254224928843</v>
          </cell>
          <cell r="J55">
            <v>237.47781376477465</v>
          </cell>
          <cell r="K55">
            <v>486.60599701541651</v>
          </cell>
          <cell r="L55">
            <v>625.46728518404575</v>
          </cell>
          <cell r="M55">
            <v>696.84657750750307</v>
          </cell>
          <cell r="N55">
            <v>811.82878412920775</v>
          </cell>
          <cell r="O55">
            <v>840.53760094974393</v>
          </cell>
          <cell r="P55">
            <v>729.07489473806663</v>
          </cell>
        </row>
        <row r="56">
          <cell r="A56">
            <v>1055</v>
          </cell>
          <cell r="B56" t="str">
            <v>CAPRIE</v>
          </cell>
          <cell r="I56">
            <v>286.47194500964264</v>
          </cell>
          <cell r="J56">
            <v>283.47802892936994</v>
          </cell>
          <cell r="K56">
            <v>562.54153720543763</v>
          </cell>
          <cell r="L56">
            <v>733.02089300809996</v>
          </cell>
          <cell r="M56">
            <v>824.89808197131742</v>
          </cell>
          <cell r="N56">
            <v>960.61185195613098</v>
          </cell>
          <cell r="O56">
            <v>1009.0436518907718</v>
          </cell>
          <cell r="P56">
            <v>879.75581125480562</v>
          </cell>
        </row>
        <row r="57">
          <cell r="A57">
            <v>1056</v>
          </cell>
          <cell r="B57" t="str">
            <v>CARAVINO</v>
          </cell>
          <cell r="I57">
            <v>260.43450091223258</v>
          </cell>
          <cell r="J57">
            <v>259.11594369853327</v>
          </cell>
          <cell r="K57">
            <v>504.17047579977293</v>
          </cell>
          <cell r="L57">
            <v>657.28047419149595</v>
          </cell>
          <cell r="M57">
            <v>737.12606298392745</v>
          </cell>
          <cell r="N57">
            <v>846.40732196171746</v>
          </cell>
          <cell r="O57">
            <v>875.48826248842533</v>
          </cell>
          <cell r="P57">
            <v>746.60014181355984</v>
          </cell>
        </row>
        <row r="58">
          <cell r="A58">
            <v>1057</v>
          </cell>
          <cell r="B58" t="str">
            <v>CAREMA</v>
          </cell>
          <cell r="I58">
            <v>226.1795688401362</v>
          </cell>
          <cell r="J58">
            <v>220.93940596006536</v>
          </cell>
          <cell r="K58">
            <v>441.31476022109274</v>
          </cell>
          <cell r="L58">
            <v>584.31150348243966</v>
          </cell>
          <cell r="M58">
            <v>660.07955014008235</v>
          </cell>
          <cell r="N58">
            <v>790.19762449272764</v>
          </cell>
          <cell r="O58">
            <v>834.32756639863385</v>
          </cell>
          <cell r="P58">
            <v>761.9619492914411</v>
          </cell>
        </row>
        <row r="59">
          <cell r="A59">
            <v>1058</v>
          </cell>
          <cell r="B59" t="str">
            <v>CARIGNANO</v>
          </cell>
          <cell r="I59">
            <v>1047.1246436952629</v>
          </cell>
          <cell r="J59">
            <v>1033.1368361064865</v>
          </cell>
          <cell r="K59">
            <v>2018.6539910291858</v>
          </cell>
          <cell r="L59">
            <v>2584.5153226029142</v>
          </cell>
          <cell r="M59">
            <v>2907.8038425383902</v>
          </cell>
          <cell r="N59">
            <v>3353.5600316578971</v>
          </cell>
          <cell r="O59">
            <v>3527.898220869743</v>
          </cell>
          <cell r="P59">
            <v>3035.0032488854135</v>
          </cell>
        </row>
        <row r="60">
          <cell r="A60">
            <v>1059</v>
          </cell>
          <cell r="B60" t="str">
            <v>CARMAGNOLA</v>
          </cell>
          <cell r="I60">
            <v>2140.0142236692664</v>
          </cell>
          <cell r="J60">
            <v>2169.7333274508514</v>
          </cell>
          <cell r="K60">
            <v>4344.8776456745591</v>
          </cell>
          <cell r="L60">
            <v>5696.4740816199874</v>
          </cell>
          <cell r="M60">
            <v>6351.607544456936</v>
          </cell>
          <cell r="N60">
            <v>7357.313689941233</v>
          </cell>
          <cell r="O60">
            <v>7835.1681790139301</v>
          </cell>
          <cell r="P60">
            <v>6835.5372294742756</v>
          </cell>
        </row>
        <row r="61">
          <cell r="A61">
            <v>1060</v>
          </cell>
          <cell r="B61" t="str">
            <v>CASALBORGONE</v>
          </cell>
          <cell r="I61">
            <v>464.11167069167146</v>
          </cell>
          <cell r="J61">
            <v>456.77459142072064</v>
          </cell>
          <cell r="K61">
            <v>927.28840371389936</v>
          </cell>
          <cell r="L61">
            <v>1205.5996082526831</v>
          </cell>
          <cell r="M61">
            <v>1345.7439729501375</v>
          </cell>
          <cell r="N61">
            <v>1563.3448190144125</v>
          </cell>
          <cell r="O61">
            <v>1650.7814176235163</v>
          </cell>
          <cell r="P61">
            <v>1425.6402643387462</v>
          </cell>
        </row>
        <row r="62">
          <cell r="A62">
            <v>1061</v>
          </cell>
          <cell r="B62" t="str">
            <v>CASCINETTE D'IVREA</v>
          </cell>
          <cell r="I62">
            <v>84.089397567286113</v>
          </cell>
          <cell r="J62">
            <v>83.416264966859032</v>
          </cell>
          <cell r="K62">
            <v>163.88163868564973</v>
          </cell>
          <cell r="L62">
            <v>207.14763207813868</v>
          </cell>
          <cell r="M62">
            <v>227.53543210047351</v>
          </cell>
          <cell r="N62">
            <v>266.0003481825247</v>
          </cell>
          <cell r="O62">
            <v>278.19750249830849</v>
          </cell>
          <cell r="P62">
            <v>239.85838065089098</v>
          </cell>
        </row>
        <row r="63">
          <cell r="A63">
            <v>1062</v>
          </cell>
          <cell r="B63" t="str">
            <v>CASELETTE</v>
          </cell>
          <cell r="I63">
            <v>319.95058974168637</v>
          </cell>
          <cell r="J63">
            <v>312.95993578884622</v>
          </cell>
          <cell r="K63">
            <v>635.3477384558671</v>
          </cell>
          <cell r="L63">
            <v>808.54946289373333</v>
          </cell>
          <cell r="M63">
            <v>901.13418566704354</v>
          </cell>
          <cell r="N63">
            <v>1035.3336230230407</v>
          </cell>
          <cell r="O63">
            <v>1096.9612316929374</v>
          </cell>
          <cell r="P63">
            <v>964.43860631059522</v>
          </cell>
        </row>
        <row r="64">
          <cell r="A64">
            <v>1063</v>
          </cell>
          <cell r="B64" t="str">
            <v>CASELLE TORINESE</v>
          </cell>
          <cell r="I64">
            <v>822.1738208902741</v>
          </cell>
          <cell r="J64">
            <v>812.25981581914766</v>
          </cell>
          <cell r="K64">
            <v>1606.8616495516635</v>
          </cell>
          <cell r="L64">
            <v>2083.8382097965837</v>
          </cell>
          <cell r="M64">
            <v>2341.8961716669273</v>
          </cell>
          <cell r="N64">
            <v>2732.3875682384328</v>
          </cell>
          <cell r="O64">
            <v>2876.5460226187147</v>
          </cell>
          <cell r="P64">
            <v>2509.856062269303</v>
          </cell>
        </row>
        <row r="65">
          <cell r="A65">
            <v>1064</v>
          </cell>
          <cell r="B65" t="str">
            <v>CASTAGNETO PO</v>
          </cell>
          <cell r="I65">
            <v>257.72830753792101</v>
          </cell>
          <cell r="J65">
            <v>265.09577947819912</v>
          </cell>
          <cell r="K65">
            <v>532.16719524232406</v>
          </cell>
          <cell r="L65">
            <v>731.88101841729474</v>
          </cell>
          <cell r="M65">
            <v>833.55379962656673</v>
          </cell>
          <cell r="N65">
            <v>968.46011356691895</v>
          </cell>
          <cell r="O65">
            <v>1035.8183291326297</v>
          </cell>
          <cell r="P65">
            <v>881.43601319098332</v>
          </cell>
        </row>
        <row r="66">
          <cell r="A66">
            <v>1065</v>
          </cell>
          <cell r="B66" t="str">
            <v>CASTAGNOLE PIEMONTE</v>
          </cell>
          <cell r="I66">
            <v>279.74116537140492</v>
          </cell>
          <cell r="J66">
            <v>275.57692337137087</v>
          </cell>
          <cell r="K66">
            <v>571.0612433316137</v>
          </cell>
          <cell r="L66">
            <v>746.93562332706176</v>
          </cell>
          <cell r="M66">
            <v>852.29297134532283</v>
          </cell>
          <cell r="N66">
            <v>1000.8956691919043</v>
          </cell>
          <cell r="O66">
            <v>1071.1765029141718</v>
          </cell>
          <cell r="P66">
            <v>942.85363732325982</v>
          </cell>
        </row>
        <row r="67">
          <cell r="A67">
            <v>1066</v>
          </cell>
          <cell r="B67" t="str">
            <v>CASTELLAMONTE</v>
          </cell>
          <cell r="I67">
            <v>1020.2500033900815</v>
          </cell>
          <cell r="J67">
            <v>1014.1453586416449</v>
          </cell>
          <cell r="K67">
            <v>2086.2036699452678</v>
          </cell>
          <cell r="L67">
            <v>2709.2335502118954</v>
          </cell>
          <cell r="M67">
            <v>3044.6629586024233</v>
          </cell>
          <cell r="N67">
            <v>3548.0838887536311</v>
          </cell>
          <cell r="O67">
            <v>3776.9911074002771</v>
          </cell>
          <cell r="P67">
            <v>3265.9833929467827</v>
          </cell>
        </row>
        <row r="68">
          <cell r="A68">
            <v>1067</v>
          </cell>
          <cell r="B68" t="str">
            <v>CASTELNUOVO NIGRA</v>
          </cell>
          <cell r="I68">
            <v>377.85549974299568</v>
          </cell>
          <cell r="J68">
            <v>376.54801166985857</v>
          </cell>
          <cell r="K68">
            <v>752.69686177681103</v>
          </cell>
          <cell r="L68">
            <v>971.69869864935333</v>
          </cell>
          <cell r="M68">
            <v>1126.7336505419887</v>
          </cell>
          <cell r="N68">
            <v>1308.2224897770354</v>
          </cell>
          <cell r="O68">
            <v>1386.8510664382704</v>
          </cell>
          <cell r="P68">
            <v>1221.9118986369033</v>
          </cell>
        </row>
        <row r="69">
          <cell r="A69">
            <v>1068</v>
          </cell>
          <cell r="B69" t="str">
            <v>CASTIGLIONE TORINESE</v>
          </cell>
          <cell r="I69">
            <v>440.32505182959727</v>
          </cell>
          <cell r="J69">
            <v>433.34320932600934</v>
          </cell>
          <cell r="K69">
            <v>861.40862857581783</v>
          </cell>
          <cell r="L69">
            <v>1128.3724493539921</v>
          </cell>
          <cell r="M69">
            <v>1276.4516643410329</v>
          </cell>
          <cell r="N69">
            <v>1497.4326385967288</v>
          </cell>
          <cell r="O69">
            <v>1566.2772441878121</v>
          </cell>
          <cell r="P69">
            <v>1352.5877131067202</v>
          </cell>
        </row>
        <row r="70">
          <cell r="A70">
            <v>1069</v>
          </cell>
          <cell r="B70" t="str">
            <v>CAVAGNOLO</v>
          </cell>
          <cell r="I70">
            <v>275.31458861647405</v>
          </cell>
          <cell r="J70">
            <v>267.16656267053202</v>
          </cell>
          <cell r="K70">
            <v>534.99874590738159</v>
          </cell>
          <cell r="L70">
            <v>700.61466855079345</v>
          </cell>
          <cell r="M70">
            <v>756.39561425110185</v>
          </cell>
          <cell r="N70">
            <v>863.86923207007521</v>
          </cell>
          <cell r="O70">
            <v>901.78115692117774</v>
          </cell>
          <cell r="P70">
            <v>779.20656751228421</v>
          </cell>
        </row>
        <row r="71">
          <cell r="A71">
            <v>1070</v>
          </cell>
          <cell r="B71" t="str">
            <v>CAVOUR</v>
          </cell>
          <cell r="I71">
            <v>1306.2243726645279</v>
          </cell>
          <cell r="J71">
            <v>1269.8004649596426</v>
          </cell>
          <cell r="K71">
            <v>2543.6987198147776</v>
          </cell>
          <cell r="L71">
            <v>3238.0913784476106</v>
          </cell>
          <cell r="M71">
            <v>3588.0896402376125</v>
          </cell>
          <cell r="N71">
            <v>4147.3509245310861</v>
          </cell>
          <cell r="O71">
            <v>4385.5839491053184</v>
          </cell>
          <cell r="P71">
            <v>3844.6233246133033</v>
          </cell>
        </row>
        <row r="72">
          <cell r="A72">
            <v>1071</v>
          </cell>
          <cell r="B72" t="str">
            <v>CERCENASCO</v>
          </cell>
          <cell r="I72">
            <v>267.60403134596345</v>
          </cell>
          <cell r="J72">
            <v>262.6763119441074</v>
          </cell>
          <cell r="K72">
            <v>509.71609797589235</v>
          </cell>
          <cell r="L72">
            <v>655.65665563253447</v>
          </cell>
          <cell r="M72">
            <v>728.76600270940651</v>
          </cell>
          <cell r="N72">
            <v>835.22499731529285</v>
          </cell>
          <cell r="O72">
            <v>882.72838620043228</v>
          </cell>
          <cell r="P72">
            <v>768.51462489066898</v>
          </cell>
        </row>
        <row r="73">
          <cell r="A73">
            <v>1072</v>
          </cell>
          <cell r="B73" t="str">
            <v>CERES</v>
          </cell>
          <cell r="I73">
            <v>432.81386901512917</v>
          </cell>
          <cell r="J73">
            <v>418.66065957481266</v>
          </cell>
          <cell r="K73">
            <v>844.55057633548449</v>
          </cell>
          <cell r="L73">
            <v>1110.4448645848636</v>
          </cell>
          <cell r="M73">
            <v>1207.530168969884</v>
          </cell>
          <cell r="N73">
            <v>1413.2615224526305</v>
          </cell>
          <cell r="O73">
            <v>1450.7204786200095</v>
          </cell>
          <cell r="P73">
            <v>1234.4323193123373</v>
          </cell>
        </row>
        <row r="74">
          <cell r="A74">
            <v>1073</v>
          </cell>
          <cell r="B74" t="str">
            <v>CERESOLE REALE</v>
          </cell>
          <cell r="I74">
            <v>539.11551446327348</v>
          </cell>
          <cell r="J74">
            <v>535.11769036815076</v>
          </cell>
          <cell r="K74">
            <v>1042.3427852682594</v>
          </cell>
          <cell r="L74">
            <v>1379.8790470536887</v>
          </cell>
          <cell r="M74">
            <v>1577.5335224259004</v>
          </cell>
          <cell r="N74">
            <v>1815.8636873618991</v>
          </cell>
          <cell r="O74">
            <v>1967.626315726475</v>
          </cell>
          <cell r="P74">
            <v>1642.6704903842922</v>
          </cell>
        </row>
        <row r="75">
          <cell r="A75">
            <v>1074</v>
          </cell>
          <cell r="B75" t="str">
            <v>CESANA TORINESE</v>
          </cell>
          <cell r="I75">
            <v>1289.241687538321</v>
          </cell>
          <cell r="J75">
            <v>1251.6729070110612</v>
          </cell>
          <cell r="K75">
            <v>2482.5358936578491</v>
          </cell>
          <cell r="L75">
            <v>3169.5225121336298</v>
          </cell>
          <cell r="M75">
            <v>3578.0732055385738</v>
          </cell>
          <cell r="N75">
            <v>4075.936018285614</v>
          </cell>
          <cell r="O75">
            <v>4320.1005429709021</v>
          </cell>
          <cell r="P75">
            <v>3732.9666987604624</v>
          </cell>
        </row>
        <row r="76">
          <cell r="A76">
            <v>1075</v>
          </cell>
          <cell r="B76" t="str">
            <v>CHIALAMBERTO</v>
          </cell>
          <cell r="I76">
            <v>338.5344675806881</v>
          </cell>
          <cell r="J76">
            <v>322.1195940896348</v>
          </cell>
          <cell r="K76">
            <v>634.49160299071502</v>
          </cell>
          <cell r="L76">
            <v>833.00092203011491</v>
          </cell>
          <cell r="M76">
            <v>949.28799770501143</v>
          </cell>
          <cell r="N76">
            <v>1107.8332609386496</v>
          </cell>
          <cell r="O76">
            <v>1146.1027974249016</v>
          </cell>
          <cell r="P76">
            <v>1027.7142290418481</v>
          </cell>
        </row>
        <row r="77">
          <cell r="A77">
            <v>1076</v>
          </cell>
          <cell r="B77" t="str">
            <v>CHIANOCCO</v>
          </cell>
          <cell r="I77">
            <v>359.82537457412883</v>
          </cell>
          <cell r="J77">
            <v>354.28987149234439</v>
          </cell>
          <cell r="K77">
            <v>713.9481867698571</v>
          </cell>
          <cell r="L77">
            <v>920.92663084766491</v>
          </cell>
          <cell r="M77">
            <v>1001.2303058062607</v>
          </cell>
          <cell r="N77">
            <v>1155.6786789204762</v>
          </cell>
          <cell r="O77">
            <v>1218.5088112414883</v>
          </cell>
          <cell r="P77">
            <v>1076.3599848902531</v>
          </cell>
        </row>
        <row r="78">
          <cell r="A78">
            <v>1077</v>
          </cell>
          <cell r="B78" t="str">
            <v>CHIAVERANO</v>
          </cell>
          <cell r="I78">
            <v>356.14343246828093</v>
          </cell>
          <cell r="J78">
            <v>349.45390547278606</v>
          </cell>
          <cell r="K78">
            <v>688.44694731721017</v>
          </cell>
          <cell r="L78">
            <v>874.82640666532723</v>
          </cell>
          <cell r="M78">
            <v>982.3209224019364</v>
          </cell>
          <cell r="N78">
            <v>1105.5286020482074</v>
          </cell>
          <cell r="O78">
            <v>1121.2765007557571</v>
          </cell>
          <cell r="P78">
            <v>985.45879166764416</v>
          </cell>
        </row>
        <row r="79">
          <cell r="A79">
            <v>1078</v>
          </cell>
          <cell r="B79" t="str">
            <v>CHIERI</v>
          </cell>
          <cell r="I79">
            <v>1451.3464547703986</v>
          </cell>
          <cell r="J79">
            <v>1415.1073019382227</v>
          </cell>
          <cell r="K79">
            <v>2796.9282319082367</v>
          </cell>
          <cell r="L79">
            <v>3615.4307391984889</v>
          </cell>
          <cell r="M79">
            <v>4042.1348252359758</v>
          </cell>
          <cell r="N79">
            <v>4615.3936433994832</v>
          </cell>
          <cell r="O79">
            <v>4877.63935808109</v>
          </cell>
          <cell r="P79">
            <v>4232.0073787824331</v>
          </cell>
        </row>
        <row r="80">
          <cell r="A80">
            <v>1079</v>
          </cell>
          <cell r="B80" t="str">
            <v>CHIESANUOVA</v>
          </cell>
          <cell r="I80">
            <v>110.37638412867655</v>
          </cell>
          <cell r="J80">
            <v>111.64866487448164</v>
          </cell>
          <cell r="K80">
            <v>233.49450213353222</v>
          </cell>
          <cell r="L80">
            <v>295.42172365950967</v>
          </cell>
          <cell r="M80">
            <v>342.68585837806887</v>
          </cell>
          <cell r="N80">
            <v>398.94387908483236</v>
          </cell>
          <cell r="O80">
            <v>396.31637703586529</v>
          </cell>
          <cell r="P80">
            <v>360.50864226026971</v>
          </cell>
        </row>
        <row r="81">
          <cell r="A81">
            <v>1080</v>
          </cell>
          <cell r="B81" t="str">
            <v>CHIOMONTE</v>
          </cell>
          <cell r="I81">
            <v>420.27961691731934</v>
          </cell>
          <cell r="J81">
            <v>442.68317667734271</v>
          </cell>
          <cell r="K81">
            <v>905.00024348836894</v>
          </cell>
          <cell r="L81">
            <v>1155.0966026231204</v>
          </cell>
          <cell r="M81">
            <v>1282.2444348403212</v>
          </cell>
          <cell r="N81">
            <v>1569.5514028673513</v>
          </cell>
          <cell r="O81">
            <v>1729.2835745918735</v>
          </cell>
          <cell r="P81">
            <v>1528.5186721203879</v>
          </cell>
        </row>
        <row r="82">
          <cell r="A82">
            <v>1081</v>
          </cell>
          <cell r="B82" t="str">
            <v>CHIUSA DI SAN MICHELE</v>
          </cell>
          <cell r="I82">
            <v>158.53329123481868</v>
          </cell>
          <cell r="J82">
            <v>150.03304087102617</v>
          </cell>
          <cell r="K82">
            <v>285.70949403732203</v>
          </cell>
          <cell r="L82">
            <v>369.271125134307</v>
          </cell>
          <cell r="M82">
            <v>405.92782681227868</v>
          </cell>
          <cell r="N82">
            <v>460.95499924784519</v>
          </cell>
          <cell r="O82">
            <v>495.83547889061822</v>
          </cell>
          <cell r="P82">
            <v>437.52163716100114</v>
          </cell>
        </row>
        <row r="83">
          <cell r="A83">
            <v>1082</v>
          </cell>
          <cell r="B83" t="str">
            <v>CHIVASSO</v>
          </cell>
          <cell r="I83">
            <v>1395.0659120787866</v>
          </cell>
          <cell r="J83">
            <v>1366.2565913554747</v>
          </cell>
          <cell r="K83">
            <v>2721.3093076039631</v>
          </cell>
          <cell r="L83">
            <v>3572.9365845526468</v>
          </cell>
          <cell r="M83">
            <v>4067.037300036704</v>
          </cell>
          <cell r="N83">
            <v>4733.5398851985565</v>
          </cell>
          <cell r="O83">
            <v>5025.2847598922936</v>
          </cell>
          <cell r="P83">
            <v>4385.7153090000102</v>
          </cell>
        </row>
        <row r="84">
          <cell r="A84">
            <v>1083</v>
          </cell>
          <cell r="B84" t="str">
            <v>CICONIO</v>
          </cell>
          <cell r="I84">
            <v>63.414191416117191</v>
          </cell>
          <cell r="J84">
            <v>64.865799571826827</v>
          </cell>
          <cell r="K84">
            <v>133.94753907747133</v>
          </cell>
          <cell r="L84">
            <v>177.49914347381366</v>
          </cell>
          <cell r="M84">
            <v>197.72962032722634</v>
          </cell>
          <cell r="N84">
            <v>235.78909269740865</v>
          </cell>
          <cell r="O84">
            <v>260.01936771877212</v>
          </cell>
          <cell r="P84">
            <v>222.61843377656149</v>
          </cell>
        </row>
        <row r="85">
          <cell r="A85">
            <v>1084</v>
          </cell>
          <cell r="B85" t="str">
            <v>CINTANO</v>
          </cell>
          <cell r="I85">
            <v>117.04100296967783</v>
          </cell>
          <cell r="J85">
            <v>122.46495279748029</v>
          </cell>
          <cell r="K85">
            <v>244.61880768943632</v>
          </cell>
          <cell r="L85">
            <v>326.31071960030789</v>
          </cell>
          <cell r="M85">
            <v>374.13135775166597</v>
          </cell>
          <cell r="N85">
            <v>414.42692253056589</v>
          </cell>
          <cell r="O85">
            <v>435.60490605804051</v>
          </cell>
          <cell r="P85">
            <v>380.08271695577679</v>
          </cell>
        </row>
        <row r="86">
          <cell r="A86">
            <v>1085</v>
          </cell>
          <cell r="B86" t="str">
            <v>CINZANO</v>
          </cell>
          <cell r="I86">
            <v>126.34607427048618</v>
          </cell>
          <cell r="J86">
            <v>126.88117456378886</v>
          </cell>
          <cell r="K86">
            <v>247.96679105493939</v>
          </cell>
          <cell r="L86">
            <v>338.72332337092593</v>
          </cell>
          <cell r="M86">
            <v>380.14069694587602</v>
          </cell>
          <cell r="N86">
            <v>458.94611132244864</v>
          </cell>
          <cell r="O86">
            <v>483.50265115937646</v>
          </cell>
          <cell r="P86">
            <v>424.41328941847627</v>
          </cell>
        </row>
        <row r="87">
          <cell r="A87">
            <v>1086</v>
          </cell>
          <cell r="B87" t="str">
            <v>CIRIE'</v>
          </cell>
          <cell r="I87">
            <v>886.90885424770011</v>
          </cell>
          <cell r="J87">
            <v>856.25198817206081</v>
          </cell>
          <cell r="K87">
            <v>1689.7950381025814</v>
          </cell>
          <cell r="L87">
            <v>2177.5244929270002</v>
          </cell>
          <cell r="M87">
            <v>2422.9875108053188</v>
          </cell>
          <cell r="N87">
            <v>2741.1588094229514</v>
          </cell>
          <cell r="O87">
            <v>2879.4032782960935</v>
          </cell>
          <cell r="P87">
            <v>2490.276218271742</v>
          </cell>
        </row>
        <row r="88">
          <cell r="A88">
            <v>1087</v>
          </cell>
          <cell r="B88" t="str">
            <v>CLAVIERE</v>
          </cell>
          <cell r="I88">
            <v>52.661761703945814</v>
          </cell>
          <cell r="J88">
            <v>55.776190449487785</v>
          </cell>
          <cell r="K88">
            <v>109.31710058637113</v>
          </cell>
          <cell r="L88">
            <v>137.19904889957073</v>
          </cell>
          <cell r="M88">
            <v>136.94812220256128</v>
          </cell>
          <cell r="N88">
            <v>163.85622353792388</v>
          </cell>
          <cell r="O88">
            <v>167.76468733699369</v>
          </cell>
          <cell r="P88">
            <v>149.23941801303332</v>
          </cell>
        </row>
        <row r="89">
          <cell r="A89">
            <v>1088</v>
          </cell>
          <cell r="B89" t="str">
            <v>COASSOLO TORINESE</v>
          </cell>
          <cell r="I89">
            <v>600.0068749359142</v>
          </cell>
          <cell r="J89">
            <v>593.00662456772534</v>
          </cell>
          <cell r="K89">
            <v>1222.4050580786266</v>
          </cell>
          <cell r="L89">
            <v>1607.4326517518541</v>
          </cell>
          <cell r="M89">
            <v>1779.5998797696784</v>
          </cell>
          <cell r="N89">
            <v>2042.1305860566686</v>
          </cell>
          <cell r="O89">
            <v>2166.8603834156479</v>
          </cell>
          <cell r="P89">
            <v>1870.979473837845</v>
          </cell>
        </row>
        <row r="90">
          <cell r="A90">
            <v>1089</v>
          </cell>
          <cell r="B90" t="str">
            <v>COAZZE</v>
          </cell>
          <cell r="I90">
            <v>752.57726908104644</v>
          </cell>
          <cell r="J90">
            <v>757.20579779695856</v>
          </cell>
          <cell r="K90">
            <v>1542.6438242574052</v>
          </cell>
          <cell r="L90">
            <v>2051.4038230424048</v>
          </cell>
          <cell r="M90">
            <v>2266.21452861328</v>
          </cell>
          <cell r="N90">
            <v>2647.8452770433778</v>
          </cell>
          <cell r="O90">
            <v>2808.4509265824345</v>
          </cell>
          <cell r="P90">
            <v>2449.6657271310805</v>
          </cell>
        </row>
        <row r="91">
          <cell r="A91">
            <v>1090</v>
          </cell>
          <cell r="B91" t="str">
            <v>COLLEGNO</v>
          </cell>
          <cell r="I91">
            <v>911.91450532005172</v>
          </cell>
          <cell r="J91">
            <v>889.3190166170383</v>
          </cell>
          <cell r="K91">
            <v>1739.2829297408293</v>
          </cell>
          <cell r="L91">
            <v>2207.7376209052059</v>
          </cell>
          <cell r="M91">
            <v>2428.8002220697231</v>
          </cell>
          <cell r="N91">
            <v>2776.1422606176243</v>
          </cell>
          <cell r="O91">
            <v>2914.8806366743561</v>
          </cell>
          <cell r="P91">
            <v>2529.5317269102029</v>
          </cell>
        </row>
        <row r="92">
          <cell r="A92">
            <v>1091</v>
          </cell>
          <cell r="B92" t="str">
            <v>COLLERETTO CASTELNUOVO</v>
          </cell>
          <cell r="I92">
            <v>164.53385553387048</v>
          </cell>
          <cell r="J92">
            <v>164.95993638981338</v>
          </cell>
          <cell r="K92">
            <v>341.29536711745942</v>
          </cell>
          <cell r="L92">
            <v>450.53256095095713</v>
          </cell>
          <cell r="M92">
            <v>505.19902191422563</v>
          </cell>
          <cell r="N92">
            <v>576.9754166888805</v>
          </cell>
          <cell r="O92">
            <v>620.90515147067424</v>
          </cell>
          <cell r="P92">
            <v>548.96832793207022</v>
          </cell>
        </row>
        <row r="93">
          <cell r="A93">
            <v>1092</v>
          </cell>
          <cell r="B93" t="str">
            <v>COLLERETTO GIACOSA</v>
          </cell>
          <cell r="I93">
            <v>182.39687472210773</v>
          </cell>
          <cell r="J93">
            <v>183.06965614950275</v>
          </cell>
          <cell r="K93">
            <v>368.48425781009428</v>
          </cell>
          <cell r="L93">
            <v>469.83092006050902</v>
          </cell>
          <cell r="M93">
            <v>519.12791433337009</v>
          </cell>
          <cell r="N93">
            <v>591.70779440289948</v>
          </cell>
          <cell r="O93">
            <v>636.68026205735475</v>
          </cell>
          <cell r="P93">
            <v>564.54420170581557</v>
          </cell>
        </row>
        <row r="94">
          <cell r="A94">
            <v>1093</v>
          </cell>
          <cell r="B94" t="str">
            <v>CONDOVE</v>
          </cell>
          <cell r="I94">
            <v>897.72415779824371</v>
          </cell>
          <cell r="J94">
            <v>888.78232592314328</v>
          </cell>
          <cell r="K94">
            <v>1762.0307459915723</v>
          </cell>
          <cell r="L94">
            <v>2294.1174953230102</v>
          </cell>
          <cell r="M94">
            <v>2603.9410431309147</v>
          </cell>
          <cell r="N94">
            <v>3028.6744776343544</v>
          </cell>
          <cell r="O94">
            <v>3209.0010800262125</v>
          </cell>
          <cell r="P94">
            <v>2779.5327315910713</v>
          </cell>
        </row>
        <row r="95">
          <cell r="A95">
            <v>1094</v>
          </cell>
          <cell r="B95" t="str">
            <v>CORIO</v>
          </cell>
          <cell r="I95">
            <v>892.29007965114988</v>
          </cell>
          <cell r="J95">
            <v>875.04725051683226</v>
          </cell>
          <cell r="K95">
            <v>1782.163162793355</v>
          </cell>
          <cell r="L95">
            <v>2295.5976774665114</v>
          </cell>
          <cell r="M95">
            <v>2558.7263613616383</v>
          </cell>
          <cell r="N95">
            <v>2938.4203324384371</v>
          </cell>
          <cell r="O95">
            <v>3109.6056864105203</v>
          </cell>
          <cell r="P95">
            <v>2666.1346226848141</v>
          </cell>
        </row>
        <row r="96">
          <cell r="A96">
            <v>1095</v>
          </cell>
          <cell r="B96" t="str">
            <v>COSSANO CANAVESE</v>
          </cell>
          <cell r="I96">
            <v>101.24020166422143</v>
          </cell>
          <cell r="J96">
            <v>102.30244829973536</v>
          </cell>
          <cell r="K96">
            <v>202.61007312647286</v>
          </cell>
          <cell r="L96">
            <v>270.8766255770509</v>
          </cell>
          <cell r="M96">
            <v>293.99062123512113</v>
          </cell>
          <cell r="N96">
            <v>335.19581837706164</v>
          </cell>
          <cell r="O96">
            <v>356.16773716300997</v>
          </cell>
          <cell r="P96">
            <v>312.23009177878083</v>
          </cell>
        </row>
        <row r="97">
          <cell r="A97">
            <v>1096</v>
          </cell>
          <cell r="B97" t="str">
            <v>CUCEGLIO</v>
          </cell>
          <cell r="I97">
            <v>196.23735581940215</v>
          </cell>
          <cell r="J97">
            <v>193.06536964041277</v>
          </cell>
          <cell r="K97">
            <v>395.09281462178399</v>
          </cell>
          <cell r="L97">
            <v>506.16752367841491</v>
          </cell>
          <cell r="M97">
            <v>563.59023003623201</v>
          </cell>
          <cell r="N97">
            <v>654.09096295809081</v>
          </cell>
          <cell r="O97">
            <v>704.17189633678913</v>
          </cell>
          <cell r="P97">
            <v>592.78871658204059</v>
          </cell>
        </row>
        <row r="98">
          <cell r="A98">
            <v>1097</v>
          </cell>
          <cell r="B98" t="str">
            <v>CUMIANA</v>
          </cell>
          <cell r="I98">
            <v>1225.2445871343687</v>
          </cell>
          <cell r="J98">
            <v>1228.4570620769521</v>
          </cell>
          <cell r="K98">
            <v>2436.5836099558142</v>
          </cell>
          <cell r="L98">
            <v>3177.1956600476965</v>
          </cell>
          <cell r="M98">
            <v>3570.6963054966163</v>
          </cell>
          <cell r="N98">
            <v>4142.1111274930308</v>
          </cell>
          <cell r="O98">
            <v>4357.0154073640406</v>
          </cell>
          <cell r="P98">
            <v>3771.9123723511238</v>
          </cell>
        </row>
        <row r="99">
          <cell r="A99">
            <v>1098</v>
          </cell>
          <cell r="B99" t="str">
            <v>CUORGNE'</v>
          </cell>
          <cell r="I99">
            <v>695.8095738080001</v>
          </cell>
          <cell r="J99">
            <v>679.76879191562909</v>
          </cell>
          <cell r="K99">
            <v>1347.4309213779541</v>
          </cell>
          <cell r="L99">
            <v>1743.1648767019008</v>
          </cell>
          <cell r="M99">
            <v>1912.9550615131454</v>
          </cell>
          <cell r="N99">
            <v>2203.0290086032428</v>
          </cell>
          <cell r="O99">
            <v>2341.5123605678814</v>
          </cell>
          <cell r="P99">
            <v>2040.2052962489131</v>
          </cell>
        </row>
        <row r="100">
          <cell r="A100">
            <v>1099</v>
          </cell>
          <cell r="B100" t="str">
            <v>DRUENTO</v>
          </cell>
          <cell r="I100">
            <v>590.10118490724471</v>
          </cell>
          <cell r="J100">
            <v>577.79493082115891</v>
          </cell>
          <cell r="K100">
            <v>1142.4233738715673</v>
          </cell>
          <cell r="L100">
            <v>1468.0701167735135</v>
          </cell>
          <cell r="M100">
            <v>1618.4329231608301</v>
          </cell>
          <cell r="N100">
            <v>1883.0825958435421</v>
          </cell>
          <cell r="O100">
            <v>1975.6298165460573</v>
          </cell>
          <cell r="P100">
            <v>1719.9440484389679</v>
          </cell>
        </row>
        <row r="101">
          <cell r="A101">
            <v>1100</v>
          </cell>
          <cell r="B101" t="str">
            <v>EXILLES</v>
          </cell>
          <cell r="I101">
            <v>542.19647630316354</v>
          </cell>
          <cell r="J101">
            <v>533.33282146697547</v>
          </cell>
          <cell r="K101">
            <v>1070.5059013100122</v>
          </cell>
          <cell r="L101">
            <v>1347.8757583712206</v>
          </cell>
          <cell r="M101">
            <v>1483.9162428744962</v>
          </cell>
          <cell r="N101">
            <v>1716.745301106014</v>
          </cell>
          <cell r="O101">
            <v>1819.8869288339363</v>
          </cell>
          <cell r="P101">
            <v>1606.3229314295857</v>
          </cell>
        </row>
        <row r="102">
          <cell r="A102">
            <v>1101</v>
          </cell>
          <cell r="B102" t="str">
            <v>FAVRIA</v>
          </cell>
          <cell r="I102">
            <v>318.8196779701729</v>
          </cell>
          <cell r="J102">
            <v>320.67735976570236</v>
          </cell>
          <cell r="K102">
            <v>654.99275274838396</v>
          </cell>
          <cell r="L102">
            <v>862.67950917641758</v>
          </cell>
          <cell r="M102">
            <v>960.21836037732339</v>
          </cell>
          <cell r="N102">
            <v>1121.5419505198943</v>
          </cell>
          <cell r="O102">
            <v>1197.9707230710308</v>
          </cell>
          <cell r="P102">
            <v>1040.2046731161695</v>
          </cell>
        </row>
        <row r="103">
          <cell r="A103">
            <v>1102</v>
          </cell>
          <cell r="B103" t="str">
            <v>FELETTO</v>
          </cell>
          <cell r="I103">
            <v>222.38865719139991</v>
          </cell>
          <cell r="J103">
            <v>218.82390006620136</v>
          </cell>
          <cell r="K103">
            <v>444.68562431177469</v>
          </cell>
          <cell r="L103">
            <v>568.73296244843675</v>
          </cell>
          <cell r="M103">
            <v>628.63156391507368</v>
          </cell>
          <cell r="N103">
            <v>703.74543595843625</v>
          </cell>
          <cell r="O103">
            <v>750.45617973745289</v>
          </cell>
          <cell r="P103">
            <v>648.1950435860665</v>
          </cell>
        </row>
        <row r="104">
          <cell r="A104">
            <v>1103</v>
          </cell>
          <cell r="B104" t="str">
            <v>FENESTRELLE</v>
          </cell>
          <cell r="I104">
            <v>715.57739968692204</v>
          </cell>
          <cell r="J104">
            <v>711.4529408680047</v>
          </cell>
          <cell r="K104">
            <v>1427.7064901278143</v>
          </cell>
          <cell r="L104">
            <v>1828.5327635361898</v>
          </cell>
          <cell r="M104">
            <v>1978.5358234392099</v>
          </cell>
          <cell r="N104">
            <v>2303.499861745925</v>
          </cell>
          <cell r="O104">
            <v>2484.0565679019496</v>
          </cell>
          <cell r="P104">
            <v>2130.8295134180244</v>
          </cell>
        </row>
        <row r="105">
          <cell r="A105">
            <v>1104</v>
          </cell>
          <cell r="B105" t="str">
            <v>FIANO</v>
          </cell>
          <cell r="I105">
            <v>368.84624652675529</v>
          </cell>
          <cell r="J105">
            <v>360.20074750998987</v>
          </cell>
          <cell r="K105">
            <v>704.48295766724925</v>
          </cell>
          <cell r="L105">
            <v>886.3239056165836</v>
          </cell>
          <cell r="M105">
            <v>987.62894494961154</v>
          </cell>
          <cell r="N105">
            <v>1113.9461434559339</v>
          </cell>
          <cell r="O105">
            <v>1164.5830457924515</v>
          </cell>
          <cell r="P105">
            <v>1014.1512398720415</v>
          </cell>
        </row>
        <row r="106">
          <cell r="A106">
            <v>1105</v>
          </cell>
          <cell r="B106" t="str">
            <v>FIORANO CANAVESE</v>
          </cell>
          <cell r="I106">
            <v>132.64880546992529</v>
          </cell>
          <cell r="J106">
            <v>130.06832066177196</v>
          </cell>
          <cell r="K106">
            <v>252.2076879460129</v>
          </cell>
          <cell r="L106">
            <v>325.0076483540015</v>
          </cell>
          <cell r="M106">
            <v>360.69856127781304</v>
          </cell>
          <cell r="N106">
            <v>410.87460038879777</v>
          </cell>
          <cell r="O106">
            <v>431.66521138174721</v>
          </cell>
          <cell r="P106">
            <v>379.01553036304864</v>
          </cell>
        </row>
        <row r="107">
          <cell r="A107">
            <v>1106</v>
          </cell>
          <cell r="B107" t="str">
            <v>FOGLIZZO</v>
          </cell>
          <cell r="I107">
            <v>299.04203088499264</v>
          </cell>
          <cell r="J107">
            <v>301.35088612711843</v>
          </cell>
          <cell r="K107">
            <v>605.31025967251196</v>
          </cell>
          <cell r="L107">
            <v>788.84521780544685</v>
          </cell>
          <cell r="M107">
            <v>873.82841619955252</v>
          </cell>
          <cell r="N107">
            <v>1063.0424286359087</v>
          </cell>
          <cell r="O107">
            <v>1130.4725894384339</v>
          </cell>
          <cell r="P107">
            <v>991.40927296779807</v>
          </cell>
        </row>
        <row r="108">
          <cell r="A108">
            <v>1107</v>
          </cell>
          <cell r="B108" t="str">
            <v>FORNO CANAVESE</v>
          </cell>
          <cell r="I108">
            <v>443.24758627779988</v>
          </cell>
          <cell r="J108">
            <v>434.44292703964305</v>
          </cell>
          <cell r="K108">
            <v>874.42392321690977</v>
          </cell>
          <cell r="L108">
            <v>1133.2151971606397</v>
          </cell>
          <cell r="M108">
            <v>1220.936543880927</v>
          </cell>
          <cell r="N108">
            <v>1407.0927718146611</v>
          </cell>
          <cell r="O108">
            <v>1486.2293485094115</v>
          </cell>
          <cell r="P108">
            <v>1272.7279551554623</v>
          </cell>
        </row>
        <row r="109">
          <cell r="A109">
            <v>1108</v>
          </cell>
          <cell r="B109" t="str">
            <v>FRASSINETTO</v>
          </cell>
          <cell r="I109">
            <v>251.81031783965949</v>
          </cell>
          <cell r="J109">
            <v>259.49598074110202</v>
          </cell>
          <cell r="K109">
            <v>540.33595128330467</v>
          </cell>
          <cell r="L109">
            <v>727.79951358251139</v>
          </cell>
          <cell r="M109">
            <v>799.38156819554388</v>
          </cell>
          <cell r="N109">
            <v>938.09918452811735</v>
          </cell>
          <cell r="O109">
            <v>1000.5707511736925</v>
          </cell>
          <cell r="P109">
            <v>875.67291583207327</v>
          </cell>
        </row>
        <row r="110">
          <cell r="A110">
            <v>1109</v>
          </cell>
          <cell r="B110" t="str">
            <v>FRONT</v>
          </cell>
          <cell r="I110">
            <v>280.31646783314358</v>
          </cell>
          <cell r="J110">
            <v>283.35353853160171</v>
          </cell>
          <cell r="K110">
            <v>580.35467830846062</v>
          </cell>
          <cell r="L110">
            <v>755.06792427629568</v>
          </cell>
          <cell r="M110">
            <v>815.65425364894429</v>
          </cell>
          <cell r="N110">
            <v>924.36047140725145</v>
          </cell>
          <cell r="O110">
            <v>968.28378627214397</v>
          </cell>
          <cell r="P110">
            <v>848.7730509546501</v>
          </cell>
        </row>
        <row r="111">
          <cell r="A111">
            <v>1110</v>
          </cell>
          <cell r="B111" t="str">
            <v>FROSSASCO</v>
          </cell>
          <cell r="I111">
            <v>603.56319702232838</v>
          </cell>
          <cell r="J111">
            <v>583.37497398533071</v>
          </cell>
          <cell r="K111">
            <v>1112.2613911112994</v>
          </cell>
          <cell r="L111">
            <v>1434.4386071461358</v>
          </cell>
          <cell r="M111">
            <v>1585.7622329584922</v>
          </cell>
          <cell r="N111">
            <v>1823.1093392061227</v>
          </cell>
          <cell r="O111">
            <v>1930.383653398093</v>
          </cell>
          <cell r="P111">
            <v>1682.417913066356</v>
          </cell>
        </row>
        <row r="112">
          <cell r="A112">
            <v>1111</v>
          </cell>
          <cell r="B112" t="str">
            <v>GARZIGLIANA</v>
          </cell>
          <cell r="I112">
            <v>202.79380394882011</v>
          </cell>
          <cell r="J112">
            <v>202.87124292165822</v>
          </cell>
          <cell r="K112">
            <v>403.86391773572547</v>
          </cell>
          <cell r="L112">
            <v>530.75569417444103</v>
          </cell>
          <cell r="M112">
            <v>601.54347694646162</v>
          </cell>
          <cell r="N112">
            <v>702.36755429156187</v>
          </cell>
          <cell r="O112">
            <v>749.69598338288699</v>
          </cell>
          <cell r="P112">
            <v>690.85051417721309</v>
          </cell>
        </row>
        <row r="113">
          <cell r="A113">
            <v>1112</v>
          </cell>
          <cell r="B113" t="str">
            <v>GASSINO TORINESE</v>
          </cell>
          <cell r="I113">
            <v>492.02533539519669</v>
          </cell>
          <cell r="J113">
            <v>485.17378630147141</v>
          </cell>
          <cell r="K113">
            <v>958.83963287999131</v>
          </cell>
          <cell r="L113">
            <v>1234.2293326501781</v>
          </cell>
          <cell r="M113">
            <v>1371.1110735034233</v>
          </cell>
          <cell r="N113">
            <v>1565.0537874271495</v>
          </cell>
          <cell r="O113">
            <v>1647.4681903293254</v>
          </cell>
          <cell r="P113">
            <v>1430.5385850489772</v>
          </cell>
        </row>
        <row r="114">
          <cell r="A114">
            <v>1113</v>
          </cell>
          <cell r="B114" t="str">
            <v>GERMAGNANO</v>
          </cell>
          <cell r="I114">
            <v>291.02640776428035</v>
          </cell>
          <cell r="J114">
            <v>285.69104305183049</v>
          </cell>
          <cell r="K114">
            <v>583.31459921873011</v>
          </cell>
          <cell r="L114">
            <v>751.30528446106655</v>
          </cell>
          <cell r="M114">
            <v>821.62758797837898</v>
          </cell>
          <cell r="N114">
            <v>937.47356387278853</v>
          </cell>
          <cell r="O114">
            <v>973.41227537679242</v>
          </cell>
          <cell r="P114">
            <v>839.55758752576776</v>
          </cell>
        </row>
        <row r="115">
          <cell r="A115">
            <v>1114</v>
          </cell>
          <cell r="B115" t="str">
            <v>GIAGLIONE</v>
          </cell>
          <cell r="I115">
            <v>508.44733751887441</v>
          </cell>
          <cell r="J115">
            <v>488.21687203510987</v>
          </cell>
          <cell r="K115">
            <v>990.59338715453998</v>
          </cell>
          <cell r="L115">
            <v>1243.4926760089504</v>
          </cell>
          <cell r="M115">
            <v>1386.6006306034612</v>
          </cell>
          <cell r="N115">
            <v>1620.6964398505579</v>
          </cell>
          <cell r="O115">
            <v>1668.7922447898579</v>
          </cell>
          <cell r="P115">
            <v>1474.3786837036903</v>
          </cell>
        </row>
        <row r="116">
          <cell r="A116">
            <v>1115</v>
          </cell>
          <cell r="B116" t="str">
            <v>GIAVENO</v>
          </cell>
          <cell r="I116">
            <v>1374.133652187051</v>
          </cell>
          <cell r="J116">
            <v>1363.9710408477265</v>
          </cell>
          <cell r="K116">
            <v>2753.3653392473366</v>
          </cell>
          <cell r="L116">
            <v>3599.8827440625187</v>
          </cell>
          <cell r="M116">
            <v>4056.8197024860388</v>
          </cell>
          <cell r="N116">
            <v>4740.7434301252233</v>
          </cell>
          <cell r="O116">
            <v>5000.6643861184803</v>
          </cell>
          <cell r="P116">
            <v>4342.3826429715082</v>
          </cell>
        </row>
        <row r="117">
          <cell r="A117">
            <v>1116</v>
          </cell>
          <cell r="B117" t="str">
            <v>GIVOLETTO</v>
          </cell>
          <cell r="I117">
            <v>332.80341965323782</v>
          </cell>
          <cell r="J117">
            <v>342.55287195822763</v>
          </cell>
          <cell r="K117">
            <v>724.0423963981126</v>
          </cell>
          <cell r="L117">
            <v>952.51443187002394</v>
          </cell>
          <cell r="M117">
            <v>1111.8737621455025</v>
          </cell>
          <cell r="N117">
            <v>1338.9976874715121</v>
          </cell>
          <cell r="O117">
            <v>1452.7197378796109</v>
          </cell>
          <cell r="P117">
            <v>1307.9092895773508</v>
          </cell>
        </row>
        <row r="118">
          <cell r="A118">
            <v>1117</v>
          </cell>
          <cell r="B118" t="str">
            <v>GRAVERE</v>
          </cell>
          <cell r="I118">
            <v>454.26573115254382</v>
          </cell>
          <cell r="J118">
            <v>453.16077987659781</v>
          </cell>
          <cell r="K118">
            <v>903.77697669993142</v>
          </cell>
          <cell r="L118">
            <v>1141.6695030493113</v>
          </cell>
          <cell r="M118">
            <v>1293.7340360131323</v>
          </cell>
          <cell r="N118">
            <v>1501.2037492342758</v>
          </cell>
          <cell r="O118">
            <v>1530.2443687191667</v>
          </cell>
          <cell r="P118">
            <v>1261.1264956162338</v>
          </cell>
        </row>
        <row r="119">
          <cell r="A119">
            <v>1118</v>
          </cell>
          <cell r="B119" t="str">
            <v>GROSCAVALLO</v>
          </cell>
          <cell r="I119">
            <v>682.28361099017127</v>
          </cell>
          <cell r="J119">
            <v>689.95037081929377</v>
          </cell>
          <cell r="K119">
            <v>1307.8129378088017</v>
          </cell>
          <cell r="L119">
            <v>1718.1248512902578</v>
          </cell>
          <cell r="M119">
            <v>1869.348799124384</v>
          </cell>
          <cell r="N119">
            <v>2169.8733903813172</v>
          </cell>
          <cell r="O119">
            <v>2283.6035893810731</v>
          </cell>
          <cell r="P119">
            <v>1970.4687888293324</v>
          </cell>
        </row>
        <row r="120">
          <cell r="A120">
            <v>1119</v>
          </cell>
          <cell r="B120" t="str">
            <v>GROSSO</v>
          </cell>
          <cell r="I120">
            <v>171.8539736667656</v>
          </cell>
          <cell r="J120">
            <v>168.47852688839652</v>
          </cell>
          <cell r="K120">
            <v>344.20545456002145</v>
          </cell>
          <cell r="L120">
            <v>432.83189539502268</v>
          </cell>
          <cell r="M120">
            <v>480.09220236750065</v>
          </cell>
          <cell r="N120">
            <v>543.74992385335599</v>
          </cell>
          <cell r="O120">
            <v>563.0790516137489</v>
          </cell>
          <cell r="P120">
            <v>490.88306202645492</v>
          </cell>
        </row>
        <row r="121">
          <cell r="A121">
            <v>1120</v>
          </cell>
          <cell r="B121" t="str">
            <v>GRUGLIASCO</v>
          </cell>
          <cell r="I121">
            <v>794.69542735964035</v>
          </cell>
          <cell r="J121">
            <v>770.18858058171725</v>
          </cell>
          <cell r="K121">
            <v>1493.3810715899351</v>
          </cell>
          <cell r="L121">
            <v>1931.8508765441959</v>
          </cell>
          <cell r="M121">
            <v>2115.3438619106078</v>
          </cell>
          <cell r="N121">
            <v>2429.1301725900985</v>
          </cell>
          <cell r="O121">
            <v>2562.5645642313211</v>
          </cell>
          <cell r="P121">
            <v>2233.2611613350564</v>
          </cell>
        </row>
        <row r="122">
          <cell r="A122">
            <v>1121</v>
          </cell>
          <cell r="B122" t="str">
            <v>INGRIA</v>
          </cell>
          <cell r="I122">
            <v>110.19208324919835</v>
          </cell>
          <cell r="J122">
            <v>113.42298928065462</v>
          </cell>
          <cell r="K122">
            <v>245.08785847184532</v>
          </cell>
          <cell r="L122">
            <v>316.85253432962458</v>
          </cell>
          <cell r="M122">
            <v>362.59599779215773</v>
          </cell>
          <cell r="N122">
            <v>468.93269620408029</v>
          </cell>
          <cell r="O122">
            <v>506.49884082742847</v>
          </cell>
          <cell r="P122">
            <v>452.24144992154896</v>
          </cell>
        </row>
        <row r="123">
          <cell r="A123">
            <v>1122</v>
          </cell>
          <cell r="B123" t="str">
            <v>INVERSO PINASCA</v>
          </cell>
          <cell r="I123">
            <v>204.90477214851578</v>
          </cell>
          <cell r="J123">
            <v>204.02674462083735</v>
          </cell>
          <cell r="K123">
            <v>404.28221701478122</v>
          </cell>
          <cell r="L123">
            <v>519.41413281347013</v>
          </cell>
          <cell r="M123">
            <v>585.76179114310185</v>
          </cell>
          <cell r="N123">
            <v>683.76778486280932</v>
          </cell>
          <cell r="O123">
            <v>723.28312433153644</v>
          </cell>
          <cell r="P123">
            <v>627.90107886949852</v>
          </cell>
        </row>
        <row r="124">
          <cell r="A124">
            <v>1123</v>
          </cell>
          <cell r="B124" t="str">
            <v>ISOLABELLA</v>
          </cell>
          <cell r="I124">
            <v>106.85038340160033</v>
          </cell>
          <cell r="J124">
            <v>98.526033435234154</v>
          </cell>
          <cell r="K124">
            <v>196.20358759243766</v>
          </cell>
          <cell r="L124">
            <v>240.88360323868926</v>
          </cell>
          <cell r="M124">
            <v>285.08037252270634</v>
          </cell>
          <cell r="N124">
            <v>325.27242513419111</v>
          </cell>
          <cell r="O124">
            <v>333.12862003652975</v>
          </cell>
          <cell r="P124">
            <v>292.21959983712514</v>
          </cell>
        </row>
        <row r="125">
          <cell r="A125">
            <v>1124</v>
          </cell>
          <cell r="B125" t="str">
            <v>ISSIGLIO</v>
          </cell>
          <cell r="I125">
            <v>131.08675614852939</v>
          </cell>
          <cell r="J125">
            <v>127.32405906767983</v>
          </cell>
          <cell r="K125">
            <v>260.81225371338218</v>
          </cell>
          <cell r="L125">
            <v>339.53701261235392</v>
          </cell>
          <cell r="M125">
            <v>384.78526633425781</v>
          </cell>
          <cell r="N125">
            <v>465.56193504573548</v>
          </cell>
          <cell r="O125">
            <v>474.53101064354166</v>
          </cell>
          <cell r="P125">
            <v>414.31325380489932</v>
          </cell>
        </row>
        <row r="126">
          <cell r="A126">
            <v>1125</v>
          </cell>
          <cell r="B126" t="str">
            <v>IVREA</v>
          </cell>
          <cell r="I126">
            <v>1266.1553059838236</v>
          </cell>
          <cell r="J126">
            <v>1226.4221105622396</v>
          </cell>
          <cell r="K126">
            <v>2418.9188254740766</v>
          </cell>
          <cell r="L126">
            <v>3080.8990165641571</v>
          </cell>
          <cell r="M126">
            <v>3365.5049776484939</v>
          </cell>
          <cell r="N126">
            <v>3859.0146810041788</v>
          </cell>
          <cell r="O126">
            <v>4063.8618721957946</v>
          </cell>
          <cell r="P126">
            <v>3527.4299772569743</v>
          </cell>
        </row>
        <row r="127">
          <cell r="A127">
            <v>1126</v>
          </cell>
          <cell r="B127" t="str">
            <v>LA CASSA</v>
          </cell>
          <cell r="I127">
            <v>324.66438756301636</v>
          </cell>
          <cell r="J127">
            <v>339.56991687853792</v>
          </cell>
          <cell r="K127">
            <v>688.34071853244268</v>
          </cell>
          <cell r="L127">
            <v>897.77214230622133</v>
          </cell>
          <cell r="M127">
            <v>1022.3934778958959</v>
          </cell>
          <cell r="N127">
            <v>1187.2763073250112</v>
          </cell>
          <cell r="O127">
            <v>1256.1943760007173</v>
          </cell>
          <cell r="P127">
            <v>1071.9244756917351</v>
          </cell>
        </row>
        <row r="128">
          <cell r="A128">
            <v>1127</v>
          </cell>
          <cell r="B128" t="str">
            <v>LA LOGGIA</v>
          </cell>
          <cell r="I128">
            <v>403.74107590868596</v>
          </cell>
          <cell r="J128">
            <v>400.1996012575666</v>
          </cell>
          <cell r="K128">
            <v>799.89252444110343</v>
          </cell>
          <cell r="L128">
            <v>1050.444316750792</v>
          </cell>
          <cell r="M128">
            <v>1218.1293870006255</v>
          </cell>
          <cell r="N128">
            <v>1441.5723127527106</v>
          </cell>
          <cell r="O128">
            <v>1554.9916991602688</v>
          </cell>
          <cell r="P128">
            <v>1365.9166253464098</v>
          </cell>
        </row>
        <row r="129">
          <cell r="A129">
            <v>1128</v>
          </cell>
          <cell r="B129" t="str">
            <v>LANZO TORINESE</v>
          </cell>
          <cell r="I129">
            <v>459.491498757714</v>
          </cell>
          <cell r="J129">
            <v>447.83644844851261</v>
          </cell>
          <cell r="K129">
            <v>887.91999824073173</v>
          </cell>
          <cell r="L129">
            <v>1140.9227242003958</v>
          </cell>
          <cell r="M129">
            <v>1248.3131815699974</v>
          </cell>
          <cell r="N129">
            <v>1441.9813709414063</v>
          </cell>
          <cell r="O129">
            <v>1519.158988198312</v>
          </cell>
          <cell r="P129">
            <v>1327.470936203621</v>
          </cell>
        </row>
        <row r="130">
          <cell r="A130">
            <v>1129</v>
          </cell>
          <cell r="B130" t="str">
            <v>LAURIANO</v>
          </cell>
          <cell r="I130">
            <v>294.09466181204385</v>
          </cell>
          <cell r="J130">
            <v>295.78041877056472</v>
          </cell>
          <cell r="K130">
            <v>594.97555280749975</v>
          </cell>
          <cell r="L130">
            <v>799.15017486840475</v>
          </cell>
          <cell r="M130">
            <v>889.85422711903732</v>
          </cell>
          <cell r="N130">
            <v>1017.7749891942257</v>
          </cell>
          <cell r="O130">
            <v>1083.4152264738584</v>
          </cell>
          <cell r="P130">
            <v>947.48799929309132</v>
          </cell>
        </row>
        <row r="131">
          <cell r="A131">
            <v>1130</v>
          </cell>
          <cell r="B131" t="str">
            <v>LEINI'</v>
          </cell>
          <cell r="I131">
            <v>1203.1567062322426</v>
          </cell>
          <cell r="J131">
            <v>1230.0110300713006</v>
          </cell>
          <cell r="K131">
            <v>2479.2618409318543</v>
          </cell>
          <cell r="L131">
            <v>3252.8730146980874</v>
          </cell>
          <cell r="M131">
            <v>3645.5335026805219</v>
          </cell>
          <cell r="N131">
            <v>4266.2900658077833</v>
          </cell>
          <cell r="O131">
            <v>4514.3158213115512</v>
          </cell>
          <cell r="P131">
            <v>3938.1059208792844</v>
          </cell>
        </row>
        <row r="132">
          <cell r="A132">
            <v>1131</v>
          </cell>
          <cell r="B132" t="str">
            <v>LEMIE</v>
          </cell>
          <cell r="I132">
            <v>468.93737781879764</v>
          </cell>
          <cell r="J132">
            <v>447.5843276603203</v>
          </cell>
          <cell r="K132">
            <v>862.64011188915697</v>
          </cell>
          <cell r="L132">
            <v>1132.246083065711</v>
          </cell>
          <cell r="M132">
            <v>1182.7965621429728</v>
          </cell>
          <cell r="N132">
            <v>1369.8599944099913</v>
          </cell>
          <cell r="O132">
            <v>1539.9979257097261</v>
          </cell>
          <cell r="P132">
            <v>1245.0771405710545</v>
          </cell>
        </row>
        <row r="133">
          <cell r="A133">
            <v>1132</v>
          </cell>
          <cell r="B133" t="str">
            <v>LESSOLO</v>
          </cell>
          <cell r="I133">
            <v>340.59917766528184</v>
          </cell>
          <cell r="J133">
            <v>337.33848348066414</v>
          </cell>
          <cell r="K133">
            <v>689.40945979891933</v>
          </cell>
          <cell r="L133">
            <v>890.04942808033604</v>
          </cell>
          <cell r="M133">
            <v>988.50524413149117</v>
          </cell>
          <cell r="N133">
            <v>1121.8774382616534</v>
          </cell>
          <cell r="O133">
            <v>1191.647761494082</v>
          </cell>
          <cell r="P133">
            <v>1028.5887062594163</v>
          </cell>
        </row>
        <row r="134">
          <cell r="A134">
            <v>1133</v>
          </cell>
          <cell r="B134" t="str">
            <v>LEVONE</v>
          </cell>
          <cell r="I134">
            <v>161.50266824446314</v>
          </cell>
          <cell r="J134">
            <v>155.59913888046475</v>
          </cell>
          <cell r="K134">
            <v>305.79875108130352</v>
          </cell>
          <cell r="L134">
            <v>400.21076440077888</v>
          </cell>
          <cell r="M134">
            <v>441.78957490719472</v>
          </cell>
          <cell r="N134">
            <v>491.84644385534807</v>
          </cell>
          <cell r="O134">
            <v>531.38825717727048</v>
          </cell>
          <cell r="P134">
            <v>472.97078803375905</v>
          </cell>
        </row>
        <row r="135">
          <cell r="A135">
            <v>1134</v>
          </cell>
          <cell r="B135" t="str">
            <v>LOCANA</v>
          </cell>
          <cell r="I135">
            <v>984.7029305587788</v>
          </cell>
          <cell r="J135">
            <v>987.88919460438865</v>
          </cell>
          <cell r="K135">
            <v>1942.9117329844833</v>
          </cell>
          <cell r="L135">
            <v>2507.4924181166489</v>
          </cell>
          <cell r="M135">
            <v>2767.7257482682003</v>
          </cell>
          <cell r="N135">
            <v>3159.2301689795208</v>
          </cell>
          <cell r="O135">
            <v>3343.0844272111817</v>
          </cell>
          <cell r="P135">
            <v>2905.1374377672619</v>
          </cell>
        </row>
        <row r="136">
          <cell r="A136">
            <v>1135</v>
          </cell>
          <cell r="B136" t="str">
            <v>LOMBARDORE</v>
          </cell>
          <cell r="I136">
            <v>347.32229344789204</v>
          </cell>
          <cell r="J136">
            <v>341.09558252750804</v>
          </cell>
          <cell r="K136">
            <v>675.91816601990126</v>
          </cell>
          <cell r="L136">
            <v>841.4971797076696</v>
          </cell>
          <cell r="M136">
            <v>1019.5833048278731</v>
          </cell>
          <cell r="N136">
            <v>1184.6363566046628</v>
          </cell>
          <cell r="O136">
            <v>1265.3255995746549</v>
          </cell>
          <cell r="P136">
            <v>1095.4954179650911</v>
          </cell>
        </row>
        <row r="137">
          <cell r="A137">
            <v>1136</v>
          </cell>
          <cell r="B137" t="str">
            <v>LOMBRIASCO</v>
          </cell>
          <cell r="I137">
            <v>168.58713617304136</v>
          </cell>
          <cell r="J137">
            <v>161.51826239189211</v>
          </cell>
          <cell r="K137">
            <v>326.31750047565811</v>
          </cell>
          <cell r="L137">
            <v>421.8549838569333</v>
          </cell>
          <cell r="M137">
            <v>468.21931759205154</v>
          </cell>
          <cell r="N137">
            <v>535.15986646681108</v>
          </cell>
          <cell r="O137">
            <v>574.25490179826977</v>
          </cell>
          <cell r="P137">
            <v>509.04557640885679</v>
          </cell>
        </row>
        <row r="138">
          <cell r="A138">
            <v>1137</v>
          </cell>
          <cell r="B138" t="str">
            <v>LORANZE'</v>
          </cell>
          <cell r="I138">
            <v>117.80505532717521</v>
          </cell>
          <cell r="J138">
            <v>116.89529344615359</v>
          </cell>
          <cell r="K138">
            <v>234.12931077703774</v>
          </cell>
          <cell r="L138">
            <v>301.40850588433773</v>
          </cell>
          <cell r="M138">
            <v>333.167453769605</v>
          </cell>
          <cell r="N138">
            <v>393.89329373773012</v>
          </cell>
          <cell r="O138">
            <v>418.74304456474641</v>
          </cell>
          <cell r="P138">
            <v>366.32940231727525</v>
          </cell>
        </row>
        <row r="139">
          <cell r="A139">
            <v>1138</v>
          </cell>
          <cell r="B139" t="str">
            <v>LUGNACCO</v>
          </cell>
          <cell r="I139">
            <v>116.17112321239425</v>
          </cell>
          <cell r="J139">
            <v>113.83715006320932</v>
          </cell>
          <cell r="K139">
            <v>228.27364893070703</v>
          </cell>
          <cell r="L139">
            <v>300.89051706981712</v>
          </cell>
          <cell r="M139">
            <v>335.81120559012692</v>
          </cell>
          <cell r="N139">
            <v>386.706520181663</v>
          </cell>
          <cell r="O139">
            <v>399.22867690139731</v>
          </cell>
          <cell r="P139">
            <v>352.2301460141004</v>
          </cell>
        </row>
        <row r="140">
          <cell r="A140">
            <v>1139</v>
          </cell>
          <cell r="B140" t="str">
            <v>LUSERNA SAN GIOVANNI</v>
          </cell>
          <cell r="I140">
            <v>670.5522366780508</v>
          </cell>
          <cell r="J140">
            <v>648.12537893798878</v>
          </cell>
          <cell r="K140">
            <v>1283.6529951096086</v>
          </cell>
          <cell r="L140">
            <v>1628.427474072156</v>
          </cell>
          <cell r="M140">
            <v>1815.5391417978667</v>
          </cell>
          <cell r="N140">
            <v>2056.9348973563478</v>
          </cell>
          <cell r="O140">
            <v>2153.6372968330074</v>
          </cell>
          <cell r="P140">
            <v>1848.2617764247627</v>
          </cell>
        </row>
        <row r="141">
          <cell r="A141">
            <v>1140</v>
          </cell>
          <cell r="B141" t="str">
            <v>LUSERNETTA</v>
          </cell>
          <cell r="I141">
            <v>214.09621129403001</v>
          </cell>
          <cell r="J141">
            <v>214.23950995000405</v>
          </cell>
          <cell r="K141">
            <v>419.48442827095033</v>
          </cell>
          <cell r="L141">
            <v>542.6315317929176</v>
          </cell>
          <cell r="M141">
            <v>625.62135536178084</v>
          </cell>
          <cell r="N141">
            <v>723.02901051762342</v>
          </cell>
          <cell r="O141">
            <v>746.81035276070986</v>
          </cell>
          <cell r="P141">
            <v>639.53009175976615</v>
          </cell>
        </row>
        <row r="142">
          <cell r="A142">
            <v>1141</v>
          </cell>
          <cell r="B142" t="str">
            <v>LUSIGLIE'</v>
          </cell>
          <cell r="I142">
            <v>119.07968836544238</v>
          </cell>
          <cell r="J142">
            <v>118.86148090773244</v>
          </cell>
          <cell r="K142">
            <v>239.10022834791383</v>
          </cell>
          <cell r="L142">
            <v>313.09473968478045</v>
          </cell>
          <cell r="M142">
            <v>351.3799113168123</v>
          </cell>
          <cell r="N142">
            <v>417.32417441728546</v>
          </cell>
          <cell r="O142">
            <v>436.95852956546815</v>
          </cell>
          <cell r="P142">
            <v>387.12741513005182</v>
          </cell>
        </row>
        <row r="143">
          <cell r="A143">
            <v>1142</v>
          </cell>
          <cell r="B143" t="str">
            <v>MACELLO</v>
          </cell>
          <cell r="I143">
            <v>319.8548576228763</v>
          </cell>
          <cell r="J143">
            <v>324.37115466396574</v>
          </cell>
          <cell r="K143">
            <v>661.33653021067482</v>
          </cell>
          <cell r="L143">
            <v>881.53926895269547</v>
          </cell>
          <cell r="M143">
            <v>985.25747959676039</v>
          </cell>
          <cell r="N143">
            <v>1144.969826047972</v>
          </cell>
          <cell r="O143">
            <v>1227.1376985430438</v>
          </cell>
          <cell r="P143">
            <v>1056.5726721018973</v>
          </cell>
        </row>
        <row r="144">
          <cell r="A144">
            <v>1143</v>
          </cell>
          <cell r="B144" t="str">
            <v>MAGLIONE</v>
          </cell>
          <cell r="I144">
            <v>185.90259132208314</v>
          </cell>
          <cell r="J144">
            <v>179.04367727203342</v>
          </cell>
          <cell r="K144">
            <v>359.87016122747667</v>
          </cell>
          <cell r="L144">
            <v>466.93870087755852</v>
          </cell>
          <cell r="M144">
            <v>529.6537169363819</v>
          </cell>
          <cell r="N144">
            <v>586.35753301945044</v>
          </cell>
          <cell r="O144">
            <v>590.89732685316358</v>
          </cell>
          <cell r="P144">
            <v>503.87266378491421</v>
          </cell>
        </row>
        <row r="145">
          <cell r="A145">
            <v>1144</v>
          </cell>
          <cell r="B145" t="str">
            <v>MARENTINO</v>
          </cell>
          <cell r="I145">
            <v>320.13438009304605</v>
          </cell>
          <cell r="J145">
            <v>325.0249903594854</v>
          </cell>
          <cell r="K145">
            <v>650.7738044428113</v>
          </cell>
          <cell r="L145">
            <v>840.24857254452058</v>
          </cell>
          <cell r="M145">
            <v>931.25651672529978</v>
          </cell>
          <cell r="N145">
            <v>1076.7986329523935</v>
          </cell>
          <cell r="O145">
            <v>1131.0145465113283</v>
          </cell>
          <cell r="P145">
            <v>958.30454201040834</v>
          </cell>
        </row>
        <row r="146">
          <cell r="A146">
            <v>1145</v>
          </cell>
          <cell r="B146" t="str">
            <v>MASSELLO</v>
          </cell>
          <cell r="I146">
            <v>417.85374726033001</v>
          </cell>
          <cell r="J146">
            <v>446.24597144083668</v>
          </cell>
          <cell r="K146">
            <v>955.21130208861916</v>
          </cell>
          <cell r="L146">
            <v>1201.5577930213863</v>
          </cell>
          <cell r="M146">
            <v>1410.2306478306043</v>
          </cell>
          <cell r="N146">
            <v>1524.8396569652075</v>
          </cell>
          <cell r="O146">
            <v>1608.8346232705808</v>
          </cell>
          <cell r="P146">
            <v>1372.5488569958468</v>
          </cell>
        </row>
        <row r="147">
          <cell r="A147">
            <v>1146</v>
          </cell>
          <cell r="B147" t="str">
            <v>MATHI</v>
          </cell>
          <cell r="I147">
            <v>261.17504452774966</v>
          </cell>
          <cell r="J147">
            <v>256.20901938183022</v>
          </cell>
          <cell r="K147">
            <v>510.13186933669374</v>
          </cell>
          <cell r="L147">
            <v>653.30604252219223</v>
          </cell>
          <cell r="M147">
            <v>721.45956024089332</v>
          </cell>
          <cell r="N147">
            <v>826.04751000932163</v>
          </cell>
          <cell r="O147">
            <v>871.61215694567215</v>
          </cell>
          <cell r="P147">
            <v>758.13579441017043</v>
          </cell>
        </row>
        <row r="148">
          <cell r="A148">
            <v>1147</v>
          </cell>
          <cell r="B148" t="str">
            <v>MATTIE</v>
          </cell>
          <cell r="I148">
            <v>407.51666466238339</v>
          </cell>
          <cell r="J148">
            <v>379.76480932729072</v>
          </cell>
          <cell r="K148">
            <v>731.10491779055553</v>
          </cell>
          <cell r="L148">
            <v>927.48916870869868</v>
          </cell>
          <cell r="M148">
            <v>998.36598640960653</v>
          </cell>
          <cell r="N148">
            <v>1110.1496921353921</v>
          </cell>
          <cell r="O148">
            <v>1139.4532725737261</v>
          </cell>
          <cell r="P148">
            <v>998.90944642799798</v>
          </cell>
        </row>
        <row r="149">
          <cell r="A149">
            <v>1148</v>
          </cell>
          <cell r="B149" t="str">
            <v>MAZZE'</v>
          </cell>
          <cell r="I149">
            <v>671.30921270633746</v>
          </cell>
          <cell r="J149">
            <v>666.55188922431466</v>
          </cell>
          <cell r="K149">
            <v>1357.7177338234064</v>
          </cell>
          <cell r="L149">
            <v>1771.1325991316651</v>
          </cell>
          <cell r="M149">
            <v>1958.997052541589</v>
          </cell>
          <cell r="N149">
            <v>2241.2391495065926</v>
          </cell>
          <cell r="O149">
            <v>2396.2547915847676</v>
          </cell>
          <cell r="P149">
            <v>2091.9857763109258</v>
          </cell>
        </row>
        <row r="150">
          <cell r="A150">
            <v>1149</v>
          </cell>
          <cell r="B150" t="str">
            <v>MEANA DI SUSA</v>
          </cell>
          <cell r="I150">
            <v>245.12388113432746</v>
          </cell>
          <cell r="J150">
            <v>243.87592786533153</v>
          </cell>
          <cell r="K150">
            <v>490.88664134249905</v>
          </cell>
          <cell r="L150">
            <v>633.11362401967551</v>
          </cell>
          <cell r="M150">
            <v>696.55587651699068</v>
          </cell>
          <cell r="N150">
            <v>783.97096361767797</v>
          </cell>
          <cell r="O150">
            <v>830.27244550226294</v>
          </cell>
          <cell r="P150">
            <v>704.71623745339195</v>
          </cell>
        </row>
        <row r="151">
          <cell r="A151">
            <v>1150</v>
          </cell>
          <cell r="B151" t="str">
            <v>MERCENASCO</v>
          </cell>
          <cell r="I151">
            <v>348.88591877643944</v>
          </cell>
          <cell r="J151">
            <v>342.03381087047688</v>
          </cell>
          <cell r="K151">
            <v>692.04547087263575</v>
          </cell>
          <cell r="L151">
            <v>919.50398300112249</v>
          </cell>
          <cell r="M151">
            <v>1010.6859897397563</v>
          </cell>
          <cell r="N151">
            <v>1201.0845527997503</v>
          </cell>
          <cell r="O151">
            <v>1261.9238159378517</v>
          </cell>
          <cell r="P151">
            <v>1096.6542727293702</v>
          </cell>
        </row>
        <row r="152">
          <cell r="A152">
            <v>1151</v>
          </cell>
          <cell r="B152" t="str">
            <v>MEUGLIANO</v>
          </cell>
          <cell r="I152">
            <v>133.66125888374052</v>
          </cell>
          <cell r="J152">
            <v>122.8493932715329</v>
          </cell>
          <cell r="K152">
            <v>263.01358136010475</v>
          </cell>
          <cell r="L152">
            <v>326.23844117846545</v>
          </cell>
          <cell r="M152">
            <v>389.32973278854217</v>
          </cell>
          <cell r="N152">
            <v>427.4025642685192</v>
          </cell>
          <cell r="O152">
            <v>447.22276404993352</v>
          </cell>
          <cell r="P152">
            <v>372.71967950585145</v>
          </cell>
        </row>
        <row r="153">
          <cell r="A153">
            <v>1152</v>
          </cell>
          <cell r="B153" t="str">
            <v>MEZZENILE</v>
          </cell>
          <cell r="I153">
            <v>458.97980647087144</v>
          </cell>
          <cell r="J153">
            <v>444.95788822373549</v>
          </cell>
          <cell r="K153">
            <v>899.31899499446945</v>
          </cell>
          <cell r="L153">
            <v>1167.3597125385334</v>
          </cell>
          <cell r="M153">
            <v>1297.0367881843013</v>
          </cell>
          <cell r="N153">
            <v>1497.7395308218122</v>
          </cell>
          <cell r="O153">
            <v>1581.639806584431</v>
          </cell>
          <cell r="P153">
            <v>1375.0488255776593</v>
          </cell>
        </row>
        <row r="154">
          <cell r="A154">
            <v>1153</v>
          </cell>
          <cell r="B154" t="str">
            <v>MOMBELLO DI TORINO</v>
          </cell>
          <cell r="I154">
            <v>88.237443732732231</v>
          </cell>
          <cell r="J154">
            <v>85.461523836040399</v>
          </cell>
          <cell r="K154">
            <v>171.70491571796788</v>
          </cell>
          <cell r="L154">
            <v>232.97984295434983</v>
          </cell>
          <cell r="M154">
            <v>268.80473188831945</v>
          </cell>
          <cell r="N154">
            <v>307.98438133271219</v>
          </cell>
          <cell r="O154">
            <v>319.12470610361726</v>
          </cell>
          <cell r="P154">
            <v>278.65029864827619</v>
          </cell>
        </row>
        <row r="155">
          <cell r="A155">
            <v>1154</v>
          </cell>
          <cell r="B155" t="str">
            <v>MOMPANTERO</v>
          </cell>
          <cell r="I155">
            <v>453.19032883109867</v>
          </cell>
          <cell r="J155">
            <v>452.36973612282281</v>
          </cell>
          <cell r="K155">
            <v>909.94110792166816</v>
          </cell>
          <cell r="L155">
            <v>1199.2300676312589</v>
          </cell>
          <cell r="M155">
            <v>1349.3880900738832</v>
          </cell>
          <cell r="N155">
            <v>1533.0947503732466</v>
          </cell>
          <cell r="O155">
            <v>1652.4969562433948</v>
          </cell>
          <cell r="P155">
            <v>1373.0352572166678</v>
          </cell>
        </row>
        <row r="156">
          <cell r="A156">
            <v>1155</v>
          </cell>
          <cell r="B156" t="str">
            <v>MONASTERO DI LANZO</v>
          </cell>
          <cell r="I156">
            <v>419.83610039610488</v>
          </cell>
          <cell r="J156">
            <v>412.73119428940083</v>
          </cell>
          <cell r="K156">
            <v>836.29392818129975</v>
          </cell>
          <cell r="L156">
            <v>1071.9600637408414</v>
          </cell>
          <cell r="M156">
            <v>1188.3852852316427</v>
          </cell>
          <cell r="N156">
            <v>1354.4135182417185</v>
          </cell>
          <cell r="O156">
            <v>1456.9472379032377</v>
          </cell>
          <cell r="P156">
            <v>1288.7485101925529</v>
          </cell>
        </row>
        <row r="157">
          <cell r="A157">
            <v>1156</v>
          </cell>
          <cell r="B157" t="str">
            <v>MONCALIERI</v>
          </cell>
          <cell r="I157">
            <v>2399.4707598143536</v>
          </cell>
          <cell r="J157">
            <v>2352.8468992381149</v>
          </cell>
          <cell r="K157">
            <v>4591.8293647293003</v>
          </cell>
          <cell r="L157">
            <v>5972.9509298654993</v>
          </cell>
          <cell r="M157">
            <v>6429.7401898394319</v>
          </cell>
          <cell r="N157">
            <v>7280.1634292216113</v>
          </cell>
          <cell r="O157">
            <v>7648.1179344286093</v>
          </cell>
          <cell r="P157">
            <v>6652.3850770736481</v>
          </cell>
        </row>
        <row r="158">
          <cell r="A158">
            <v>1157</v>
          </cell>
          <cell r="B158" t="str">
            <v>MONCENISIO</v>
          </cell>
          <cell r="I158">
            <v>70.889634828173044</v>
          </cell>
          <cell r="J158">
            <v>70.557536564168657</v>
          </cell>
          <cell r="K158">
            <v>152.45166300598814</v>
          </cell>
          <cell r="L158">
            <v>157.47132444841171</v>
          </cell>
          <cell r="M158">
            <v>199.44876303921674</v>
          </cell>
          <cell r="N158">
            <v>241.15798136759994</v>
          </cell>
          <cell r="O158">
            <v>252.04727253451208</v>
          </cell>
          <cell r="P158">
            <v>194.01658196698003</v>
          </cell>
        </row>
        <row r="159">
          <cell r="A159">
            <v>1158</v>
          </cell>
          <cell r="B159" t="str">
            <v>MONTALDO TORINESE</v>
          </cell>
          <cell r="I159">
            <v>125.80410043197776</v>
          </cell>
          <cell r="J159">
            <v>126.74338563224781</v>
          </cell>
          <cell r="K159">
            <v>257.33382550756244</v>
          </cell>
          <cell r="L159">
            <v>337.73569186031295</v>
          </cell>
          <cell r="M159">
            <v>384.87729571862769</v>
          </cell>
          <cell r="N159">
            <v>449.03658566601933</v>
          </cell>
          <cell r="O159">
            <v>484.10691812907993</v>
          </cell>
          <cell r="P159">
            <v>428.64508628020826</v>
          </cell>
        </row>
        <row r="160">
          <cell r="A160">
            <v>1159</v>
          </cell>
          <cell r="B160" t="str">
            <v>MONTALENGHE</v>
          </cell>
          <cell r="I160">
            <v>193.50744538260548</v>
          </cell>
          <cell r="J160">
            <v>186.31415331410943</v>
          </cell>
          <cell r="K160">
            <v>384.93373231148968</v>
          </cell>
          <cell r="L160">
            <v>498.05610389154549</v>
          </cell>
          <cell r="M160">
            <v>544.90579210341605</v>
          </cell>
          <cell r="N160">
            <v>646.73533184106441</v>
          </cell>
          <cell r="O160">
            <v>698.37592947133226</v>
          </cell>
          <cell r="P160">
            <v>595.80039669643179</v>
          </cell>
        </row>
        <row r="161">
          <cell r="A161">
            <v>1160</v>
          </cell>
          <cell r="B161" t="str">
            <v>MONTALTO DORA</v>
          </cell>
          <cell r="I161">
            <v>246.76725043406117</v>
          </cell>
          <cell r="J161">
            <v>239.12785142775124</v>
          </cell>
          <cell r="K161">
            <v>475.99963532666936</v>
          </cell>
          <cell r="L161">
            <v>609.95896985318109</v>
          </cell>
          <cell r="M161">
            <v>679.80837282286791</v>
          </cell>
          <cell r="N161">
            <v>781.52255563985852</v>
          </cell>
          <cell r="O161">
            <v>818.07984328633574</v>
          </cell>
          <cell r="P161">
            <v>712.101062686212</v>
          </cell>
        </row>
        <row r="162">
          <cell r="A162">
            <v>1161</v>
          </cell>
          <cell r="B162" t="str">
            <v>MONTANARO</v>
          </cell>
          <cell r="I162">
            <v>463.44676031404583</v>
          </cell>
          <cell r="J162">
            <v>460.41146078401437</v>
          </cell>
          <cell r="K162">
            <v>911.99014074436036</v>
          </cell>
          <cell r="L162">
            <v>1161.951784729104</v>
          </cell>
          <cell r="M162">
            <v>1279.6790075128692</v>
          </cell>
          <cell r="N162">
            <v>1473.5971554840007</v>
          </cell>
          <cell r="O162">
            <v>1560.8806967253963</v>
          </cell>
          <cell r="P162">
            <v>1365.3946374859495</v>
          </cell>
        </row>
        <row r="163">
          <cell r="A163">
            <v>1162</v>
          </cell>
          <cell r="B163" t="str">
            <v>MONTEU DA PO</v>
          </cell>
          <cell r="I163">
            <v>144.17065938938512</v>
          </cell>
          <cell r="J163">
            <v>146.56901630136451</v>
          </cell>
          <cell r="K163">
            <v>294.04268869174172</v>
          </cell>
          <cell r="L163">
            <v>386.29181615932987</v>
          </cell>
          <cell r="M163">
            <v>438.91310829986514</v>
          </cell>
          <cell r="N163">
            <v>502.21437336985315</v>
          </cell>
          <cell r="O163">
            <v>541.67297933274108</v>
          </cell>
          <cell r="P163">
            <v>468.07624880932536</v>
          </cell>
        </row>
        <row r="164">
          <cell r="A164">
            <v>1163</v>
          </cell>
          <cell r="B164" t="str">
            <v>MORIONDO TORINESE</v>
          </cell>
          <cell r="I164">
            <v>158.75789019448791</v>
          </cell>
          <cell r="J164">
            <v>159.013276433431</v>
          </cell>
          <cell r="K164">
            <v>318.74221272937189</v>
          </cell>
          <cell r="L164">
            <v>414.93843308184518</v>
          </cell>
          <cell r="M164">
            <v>471.28715971209692</v>
          </cell>
          <cell r="N164">
            <v>558.64153985074597</v>
          </cell>
          <cell r="O164">
            <v>593.00447482215066</v>
          </cell>
          <cell r="P164">
            <v>517.36854351381339</v>
          </cell>
        </row>
        <row r="165">
          <cell r="A165">
            <v>1164</v>
          </cell>
          <cell r="B165" t="str">
            <v>NICHELINO</v>
          </cell>
          <cell r="I165">
            <v>859.81277785190468</v>
          </cell>
          <cell r="J165">
            <v>833.40230729922905</v>
          </cell>
          <cell r="K165">
            <v>1631.3193260974149</v>
          </cell>
          <cell r="L165">
            <v>2093.4420693458082</v>
          </cell>
          <cell r="M165">
            <v>2294.081387061497</v>
          </cell>
          <cell r="N165">
            <v>2597.6343282008083</v>
          </cell>
          <cell r="O165">
            <v>2707.5467699887668</v>
          </cell>
          <cell r="P165">
            <v>2323.9746723699564</v>
          </cell>
        </row>
        <row r="166">
          <cell r="A166">
            <v>1165</v>
          </cell>
          <cell r="B166" t="str">
            <v>NOASCA</v>
          </cell>
          <cell r="I166">
            <v>344.47790334752028</v>
          </cell>
          <cell r="J166">
            <v>364.85873185153412</v>
          </cell>
          <cell r="K166">
            <v>721.09697523580826</v>
          </cell>
          <cell r="L166">
            <v>886.44231872648618</v>
          </cell>
          <cell r="M166">
            <v>998.32572986050593</v>
          </cell>
          <cell r="N166">
            <v>1141.9288954693861</v>
          </cell>
          <cell r="O166">
            <v>1169.72509293897</v>
          </cell>
          <cell r="P166">
            <v>1023.998786175101</v>
          </cell>
        </row>
        <row r="167">
          <cell r="A167">
            <v>1166</v>
          </cell>
          <cell r="B167" t="str">
            <v>NOLE</v>
          </cell>
          <cell r="I167">
            <v>405.70952508601727</v>
          </cell>
          <cell r="J167">
            <v>400.39142193648189</v>
          </cell>
          <cell r="K167">
            <v>807.67379582568174</v>
          </cell>
          <cell r="L167">
            <v>1044.1778131205181</v>
          </cell>
          <cell r="M167">
            <v>1165.8939898068302</v>
          </cell>
          <cell r="N167">
            <v>1337.3732841035328</v>
          </cell>
          <cell r="O167">
            <v>1415.5759552650266</v>
          </cell>
          <cell r="P167">
            <v>1241.6829453068206</v>
          </cell>
        </row>
        <row r="168">
          <cell r="A168">
            <v>1167</v>
          </cell>
          <cell r="B168" t="str">
            <v>NOMAGLIO</v>
          </cell>
          <cell r="I168">
            <v>79.968432522899064</v>
          </cell>
          <cell r="J168">
            <v>77.602763894563864</v>
          </cell>
          <cell r="K168">
            <v>152.09386042642964</v>
          </cell>
          <cell r="L168">
            <v>193.70560941366551</v>
          </cell>
          <cell r="M168">
            <v>209.38038734303564</v>
          </cell>
          <cell r="N168">
            <v>248.76419790207385</v>
          </cell>
          <cell r="O168">
            <v>275.15764894423847</v>
          </cell>
          <cell r="P168">
            <v>235.43692166435028</v>
          </cell>
        </row>
        <row r="169">
          <cell r="A169">
            <v>1168</v>
          </cell>
          <cell r="B169" t="str">
            <v>NONE</v>
          </cell>
          <cell r="I169">
            <v>612.66002585357739</v>
          </cell>
          <cell r="J169">
            <v>591.41890358902754</v>
          </cell>
          <cell r="K169">
            <v>1187.7732311977984</v>
          </cell>
          <cell r="L169">
            <v>1491.9772887096617</v>
          </cell>
          <cell r="M169">
            <v>1669.336289858071</v>
          </cell>
          <cell r="N169">
            <v>1916.9570932225258</v>
          </cell>
          <cell r="O169">
            <v>2040.3617003627901</v>
          </cell>
          <cell r="P169">
            <v>1724.0183495282083</v>
          </cell>
        </row>
        <row r="170">
          <cell r="A170">
            <v>1169</v>
          </cell>
          <cell r="B170" t="str">
            <v>NOVALESA</v>
          </cell>
          <cell r="I170">
            <v>312.83421991377634</v>
          </cell>
          <cell r="J170">
            <v>306.53213889282517</v>
          </cell>
          <cell r="K170">
            <v>622.35421223617675</v>
          </cell>
          <cell r="L170">
            <v>815.46781620987235</v>
          </cell>
          <cell r="M170">
            <v>921.48507628392326</v>
          </cell>
          <cell r="N170">
            <v>1072.1423441137322</v>
          </cell>
          <cell r="O170">
            <v>1103.0910286856029</v>
          </cell>
          <cell r="P170">
            <v>920.3791190319929</v>
          </cell>
        </row>
        <row r="171">
          <cell r="A171">
            <v>1170</v>
          </cell>
          <cell r="B171" t="str">
            <v>OGLIANICO</v>
          </cell>
          <cell r="I171">
            <v>171.07612948495438</v>
          </cell>
          <cell r="J171">
            <v>169.43008029112033</v>
          </cell>
          <cell r="K171">
            <v>342.63680241418979</v>
          </cell>
          <cell r="L171">
            <v>430.07286828478374</v>
          </cell>
          <cell r="M171">
            <v>482.02567269714967</v>
          </cell>
          <cell r="N171">
            <v>570.37846070744763</v>
          </cell>
          <cell r="O171">
            <v>607.96721911721647</v>
          </cell>
          <cell r="P171">
            <v>533.69001548543827</v>
          </cell>
        </row>
        <row r="172">
          <cell r="A172">
            <v>1171</v>
          </cell>
          <cell r="B172" t="str">
            <v>ORBASSANO</v>
          </cell>
          <cell r="I172">
            <v>1004.8599127254242</v>
          </cell>
          <cell r="J172">
            <v>988.39374709287313</v>
          </cell>
          <cell r="K172">
            <v>1942.2874254496367</v>
          </cell>
          <cell r="L172">
            <v>2454.6143679613547</v>
          </cell>
          <cell r="M172">
            <v>2714.293851080085</v>
          </cell>
          <cell r="N172">
            <v>3096.7156281744187</v>
          </cell>
          <cell r="O172">
            <v>3312.6218089445806</v>
          </cell>
          <cell r="P172">
            <v>2881.214871474268</v>
          </cell>
        </row>
        <row r="173">
          <cell r="A173">
            <v>1172</v>
          </cell>
          <cell r="B173" t="str">
            <v>ORIO CANAVESE</v>
          </cell>
          <cell r="I173">
            <v>215.61742719263137</v>
          </cell>
          <cell r="J173">
            <v>216.6957399995346</v>
          </cell>
          <cell r="K173">
            <v>430.78834560708094</v>
          </cell>
          <cell r="L173">
            <v>541.82208675668312</v>
          </cell>
          <cell r="M173">
            <v>626.81168258770595</v>
          </cell>
          <cell r="N173">
            <v>718.93989578309072</v>
          </cell>
          <cell r="O173">
            <v>745.05769472262023</v>
          </cell>
          <cell r="P173">
            <v>649.61494602770676</v>
          </cell>
        </row>
        <row r="174">
          <cell r="A174">
            <v>1173</v>
          </cell>
          <cell r="B174" t="str">
            <v>OSASCO</v>
          </cell>
          <cell r="I174">
            <v>176.42876512644565</v>
          </cell>
          <cell r="J174">
            <v>176.60703179855409</v>
          </cell>
          <cell r="K174">
            <v>366.46545746822784</v>
          </cell>
          <cell r="L174">
            <v>460.9496094037566</v>
          </cell>
          <cell r="M174">
            <v>512.00220326361375</v>
          </cell>
          <cell r="N174">
            <v>590.60925203318322</v>
          </cell>
          <cell r="O174">
            <v>616.50973067955658</v>
          </cell>
          <cell r="P174">
            <v>548.51143300861759</v>
          </cell>
        </row>
        <row r="175">
          <cell r="A175">
            <v>1174</v>
          </cell>
          <cell r="B175" t="str">
            <v>OSASIO</v>
          </cell>
          <cell r="I175">
            <v>100.50251953116174</v>
          </cell>
          <cell r="J175">
            <v>96.886314699825277</v>
          </cell>
          <cell r="K175">
            <v>191.93528228333952</v>
          </cell>
          <cell r="L175">
            <v>252.63008487727879</v>
          </cell>
          <cell r="M175">
            <v>301.65302268223178</v>
          </cell>
          <cell r="N175">
            <v>348.44317266493772</v>
          </cell>
          <cell r="O175">
            <v>378.37438634501285</v>
          </cell>
          <cell r="P175">
            <v>329.119740406733</v>
          </cell>
        </row>
        <row r="176">
          <cell r="A176">
            <v>1175</v>
          </cell>
          <cell r="B176" t="str">
            <v>OULX</v>
          </cell>
          <cell r="I176">
            <v>1636.47246366131</v>
          </cell>
          <cell r="J176">
            <v>1609.3794161866463</v>
          </cell>
          <cell r="K176">
            <v>3257.7748690132807</v>
          </cell>
          <cell r="L176">
            <v>4317.2814918770991</v>
          </cell>
          <cell r="M176">
            <v>4798.8200173949081</v>
          </cell>
          <cell r="N176">
            <v>5559.4584874624488</v>
          </cell>
          <cell r="O176">
            <v>5857.0627014560678</v>
          </cell>
          <cell r="P176">
            <v>5101.4339703296619</v>
          </cell>
        </row>
        <row r="177">
          <cell r="A177">
            <v>1176</v>
          </cell>
          <cell r="B177" t="str">
            <v>OZEGNA</v>
          </cell>
          <cell r="I177">
            <v>208.06905311822743</v>
          </cell>
          <cell r="J177">
            <v>203.73063310327205</v>
          </cell>
          <cell r="K177">
            <v>413.32546216733931</v>
          </cell>
          <cell r="L177">
            <v>535.79796397871939</v>
          </cell>
          <cell r="M177">
            <v>588.74163912189056</v>
          </cell>
          <cell r="N177">
            <v>663.19552764476509</v>
          </cell>
          <cell r="O177">
            <v>701.09519591600849</v>
          </cell>
          <cell r="P177">
            <v>603.11134037620093</v>
          </cell>
        </row>
        <row r="178">
          <cell r="A178">
            <v>1177</v>
          </cell>
          <cell r="B178" t="str">
            <v>PALAZZO CANAVESE</v>
          </cell>
          <cell r="I178">
            <v>162.54262254520876</v>
          </cell>
          <cell r="J178">
            <v>157.35809716254147</v>
          </cell>
          <cell r="K178">
            <v>316.11419851714095</v>
          </cell>
          <cell r="L178">
            <v>405.48372758193779</v>
          </cell>
          <cell r="M178">
            <v>455.23877774241322</v>
          </cell>
          <cell r="N178">
            <v>518.79722518734923</v>
          </cell>
          <cell r="O178">
            <v>557.93608239865739</v>
          </cell>
          <cell r="P178">
            <v>492.83039230028356</v>
          </cell>
        </row>
        <row r="179">
          <cell r="A179">
            <v>1178</v>
          </cell>
          <cell r="B179" t="str">
            <v>PANCALIERI</v>
          </cell>
          <cell r="I179">
            <v>294.17265069395938</v>
          </cell>
          <cell r="J179">
            <v>288.68499883570018</v>
          </cell>
          <cell r="K179">
            <v>579.75140748749129</v>
          </cell>
          <cell r="L179">
            <v>753.29771538143643</v>
          </cell>
          <cell r="M179">
            <v>823.76269048055315</v>
          </cell>
          <cell r="N179">
            <v>952.0206603458422</v>
          </cell>
          <cell r="O179">
            <v>1021.4553249271228</v>
          </cell>
          <cell r="P179">
            <v>872.08988015436739</v>
          </cell>
        </row>
        <row r="180">
          <cell r="A180">
            <v>1179</v>
          </cell>
          <cell r="B180" t="str">
            <v>PARELLA</v>
          </cell>
          <cell r="I180">
            <v>93.818956618260259</v>
          </cell>
          <cell r="J180">
            <v>88.312268843488127</v>
          </cell>
          <cell r="K180">
            <v>177.64673704508027</v>
          </cell>
          <cell r="L180">
            <v>222.14194296886382</v>
          </cell>
          <cell r="M180">
            <v>256.58141270468911</v>
          </cell>
          <cell r="N180">
            <v>295.93181809379064</v>
          </cell>
          <cell r="O180">
            <v>313.08831100584376</v>
          </cell>
          <cell r="P180">
            <v>275.65947307637691</v>
          </cell>
        </row>
        <row r="181">
          <cell r="A181">
            <v>1180</v>
          </cell>
          <cell r="B181" t="str">
            <v>PAVAROLO</v>
          </cell>
          <cell r="I181">
            <v>158.52977522132832</v>
          </cell>
          <cell r="J181">
            <v>159.05300134535884</v>
          </cell>
          <cell r="K181">
            <v>323.06367324730758</v>
          </cell>
          <cell r="L181">
            <v>427.89287010575691</v>
          </cell>
          <cell r="M181">
            <v>484.29719263355872</v>
          </cell>
          <cell r="N181">
            <v>559.74299853367074</v>
          </cell>
          <cell r="O181">
            <v>592.40241438306361</v>
          </cell>
          <cell r="P181">
            <v>512.2398089338227</v>
          </cell>
        </row>
        <row r="182">
          <cell r="A182">
            <v>1181</v>
          </cell>
          <cell r="B182" t="str">
            <v>PAVONE CANAVESE</v>
          </cell>
          <cell r="I182">
            <v>431.5174491520815</v>
          </cell>
          <cell r="J182">
            <v>431.20162734741388</v>
          </cell>
          <cell r="K182">
            <v>844.91478310285777</v>
          </cell>
          <cell r="L182">
            <v>1072.2542688545466</v>
          </cell>
          <cell r="M182">
            <v>1199.0418331758119</v>
          </cell>
          <cell r="N182">
            <v>1397.1449417706842</v>
          </cell>
          <cell r="O182">
            <v>1460.2585700836048</v>
          </cell>
          <cell r="P182">
            <v>1282.4282125075981</v>
          </cell>
        </row>
        <row r="183">
          <cell r="A183">
            <v>1182</v>
          </cell>
          <cell r="B183" t="str">
            <v>PECCO</v>
          </cell>
          <cell r="I183">
            <v>51.54449048627157</v>
          </cell>
          <cell r="J183">
            <v>52.022405520243979</v>
          </cell>
          <cell r="K183">
            <v>105.63623622557891</v>
          </cell>
          <cell r="L183">
            <v>134.79550563709608</v>
          </cell>
          <cell r="M183">
            <v>150.63345071661456</v>
          </cell>
          <cell r="N183">
            <v>167.1050059808459</v>
          </cell>
          <cell r="O183">
            <v>179.41362974821814</v>
          </cell>
          <cell r="P183">
            <v>152.70972128547621</v>
          </cell>
        </row>
        <row r="184">
          <cell r="A184">
            <v>1183</v>
          </cell>
          <cell r="B184" t="str">
            <v>PECETTO TORINESE</v>
          </cell>
          <cell r="I184">
            <v>345.96403528436571</v>
          </cell>
          <cell r="J184">
            <v>344.98778875000585</v>
          </cell>
          <cell r="K184">
            <v>694.43727688911258</v>
          </cell>
          <cell r="L184">
            <v>874.70082074173536</v>
          </cell>
          <cell r="M184">
            <v>962.57601430199406</v>
          </cell>
          <cell r="N184">
            <v>1114.8612523938912</v>
          </cell>
          <cell r="O184">
            <v>1184.6290262617763</v>
          </cell>
          <cell r="P184">
            <v>1017.1574260731961</v>
          </cell>
        </row>
        <row r="185">
          <cell r="A185">
            <v>1184</v>
          </cell>
          <cell r="B185" t="str">
            <v>PEROSA ARGENTINA</v>
          </cell>
          <cell r="I185">
            <v>411.89717626629061</v>
          </cell>
          <cell r="J185">
            <v>403.3535525973607</v>
          </cell>
          <cell r="K185">
            <v>773.39053536551671</v>
          </cell>
          <cell r="L185">
            <v>1016.8437665642143</v>
          </cell>
          <cell r="M185">
            <v>1106.4634083257886</v>
          </cell>
          <cell r="N185">
            <v>1274.3033241367111</v>
          </cell>
          <cell r="O185">
            <v>1354.4546090586775</v>
          </cell>
          <cell r="P185">
            <v>1192.7460206806177</v>
          </cell>
        </row>
        <row r="186">
          <cell r="A186">
            <v>1185</v>
          </cell>
          <cell r="B186" t="str">
            <v>PEROSA CANAVESE</v>
          </cell>
          <cell r="I186">
            <v>141.3203542017057</v>
          </cell>
          <cell r="J186">
            <v>140.64558996546964</v>
          </cell>
          <cell r="K186">
            <v>286.23026085378012</v>
          </cell>
          <cell r="L186">
            <v>368.17456231330613</v>
          </cell>
          <cell r="M186">
            <v>403.39123876410775</v>
          </cell>
          <cell r="N186">
            <v>447.42544206897264</v>
          </cell>
          <cell r="O186">
            <v>485.88789844118196</v>
          </cell>
          <cell r="P186">
            <v>406.38361994970091</v>
          </cell>
        </row>
        <row r="187">
          <cell r="A187">
            <v>1186</v>
          </cell>
          <cell r="B187" t="str">
            <v>PERRERO</v>
          </cell>
          <cell r="I187">
            <v>767.60124676943269</v>
          </cell>
          <cell r="J187">
            <v>758.9935599704163</v>
          </cell>
          <cell r="K187">
            <v>1483.8271798835626</v>
          </cell>
          <cell r="L187">
            <v>1932.5623497790386</v>
          </cell>
          <cell r="M187">
            <v>2164.1544087180023</v>
          </cell>
          <cell r="N187">
            <v>2496.030540696343</v>
          </cell>
          <cell r="O187">
            <v>2612.4076128337456</v>
          </cell>
          <cell r="P187">
            <v>2324.08673715946</v>
          </cell>
        </row>
        <row r="188">
          <cell r="A188">
            <v>1187</v>
          </cell>
          <cell r="B188" t="str">
            <v>PERTUSIO</v>
          </cell>
          <cell r="I188">
            <v>125.32733159458321</v>
          </cell>
          <cell r="J188">
            <v>126.24732802403442</v>
          </cell>
          <cell r="K188">
            <v>262.85220949613438</v>
          </cell>
          <cell r="L188">
            <v>339.58669139518156</v>
          </cell>
          <cell r="M188">
            <v>389.63810156540791</v>
          </cell>
          <cell r="N188">
            <v>443.02758950215764</v>
          </cell>
          <cell r="O188">
            <v>488.493673885921</v>
          </cell>
          <cell r="P188">
            <v>426.05491951700787</v>
          </cell>
        </row>
        <row r="189">
          <cell r="A189">
            <v>1188</v>
          </cell>
          <cell r="B189" t="str">
            <v>PESSINETTO</v>
          </cell>
          <cell r="I189">
            <v>210.23517629479645</v>
          </cell>
          <cell r="J189">
            <v>204.46413399654202</v>
          </cell>
          <cell r="K189">
            <v>405.27587705689206</v>
          </cell>
          <cell r="L189">
            <v>508.50623564617575</v>
          </cell>
          <cell r="M189">
            <v>562.87723470223273</v>
          </cell>
          <cell r="N189">
            <v>641.15476999287375</v>
          </cell>
          <cell r="O189">
            <v>651.33906709613234</v>
          </cell>
          <cell r="P189">
            <v>565.49798865317359</v>
          </cell>
        </row>
        <row r="190">
          <cell r="A190">
            <v>1189</v>
          </cell>
          <cell r="B190" t="str">
            <v>PIANEZZA</v>
          </cell>
          <cell r="I190">
            <v>589.84233211970331</v>
          </cell>
          <cell r="J190">
            <v>591.10650294620075</v>
          </cell>
          <cell r="K190">
            <v>1202.3224815805204</v>
          </cell>
          <cell r="L190">
            <v>1610.8676867987424</v>
          </cell>
          <cell r="M190">
            <v>1860.74199089533</v>
          </cell>
          <cell r="N190">
            <v>2152.1759853692924</v>
          </cell>
          <cell r="O190">
            <v>2300.7804160331398</v>
          </cell>
          <cell r="P190">
            <v>2068.59800761116</v>
          </cell>
        </row>
        <row r="191">
          <cell r="A191">
            <v>1190</v>
          </cell>
          <cell r="B191" t="str">
            <v>PINASCA</v>
          </cell>
          <cell r="I191">
            <v>610.36054473998797</v>
          </cell>
          <cell r="J191">
            <v>603.92367292815572</v>
          </cell>
          <cell r="K191">
            <v>1224.0419855662749</v>
          </cell>
          <cell r="L191">
            <v>1570.3374380284438</v>
          </cell>
          <cell r="M191">
            <v>1758.8339990528184</v>
          </cell>
          <cell r="N191">
            <v>2049.7265286923143</v>
          </cell>
          <cell r="O191">
            <v>2164.3988865585584</v>
          </cell>
          <cell r="P191">
            <v>1908.102313984193</v>
          </cell>
        </row>
        <row r="192">
          <cell r="A192">
            <v>1191</v>
          </cell>
          <cell r="B192" t="str">
            <v>PINEROLO</v>
          </cell>
          <cell r="I192">
            <v>1781.9484627809509</v>
          </cell>
          <cell r="J192">
            <v>1741.9577807334051</v>
          </cell>
          <cell r="K192">
            <v>3463.1036440716698</v>
          </cell>
          <cell r="L192">
            <v>4417.1483632203899</v>
          </cell>
          <cell r="M192">
            <v>4928.3585844788249</v>
          </cell>
          <cell r="N192">
            <v>5705.7094628246605</v>
          </cell>
          <cell r="O192">
            <v>6015.9618519440983</v>
          </cell>
          <cell r="P192">
            <v>5211.9644928841581</v>
          </cell>
        </row>
        <row r="193">
          <cell r="A193">
            <v>1192</v>
          </cell>
          <cell r="B193" t="str">
            <v>PINO TORINESE</v>
          </cell>
          <cell r="I193">
            <v>642.86984918846383</v>
          </cell>
          <cell r="J193">
            <v>613.5198501535865</v>
          </cell>
          <cell r="K193">
            <v>1203.9896929550407</v>
          </cell>
          <cell r="L193">
            <v>1510.9719783547209</v>
          </cell>
          <cell r="M193">
            <v>1693.5016142296399</v>
          </cell>
          <cell r="N193">
            <v>1905.0073946190912</v>
          </cell>
          <cell r="O193">
            <v>2001.3735501997351</v>
          </cell>
          <cell r="P193">
            <v>1720.6319896696236</v>
          </cell>
        </row>
        <row r="194">
          <cell r="A194">
            <v>1193</v>
          </cell>
          <cell r="B194" t="str">
            <v>PIOBESI TORINESE</v>
          </cell>
          <cell r="I194">
            <v>405.49308747530819</v>
          </cell>
          <cell r="J194">
            <v>404.67638970668838</v>
          </cell>
          <cell r="K194">
            <v>781.56679659533438</v>
          </cell>
          <cell r="L194">
            <v>1022.7669965984834</v>
          </cell>
          <cell r="M194">
            <v>1122.6602182644224</v>
          </cell>
          <cell r="N194">
            <v>1290.4242586220644</v>
          </cell>
          <cell r="O194">
            <v>1383.5122355514645</v>
          </cell>
          <cell r="P194">
            <v>1206.3788398302754</v>
          </cell>
        </row>
        <row r="195">
          <cell r="A195">
            <v>1194</v>
          </cell>
          <cell r="B195" t="str">
            <v>PIOSSASCO</v>
          </cell>
          <cell r="I195">
            <v>820.87461521983266</v>
          </cell>
          <cell r="J195">
            <v>808.5180309420715</v>
          </cell>
          <cell r="K195">
            <v>1591.0668119188506</v>
          </cell>
          <cell r="L195">
            <v>2107.7687266371522</v>
          </cell>
          <cell r="M195">
            <v>2352.2303648697348</v>
          </cell>
          <cell r="N195">
            <v>2726.1256785108162</v>
          </cell>
          <cell r="O195">
            <v>2903.4311218936264</v>
          </cell>
          <cell r="P195">
            <v>2546.4008727993128</v>
          </cell>
        </row>
        <row r="196">
          <cell r="A196">
            <v>1195</v>
          </cell>
          <cell r="B196" t="str">
            <v>PISCINA</v>
          </cell>
          <cell r="I196">
            <v>284.60805518618616</v>
          </cell>
          <cell r="J196">
            <v>282.33783545096122</v>
          </cell>
          <cell r="K196">
            <v>568.11622060843979</v>
          </cell>
          <cell r="L196">
            <v>745.36027006955089</v>
          </cell>
          <cell r="M196">
            <v>831.12063489212585</v>
          </cell>
          <cell r="N196">
            <v>958.01673032695487</v>
          </cell>
          <cell r="O196">
            <v>1018.2958643813595</v>
          </cell>
          <cell r="P196">
            <v>895.72258098963187</v>
          </cell>
        </row>
        <row r="197">
          <cell r="A197">
            <v>1196</v>
          </cell>
          <cell r="B197" t="str">
            <v>PIVERONE</v>
          </cell>
          <cell r="I197">
            <v>322.40839715137167</v>
          </cell>
          <cell r="J197">
            <v>323.7344663645319</v>
          </cell>
          <cell r="K197">
            <v>646.53229773254895</v>
          </cell>
          <cell r="L197">
            <v>851.76315445153546</v>
          </cell>
          <cell r="M197">
            <v>934.72401979869346</v>
          </cell>
          <cell r="N197">
            <v>1077.6669712048852</v>
          </cell>
          <cell r="O197">
            <v>1133.57342082229</v>
          </cell>
          <cell r="P197">
            <v>996.50675598887051</v>
          </cell>
        </row>
        <row r="198">
          <cell r="A198">
            <v>1197</v>
          </cell>
          <cell r="B198" t="str">
            <v>POIRINO</v>
          </cell>
          <cell r="I198">
            <v>1392.0472535705358</v>
          </cell>
          <cell r="J198">
            <v>1397.8762607535211</v>
          </cell>
          <cell r="K198">
            <v>2803.6714401633035</v>
          </cell>
          <cell r="L198">
            <v>3714.7758784222324</v>
          </cell>
          <cell r="M198">
            <v>4170.0668911716803</v>
          </cell>
          <cell r="N198">
            <v>4848.3091266627716</v>
          </cell>
          <cell r="O198">
            <v>5171.1844128916036</v>
          </cell>
          <cell r="P198">
            <v>4482.5430634476124</v>
          </cell>
        </row>
        <row r="199">
          <cell r="A199">
            <v>1198</v>
          </cell>
          <cell r="B199" t="str">
            <v>POMARETTO</v>
          </cell>
          <cell r="I199">
            <v>127.36713739254314</v>
          </cell>
          <cell r="J199">
            <v>127.12500138942353</v>
          </cell>
          <cell r="K199">
            <v>252.10413197892814</v>
          </cell>
          <cell r="L199">
            <v>323.48928096596012</v>
          </cell>
          <cell r="M199">
            <v>358.4990934178258</v>
          </cell>
          <cell r="N199">
            <v>404.97477019545022</v>
          </cell>
          <cell r="O199">
            <v>419.66632805439468</v>
          </cell>
          <cell r="P199">
            <v>358.03699857455865</v>
          </cell>
        </row>
        <row r="200">
          <cell r="A200">
            <v>1199</v>
          </cell>
          <cell r="B200" t="str">
            <v>PONT CANAVESE</v>
          </cell>
          <cell r="I200">
            <v>402.55499829571005</v>
          </cell>
          <cell r="J200">
            <v>389.56602789872471</v>
          </cell>
          <cell r="K200">
            <v>776.29518666502349</v>
          </cell>
          <cell r="L200">
            <v>1016.4385685368836</v>
          </cell>
          <cell r="M200">
            <v>1112.257977046984</v>
          </cell>
          <cell r="N200">
            <v>1267.4307170717125</v>
          </cell>
          <cell r="O200">
            <v>1343.8956544009884</v>
          </cell>
          <cell r="P200">
            <v>1162.5270599131243</v>
          </cell>
        </row>
        <row r="201">
          <cell r="A201">
            <v>1200</v>
          </cell>
          <cell r="B201" t="str">
            <v>PORTE</v>
          </cell>
          <cell r="I201">
            <v>130.98375175115808</v>
          </cell>
          <cell r="J201">
            <v>127.86194477273801</v>
          </cell>
          <cell r="K201">
            <v>262.05152167760093</v>
          </cell>
          <cell r="L201">
            <v>334.0017257955592</v>
          </cell>
          <cell r="M201">
            <v>381.97503852208263</v>
          </cell>
          <cell r="N201">
            <v>436.18562841275502</v>
          </cell>
          <cell r="O201">
            <v>471.42650805757432</v>
          </cell>
          <cell r="P201">
            <v>423.46120956220284</v>
          </cell>
        </row>
        <row r="202">
          <cell r="A202">
            <v>1201</v>
          </cell>
          <cell r="B202" t="str">
            <v>PRAGELATO</v>
          </cell>
          <cell r="I202">
            <v>1003.9948613605045</v>
          </cell>
          <cell r="J202">
            <v>1040.7360954865026</v>
          </cell>
          <cell r="K202">
            <v>2152.7128355988434</v>
          </cell>
          <cell r="L202">
            <v>2815.3897283855822</v>
          </cell>
          <cell r="M202">
            <v>3119.1754571590868</v>
          </cell>
          <cell r="N202">
            <v>3642.1125356968464</v>
          </cell>
          <cell r="O202">
            <v>3878.244013232038</v>
          </cell>
          <cell r="P202">
            <v>3394.190545489048</v>
          </cell>
        </row>
        <row r="203">
          <cell r="A203">
            <v>1202</v>
          </cell>
          <cell r="B203" t="str">
            <v>PRALI</v>
          </cell>
          <cell r="I203">
            <v>737.9654689063093</v>
          </cell>
          <cell r="J203">
            <v>768.96688659189488</v>
          </cell>
          <cell r="K203">
            <v>1501.8410626810942</v>
          </cell>
          <cell r="L203">
            <v>1995.9639182334649</v>
          </cell>
          <cell r="M203">
            <v>2166.6141748554769</v>
          </cell>
          <cell r="N203">
            <v>2500.1568405089733</v>
          </cell>
          <cell r="O203">
            <v>2712.7895947357215</v>
          </cell>
          <cell r="P203">
            <v>2373.7717778013157</v>
          </cell>
        </row>
        <row r="204">
          <cell r="A204">
            <v>1203</v>
          </cell>
          <cell r="B204" t="str">
            <v>PRALORMO</v>
          </cell>
          <cell r="I204">
            <v>517.3927981313883</v>
          </cell>
          <cell r="J204">
            <v>511.71980788080549</v>
          </cell>
          <cell r="K204">
            <v>1029.5529150933394</v>
          </cell>
          <cell r="L204">
            <v>1350.2899984263458</v>
          </cell>
          <cell r="M204">
            <v>1502.4893494495941</v>
          </cell>
          <cell r="N204">
            <v>1774.4034737214836</v>
          </cell>
          <cell r="O204">
            <v>1863.0538189537274</v>
          </cell>
          <cell r="P204">
            <v>1620.0974090502366</v>
          </cell>
        </row>
        <row r="205">
          <cell r="A205">
            <v>1204</v>
          </cell>
          <cell r="B205" t="str">
            <v>PRAMOLLO</v>
          </cell>
          <cell r="I205">
            <v>423.58025301640532</v>
          </cell>
          <cell r="J205">
            <v>398.19810130367455</v>
          </cell>
          <cell r="K205">
            <v>835.94881381553114</v>
          </cell>
          <cell r="L205">
            <v>1125.6346560444454</v>
          </cell>
          <cell r="M205">
            <v>1229.4957554910484</v>
          </cell>
          <cell r="N205">
            <v>1424.0879080109862</v>
          </cell>
          <cell r="O205">
            <v>1551.3436183444448</v>
          </cell>
          <cell r="P205">
            <v>1315.0299085262764</v>
          </cell>
        </row>
        <row r="206">
          <cell r="A206">
            <v>1205</v>
          </cell>
          <cell r="B206" t="str">
            <v>PRAROSTINO</v>
          </cell>
          <cell r="I206">
            <v>364.08485982952146</v>
          </cell>
          <cell r="J206">
            <v>357.34079654474851</v>
          </cell>
          <cell r="K206">
            <v>704.08175042124014</v>
          </cell>
          <cell r="L206">
            <v>913.01835222618377</v>
          </cell>
          <cell r="M206">
            <v>1031.1282305736754</v>
          </cell>
          <cell r="N206">
            <v>1201.7444797427265</v>
          </cell>
          <cell r="O206">
            <v>1276.3323332425186</v>
          </cell>
          <cell r="P206">
            <v>1130.9814709750001</v>
          </cell>
        </row>
        <row r="207">
          <cell r="A207">
            <v>1206</v>
          </cell>
          <cell r="B207" t="str">
            <v>PRASCORSANO</v>
          </cell>
          <cell r="I207">
            <v>223.06991228338939</v>
          </cell>
          <cell r="J207">
            <v>218.88302469102507</v>
          </cell>
          <cell r="K207">
            <v>443.49305782095138</v>
          </cell>
          <cell r="L207">
            <v>579.89878761010561</v>
          </cell>
          <cell r="M207">
            <v>644.05814384580071</v>
          </cell>
          <cell r="N207">
            <v>737.92739235740123</v>
          </cell>
          <cell r="O207">
            <v>777.19095615113724</v>
          </cell>
          <cell r="P207">
            <v>680.17704372161199</v>
          </cell>
        </row>
        <row r="208">
          <cell r="A208">
            <v>1207</v>
          </cell>
          <cell r="B208" t="str">
            <v>PRATIGLIONE</v>
          </cell>
          <cell r="I208">
            <v>256.66016800525614</v>
          </cell>
          <cell r="J208">
            <v>248.62984254324823</v>
          </cell>
          <cell r="K208">
            <v>500.92401544700493</v>
          </cell>
          <cell r="L208">
            <v>655.56489989561703</v>
          </cell>
          <cell r="M208">
            <v>706.28293189826559</v>
          </cell>
          <cell r="N208">
            <v>814.88061405165934</v>
          </cell>
          <cell r="O208">
            <v>866.79634830380905</v>
          </cell>
          <cell r="P208">
            <v>751.04738781539368</v>
          </cell>
        </row>
        <row r="209">
          <cell r="A209">
            <v>1208</v>
          </cell>
          <cell r="B209" t="str">
            <v>QUAGLIUZZO</v>
          </cell>
          <cell r="I209">
            <v>66.23402245381105</v>
          </cell>
          <cell r="J209">
            <v>66.960114758236827</v>
          </cell>
          <cell r="K209">
            <v>134.62987306193992</v>
          </cell>
          <cell r="L209">
            <v>161.36803286824878</v>
          </cell>
          <cell r="M209">
            <v>184.57869071278154</v>
          </cell>
          <cell r="N209">
            <v>210.40700767555785</v>
          </cell>
          <cell r="O209">
            <v>220.03259419083557</v>
          </cell>
          <cell r="P209">
            <v>188.45292544083514</v>
          </cell>
        </row>
        <row r="210">
          <cell r="A210">
            <v>1209</v>
          </cell>
          <cell r="B210" t="str">
            <v>QUASSOLO</v>
          </cell>
          <cell r="I210">
            <v>143.63414300717375</v>
          </cell>
          <cell r="J210">
            <v>127.31107403046245</v>
          </cell>
          <cell r="K210">
            <v>250.03445715978452</v>
          </cell>
          <cell r="L210">
            <v>318.59923038842118</v>
          </cell>
          <cell r="M210">
            <v>374.79694039649928</v>
          </cell>
          <cell r="N210">
            <v>415.66833612617972</v>
          </cell>
          <cell r="O210">
            <v>435.54433111529835</v>
          </cell>
          <cell r="P210">
            <v>386.96893157945556</v>
          </cell>
        </row>
        <row r="211">
          <cell r="A211">
            <v>1210</v>
          </cell>
          <cell r="B211" t="str">
            <v>QUINCINETTO</v>
          </cell>
          <cell r="I211">
            <v>447.23429697894784</v>
          </cell>
          <cell r="J211">
            <v>440.39995267502621</v>
          </cell>
          <cell r="K211">
            <v>871.26664963826272</v>
          </cell>
          <cell r="L211">
            <v>1123.3457342210113</v>
          </cell>
          <cell r="M211">
            <v>1295.6537539566496</v>
          </cell>
          <cell r="N211">
            <v>1486.3426636197396</v>
          </cell>
          <cell r="O211">
            <v>1563.0878578992883</v>
          </cell>
          <cell r="P211">
            <v>1301.3943610612669</v>
          </cell>
        </row>
        <row r="212">
          <cell r="A212">
            <v>1211</v>
          </cell>
          <cell r="B212" t="str">
            <v>REANO</v>
          </cell>
          <cell r="I212">
            <v>199.61617988805648</v>
          </cell>
          <cell r="J212">
            <v>199.07087284044042</v>
          </cell>
          <cell r="K212">
            <v>395.36529309958206</v>
          </cell>
          <cell r="L212">
            <v>508.64802106550252</v>
          </cell>
          <cell r="M212">
            <v>569.39508007114637</v>
          </cell>
          <cell r="N212">
            <v>652.9207407842847</v>
          </cell>
          <cell r="O212">
            <v>707.85215754899821</v>
          </cell>
          <cell r="P212">
            <v>620.92176683785112</v>
          </cell>
        </row>
        <row r="213">
          <cell r="A213">
            <v>1212</v>
          </cell>
          <cell r="B213" t="str">
            <v>RIBORDONE</v>
          </cell>
          <cell r="I213">
            <v>382.43011716327993</v>
          </cell>
          <cell r="J213">
            <v>342.46190377505729</v>
          </cell>
          <cell r="K213">
            <v>681.58304104365857</v>
          </cell>
          <cell r="L213">
            <v>871.12959092718449</v>
          </cell>
          <cell r="M213">
            <v>916.42405461574253</v>
          </cell>
          <cell r="N213">
            <v>1023.0819406734294</v>
          </cell>
          <cell r="O213">
            <v>1104.2195255768665</v>
          </cell>
          <cell r="P213">
            <v>915.32058903241409</v>
          </cell>
        </row>
        <row r="214">
          <cell r="A214">
            <v>1215</v>
          </cell>
          <cell r="B214" t="str">
            <v>RIVA PRESSO CHIERI</v>
          </cell>
          <cell r="I214">
            <v>614.31619674513888</v>
          </cell>
          <cell r="J214">
            <v>595.05904442649307</v>
          </cell>
          <cell r="K214">
            <v>1203.2564001430824</v>
          </cell>
          <cell r="L214">
            <v>1553.4653278229416</v>
          </cell>
          <cell r="M214">
            <v>1769.8845845891256</v>
          </cell>
          <cell r="N214">
            <v>2054.2972199136129</v>
          </cell>
          <cell r="O214">
            <v>2222.2621092077375</v>
          </cell>
          <cell r="P214">
            <v>1990.4937313784578</v>
          </cell>
        </row>
        <row r="215">
          <cell r="A215">
            <v>1213</v>
          </cell>
          <cell r="B215" t="str">
            <v>RIVALBA</v>
          </cell>
          <cell r="I215">
            <v>284.26716384546518</v>
          </cell>
          <cell r="J215">
            <v>287.72000104524204</v>
          </cell>
          <cell r="K215">
            <v>581.39671835102786</v>
          </cell>
          <cell r="L215">
            <v>748.59443297251198</v>
          </cell>
          <cell r="M215">
            <v>887.36620222469969</v>
          </cell>
          <cell r="N215">
            <v>1036.8214509135964</v>
          </cell>
          <cell r="O215">
            <v>1127.2448628577401</v>
          </cell>
          <cell r="P215">
            <v>966.90621058255977</v>
          </cell>
        </row>
        <row r="216">
          <cell r="A216">
            <v>1214</v>
          </cell>
          <cell r="B216" t="str">
            <v>RIVALTA DI TORINO</v>
          </cell>
          <cell r="I216">
            <v>945.43584285202189</v>
          </cell>
          <cell r="J216">
            <v>931.04724753503194</v>
          </cell>
          <cell r="K216">
            <v>1843.6764671426383</v>
          </cell>
          <cell r="L216">
            <v>2395.8818986416331</v>
          </cell>
          <cell r="M216">
            <v>2698.1225095534592</v>
          </cell>
          <cell r="N216">
            <v>3128.9244528800195</v>
          </cell>
          <cell r="O216">
            <v>3308.2467535471042</v>
          </cell>
          <cell r="P216">
            <v>2874.41940149313</v>
          </cell>
        </row>
        <row r="217">
          <cell r="A217">
            <v>1216</v>
          </cell>
          <cell r="B217" t="str">
            <v>RIVARA</v>
          </cell>
          <cell r="I217">
            <v>405.85726143147986</v>
          </cell>
          <cell r="J217">
            <v>397.18487637454894</v>
          </cell>
          <cell r="K217">
            <v>803.06857367831617</v>
          </cell>
          <cell r="L217">
            <v>1031.7642908921973</v>
          </cell>
          <cell r="M217">
            <v>1130.6000816947319</v>
          </cell>
          <cell r="N217">
            <v>1292.0375716493427</v>
          </cell>
          <cell r="O217">
            <v>1372.8908173432103</v>
          </cell>
          <cell r="P217">
            <v>1206.6393557315462</v>
          </cell>
        </row>
        <row r="218">
          <cell r="A218">
            <v>1217</v>
          </cell>
          <cell r="B218" t="str">
            <v>RIVAROLO CANAVESE</v>
          </cell>
          <cell r="I218">
            <v>936.50885895950057</v>
          </cell>
          <cell r="J218">
            <v>917.4204247444103</v>
          </cell>
          <cell r="K218">
            <v>1814.5400757439907</v>
          </cell>
          <cell r="L218">
            <v>2361.8450385160854</v>
          </cell>
          <cell r="M218">
            <v>2621.6638981480824</v>
          </cell>
          <cell r="N218">
            <v>2998.6143471050855</v>
          </cell>
          <cell r="O218">
            <v>3164.1995764610256</v>
          </cell>
          <cell r="P218">
            <v>2773.9715724007929</v>
          </cell>
        </row>
        <row r="219">
          <cell r="A219">
            <v>1218</v>
          </cell>
          <cell r="B219" t="str">
            <v>RIVAROSSA</v>
          </cell>
          <cell r="I219">
            <v>222.15649704197546</v>
          </cell>
          <cell r="J219">
            <v>223.77504241472599</v>
          </cell>
          <cell r="K219">
            <v>462.71675367184957</v>
          </cell>
          <cell r="L219">
            <v>609.62449534433529</v>
          </cell>
          <cell r="M219">
            <v>690.35244781915628</v>
          </cell>
          <cell r="N219">
            <v>786.18458339541769</v>
          </cell>
          <cell r="O219">
            <v>817.98407428751523</v>
          </cell>
          <cell r="P219">
            <v>703.77330488581788</v>
          </cell>
        </row>
        <row r="220">
          <cell r="A220">
            <v>1219</v>
          </cell>
          <cell r="B220" t="str">
            <v>RIVOLI</v>
          </cell>
          <cell r="I220">
            <v>1447.7112043374952</v>
          </cell>
          <cell r="J220">
            <v>1408.3950218211173</v>
          </cell>
          <cell r="K220">
            <v>2763.7735155232926</v>
          </cell>
          <cell r="L220">
            <v>3508.4964812745079</v>
          </cell>
          <cell r="M220">
            <v>3860.3009976646508</v>
          </cell>
          <cell r="N220">
            <v>4426.5612610953231</v>
          </cell>
          <cell r="O220">
            <v>4676.686901747029</v>
          </cell>
          <cell r="P220">
            <v>4040.4435853225309</v>
          </cell>
        </row>
        <row r="221">
          <cell r="A221">
            <v>1220</v>
          </cell>
          <cell r="B221" t="str">
            <v>ROBASSOMERO</v>
          </cell>
          <cell r="I221">
            <v>338.19760253985015</v>
          </cell>
          <cell r="J221">
            <v>329.4681433782041</v>
          </cell>
          <cell r="K221">
            <v>658.80844208398253</v>
          </cell>
          <cell r="L221">
            <v>835.37830330279087</v>
          </cell>
          <cell r="M221">
            <v>924.51315494125242</v>
          </cell>
          <cell r="N221">
            <v>1088.4318551761917</v>
          </cell>
          <cell r="O221">
            <v>1138.8564093124314</v>
          </cell>
          <cell r="P221">
            <v>1011.4793365613035</v>
          </cell>
        </row>
        <row r="222">
          <cell r="A222">
            <v>1221</v>
          </cell>
          <cell r="B222" t="str">
            <v>ROCCA CANAVESE</v>
          </cell>
          <cell r="I222">
            <v>456.00445375735802</v>
          </cell>
          <cell r="J222">
            <v>442.97445388837605</v>
          </cell>
          <cell r="K222">
            <v>903.61660179817136</v>
          </cell>
          <cell r="L222">
            <v>1201.9427038624067</v>
          </cell>
          <cell r="M222">
            <v>1357.9081267143033</v>
          </cell>
          <cell r="N222">
            <v>1602.65546905889</v>
          </cell>
          <cell r="O222">
            <v>1701.5638555911385</v>
          </cell>
          <cell r="P222">
            <v>1475.1311516537576</v>
          </cell>
        </row>
        <row r="223">
          <cell r="A223">
            <v>1222</v>
          </cell>
          <cell r="B223" t="str">
            <v>ROLETTO</v>
          </cell>
          <cell r="I223">
            <v>409.01245608446311</v>
          </cell>
          <cell r="J223">
            <v>398.45987219930458</v>
          </cell>
          <cell r="K223">
            <v>787.85478616952753</v>
          </cell>
          <cell r="L223">
            <v>999.21328014537619</v>
          </cell>
          <cell r="M223">
            <v>1068.7129556017805</v>
          </cell>
          <cell r="N223">
            <v>1209.8722929556234</v>
          </cell>
          <cell r="O223">
            <v>1263.2851003539511</v>
          </cell>
          <cell r="P223">
            <v>1103.0939072977744</v>
          </cell>
        </row>
        <row r="224">
          <cell r="A224">
            <v>1223</v>
          </cell>
          <cell r="B224" t="str">
            <v>ROMANO CANAVESE</v>
          </cell>
          <cell r="I224">
            <v>351.62452559132464</v>
          </cell>
          <cell r="J224">
            <v>355.63512456826908</v>
          </cell>
          <cell r="K224">
            <v>697.41869676151202</v>
          </cell>
          <cell r="L224">
            <v>875.79510122850843</v>
          </cell>
          <cell r="M224">
            <v>979.05880171063609</v>
          </cell>
          <cell r="N224">
            <v>1086.3701272548683</v>
          </cell>
          <cell r="O224">
            <v>1146.1826146289866</v>
          </cell>
          <cell r="P224">
            <v>995.80590226327251</v>
          </cell>
        </row>
        <row r="225">
          <cell r="A225">
            <v>1224</v>
          </cell>
          <cell r="B225" t="str">
            <v>RONCO CANAVESE</v>
          </cell>
          <cell r="I225">
            <v>389.49673052681669</v>
          </cell>
          <cell r="J225">
            <v>391.23636259840418</v>
          </cell>
          <cell r="K225">
            <v>740.4411342907124</v>
          </cell>
          <cell r="L225">
            <v>945.18224420340289</v>
          </cell>
          <cell r="M225">
            <v>1080.7796124008194</v>
          </cell>
          <cell r="N225">
            <v>1212.1211292893397</v>
          </cell>
          <cell r="O225">
            <v>1288.4135920285271</v>
          </cell>
          <cell r="P225">
            <v>1139.6376301415266</v>
          </cell>
        </row>
        <row r="226">
          <cell r="A226">
            <v>1225</v>
          </cell>
          <cell r="B226" t="str">
            <v>RONDISSONE</v>
          </cell>
          <cell r="I226">
            <v>336.536891190814</v>
          </cell>
          <cell r="J226">
            <v>330.44698668205433</v>
          </cell>
          <cell r="K226">
            <v>658.61952327328413</v>
          </cell>
          <cell r="L226">
            <v>840.4952290718644</v>
          </cell>
          <cell r="M226">
            <v>945.9144540916343</v>
          </cell>
          <cell r="N226">
            <v>1100.554540132068</v>
          </cell>
          <cell r="O226">
            <v>1168.8050856300977</v>
          </cell>
          <cell r="P226">
            <v>1011.7316856012825</v>
          </cell>
        </row>
        <row r="227">
          <cell r="A227">
            <v>1226</v>
          </cell>
          <cell r="B227" t="str">
            <v>RORA'</v>
          </cell>
          <cell r="I227">
            <v>422.8908986177068</v>
          </cell>
          <cell r="J227">
            <v>407.21810116724549</v>
          </cell>
          <cell r="K227">
            <v>783.51625435672531</v>
          </cell>
          <cell r="L227">
            <v>1049.2722327766865</v>
          </cell>
          <cell r="M227">
            <v>1214.3699111670558</v>
          </cell>
          <cell r="N227">
            <v>1371.5664712227194</v>
          </cell>
          <cell r="O227">
            <v>1400.3118691194431</v>
          </cell>
          <cell r="P227">
            <v>1221.262685921924</v>
          </cell>
        </row>
        <row r="228">
          <cell r="A228">
            <v>1228</v>
          </cell>
          <cell r="B228" t="str">
            <v>ROSTA</v>
          </cell>
          <cell r="I228">
            <v>350.99806376239798</v>
          </cell>
          <cell r="J228">
            <v>348.83589939985643</v>
          </cell>
          <cell r="K228">
            <v>754.11258517068825</v>
          </cell>
          <cell r="L228">
            <v>975.78666838173785</v>
          </cell>
          <cell r="M228">
            <v>1085.9415386699545</v>
          </cell>
          <cell r="N228">
            <v>1239.260934464194</v>
          </cell>
          <cell r="O228">
            <v>1321.2721517045215</v>
          </cell>
          <cell r="P228">
            <v>1155.6788037416522</v>
          </cell>
        </row>
        <row r="229">
          <cell r="A229">
            <v>1227</v>
          </cell>
          <cell r="B229" t="str">
            <v>ROURE</v>
          </cell>
          <cell r="I229">
            <v>800.9431236063557</v>
          </cell>
          <cell r="J229">
            <v>781.80720111138305</v>
          </cell>
          <cell r="K229">
            <v>1526.7723814039789</v>
          </cell>
          <cell r="L229">
            <v>1944.3762831991517</v>
          </cell>
          <cell r="M229">
            <v>2173.9479119657526</v>
          </cell>
          <cell r="N229">
            <v>2488.0280537384883</v>
          </cell>
          <cell r="O229">
            <v>2576.8670848778461</v>
          </cell>
          <cell r="P229">
            <v>2264.730160925159</v>
          </cell>
        </row>
        <row r="230">
          <cell r="A230">
            <v>1229</v>
          </cell>
          <cell r="B230" t="str">
            <v>RUBIANA</v>
          </cell>
          <cell r="I230">
            <v>481.08016825107688</v>
          </cell>
          <cell r="J230">
            <v>488.95110037365612</v>
          </cell>
          <cell r="K230">
            <v>974.72020124033486</v>
          </cell>
          <cell r="L230">
            <v>1285.4923636409681</v>
          </cell>
          <cell r="M230">
            <v>1448.784131177779</v>
          </cell>
          <cell r="N230">
            <v>1668.2094027733035</v>
          </cell>
          <cell r="O230">
            <v>1784.3920456264186</v>
          </cell>
          <cell r="P230">
            <v>1558.787036523468</v>
          </cell>
        </row>
        <row r="231">
          <cell r="A231">
            <v>1230</v>
          </cell>
          <cell r="B231" t="str">
            <v>RUEGLIO</v>
          </cell>
          <cell r="I231">
            <v>363.51145222939465</v>
          </cell>
          <cell r="J231">
            <v>354.58464128466579</v>
          </cell>
          <cell r="K231">
            <v>719.84691565435583</v>
          </cell>
          <cell r="L231">
            <v>930.18958830038491</v>
          </cell>
          <cell r="M231">
            <v>1068.0560814376322</v>
          </cell>
          <cell r="N231">
            <v>1244.0977299720842</v>
          </cell>
          <cell r="O231">
            <v>1296.1991862154805</v>
          </cell>
          <cell r="P231">
            <v>1106.7026111542116</v>
          </cell>
        </row>
        <row r="232">
          <cell r="A232">
            <v>1231</v>
          </cell>
          <cell r="B232" t="str">
            <v>SALASSA</v>
          </cell>
          <cell r="I232">
            <v>172.53188186882628</v>
          </cell>
          <cell r="J232">
            <v>172.51501939058582</v>
          </cell>
          <cell r="K232">
            <v>346.7528752289129</v>
          </cell>
          <cell r="L232">
            <v>448.91469579066342</v>
          </cell>
          <cell r="M232">
            <v>506.658963258624</v>
          </cell>
          <cell r="N232">
            <v>575.29112368020787</v>
          </cell>
          <cell r="O232">
            <v>616.30625513072425</v>
          </cell>
          <cell r="P232">
            <v>537.22267840420125</v>
          </cell>
        </row>
        <row r="233">
          <cell r="A233">
            <v>1232</v>
          </cell>
          <cell r="B233" t="str">
            <v>SALBERTRAND</v>
          </cell>
          <cell r="I233">
            <v>696.26590436229196</v>
          </cell>
          <cell r="J233">
            <v>707.41643233403045</v>
          </cell>
          <cell r="K233">
            <v>1416.3515077076599</v>
          </cell>
          <cell r="L233">
            <v>1832.3036101720982</v>
          </cell>
          <cell r="M233">
            <v>2029.804590146186</v>
          </cell>
          <cell r="N233">
            <v>2395.1449905506288</v>
          </cell>
          <cell r="O233">
            <v>2518.9315304479705</v>
          </cell>
          <cell r="P233">
            <v>2144.6175792389786</v>
          </cell>
        </row>
        <row r="234">
          <cell r="A234">
            <v>1233</v>
          </cell>
          <cell r="B234" t="str">
            <v>SALERANO CANAVESE</v>
          </cell>
          <cell r="I234">
            <v>75.841273295812385</v>
          </cell>
          <cell r="J234">
            <v>75.475795222830854</v>
          </cell>
          <cell r="K234">
            <v>148.59381264708063</v>
          </cell>
          <cell r="L234">
            <v>187.43768466211131</v>
          </cell>
          <cell r="M234">
            <v>212.11683829759937</v>
          </cell>
          <cell r="N234">
            <v>244.89930262334317</v>
          </cell>
          <cell r="O234">
            <v>251.03112248037377</v>
          </cell>
          <cell r="P234">
            <v>210.50631052182624</v>
          </cell>
        </row>
        <row r="235">
          <cell r="A235">
            <v>1234</v>
          </cell>
          <cell r="B235" t="str">
            <v>SALZA DI PINEROLO</v>
          </cell>
          <cell r="I235">
            <v>111.54385556289584</v>
          </cell>
          <cell r="J235">
            <v>113.52776744820842</v>
          </cell>
          <cell r="K235">
            <v>219.43608336640094</v>
          </cell>
          <cell r="L235">
            <v>328.4104504934449</v>
          </cell>
          <cell r="M235">
            <v>369.18602063152588</v>
          </cell>
          <cell r="N235">
            <v>416.84311693577149</v>
          </cell>
          <cell r="O235">
            <v>486.16968897242162</v>
          </cell>
          <cell r="P235">
            <v>453.48032259678325</v>
          </cell>
        </row>
        <row r="236">
          <cell r="A236">
            <v>1235</v>
          </cell>
          <cell r="B236" t="str">
            <v>SAMONE</v>
          </cell>
          <cell r="I236">
            <v>109.43263503998206</v>
          </cell>
          <cell r="J236">
            <v>109.86032917090546</v>
          </cell>
          <cell r="K236">
            <v>227.24738266577515</v>
          </cell>
          <cell r="L236">
            <v>280.06927009562963</v>
          </cell>
          <cell r="M236">
            <v>313.69098974135738</v>
          </cell>
          <cell r="N236">
            <v>355.43295419732374</v>
          </cell>
          <cell r="O236">
            <v>380.20743364535434</v>
          </cell>
          <cell r="P236">
            <v>332.04304142642673</v>
          </cell>
        </row>
        <row r="237">
          <cell r="A237">
            <v>1236</v>
          </cell>
          <cell r="B237" t="str">
            <v>SAN BENIGNO CANAVESE</v>
          </cell>
          <cell r="I237">
            <v>507.38721002655484</v>
          </cell>
          <cell r="J237">
            <v>500.02213327066306</v>
          </cell>
          <cell r="K237">
            <v>1014.0104822325503</v>
          </cell>
          <cell r="L237">
            <v>1297.5414365677248</v>
          </cell>
          <cell r="M237">
            <v>1436.8574087358033</v>
          </cell>
          <cell r="N237">
            <v>1676.2628883385687</v>
          </cell>
          <cell r="O237">
            <v>1774.7661683682541</v>
          </cell>
          <cell r="P237">
            <v>1572.7247832617143</v>
          </cell>
        </row>
        <row r="238">
          <cell r="A238">
            <v>1237</v>
          </cell>
          <cell r="B238" t="str">
            <v>SAN CARLO CANAVESE</v>
          </cell>
          <cell r="I238">
            <v>536.7997486836116</v>
          </cell>
          <cell r="J238">
            <v>521.27852520604552</v>
          </cell>
          <cell r="K238">
            <v>1057.9795268243029</v>
          </cell>
          <cell r="L238">
            <v>1382.6342216741673</v>
          </cell>
          <cell r="M238">
            <v>1543.756648268185</v>
          </cell>
          <cell r="N238">
            <v>1773.2645597462511</v>
          </cell>
          <cell r="O238">
            <v>1881.2702200493884</v>
          </cell>
          <cell r="P238">
            <v>1659.4569971953547</v>
          </cell>
        </row>
        <row r="239">
          <cell r="A239">
            <v>1238</v>
          </cell>
          <cell r="B239" t="str">
            <v>SAN COLOMBANO BELMONTE</v>
          </cell>
          <cell r="I239">
            <v>134.78725516321035</v>
          </cell>
          <cell r="J239">
            <v>130.90819107713017</v>
          </cell>
          <cell r="K239">
            <v>252.9189636791121</v>
          </cell>
          <cell r="L239">
            <v>328.0968955301787</v>
          </cell>
          <cell r="M239">
            <v>359.12888711862917</v>
          </cell>
          <cell r="N239">
            <v>409.56743196680719</v>
          </cell>
          <cell r="O239">
            <v>426.58384109977169</v>
          </cell>
          <cell r="P239">
            <v>369.15094792124393</v>
          </cell>
        </row>
        <row r="240">
          <cell r="A240">
            <v>1239</v>
          </cell>
          <cell r="B240" t="str">
            <v>SAN DIDERO</v>
          </cell>
          <cell r="I240">
            <v>103.08993377003131</v>
          </cell>
          <cell r="J240">
            <v>110.97563658539282</v>
          </cell>
          <cell r="K240">
            <v>240.66982588125589</v>
          </cell>
          <cell r="L240">
            <v>306.55050843269834</v>
          </cell>
          <cell r="M240">
            <v>341.898327173604</v>
          </cell>
          <cell r="N240">
            <v>396.97289574621857</v>
          </cell>
          <cell r="O240">
            <v>417.11682795943318</v>
          </cell>
          <cell r="P240">
            <v>374.33186107487217</v>
          </cell>
        </row>
        <row r="241">
          <cell r="A241">
            <v>1240</v>
          </cell>
          <cell r="B241" t="str">
            <v>SAN FRANCESCO AL CAMPO</v>
          </cell>
          <cell r="I241">
            <v>469.06487623100389</v>
          </cell>
          <cell r="J241">
            <v>464.58729199421049</v>
          </cell>
          <cell r="K241">
            <v>929.85323358955952</v>
          </cell>
          <cell r="L241">
            <v>1225.9574858657145</v>
          </cell>
          <cell r="M241">
            <v>1371.3186569232892</v>
          </cell>
          <cell r="N241">
            <v>1567.5168535307027</v>
          </cell>
          <cell r="O241">
            <v>1660.4982255580387</v>
          </cell>
          <cell r="P241">
            <v>1441.6623854071206</v>
          </cell>
        </row>
        <row r="242">
          <cell r="A242">
            <v>1242</v>
          </cell>
          <cell r="B242" t="str">
            <v>SAN GERMANO CHISONE</v>
          </cell>
          <cell r="I242">
            <v>375.41118297511071</v>
          </cell>
          <cell r="J242">
            <v>370.50915013425168</v>
          </cell>
          <cell r="K242">
            <v>731.86349744463678</v>
          </cell>
          <cell r="L242">
            <v>962.71939503702538</v>
          </cell>
          <cell r="M242">
            <v>1100.2263683662966</v>
          </cell>
          <cell r="N242">
            <v>1254.504968812576</v>
          </cell>
          <cell r="O242">
            <v>1302.63464314013</v>
          </cell>
          <cell r="P242">
            <v>1134.7193335383408</v>
          </cell>
        </row>
        <row r="243">
          <cell r="A243">
            <v>1243</v>
          </cell>
          <cell r="B243" t="str">
            <v>SAN GILLIO</v>
          </cell>
          <cell r="I243">
            <v>284.7769780392801</v>
          </cell>
          <cell r="J243">
            <v>280.36270280621522</v>
          </cell>
          <cell r="K243">
            <v>566.38979198631409</v>
          </cell>
          <cell r="L243">
            <v>747.0621872182162</v>
          </cell>
          <cell r="M243">
            <v>856.87077728623149</v>
          </cell>
          <cell r="N243">
            <v>988.09737966104205</v>
          </cell>
          <cell r="O243">
            <v>1046.2506570545108</v>
          </cell>
          <cell r="P243">
            <v>924.45888009946236</v>
          </cell>
        </row>
        <row r="244">
          <cell r="A244">
            <v>1244</v>
          </cell>
          <cell r="B244" t="str">
            <v>SAN GIORGIO CANAVESE</v>
          </cell>
          <cell r="I244">
            <v>508.33103108742114</v>
          </cell>
          <cell r="J244">
            <v>504.49922736458217</v>
          </cell>
          <cell r="K244">
            <v>984.27371554204467</v>
          </cell>
          <cell r="L244">
            <v>1304.1524408980954</v>
          </cell>
          <cell r="M244">
            <v>1483.0996665287196</v>
          </cell>
          <cell r="N244">
            <v>1725.8700490427905</v>
          </cell>
          <cell r="O244">
            <v>1816.6082232113981</v>
          </cell>
          <cell r="P244">
            <v>1617.9893729214177</v>
          </cell>
        </row>
        <row r="245">
          <cell r="A245">
            <v>1245</v>
          </cell>
          <cell r="B245" t="str">
            <v>SAN GIORIO DI SUSA</v>
          </cell>
          <cell r="I245">
            <v>243.4458695898895</v>
          </cell>
          <cell r="J245">
            <v>243.41791795424743</v>
          </cell>
          <cell r="K245">
            <v>494.53630101219795</v>
          </cell>
          <cell r="L245">
            <v>644.76567612841052</v>
          </cell>
          <cell r="M245">
            <v>727.9225375734261</v>
          </cell>
          <cell r="N245">
            <v>831.41341344164948</v>
          </cell>
          <cell r="O245">
            <v>871.73459203211553</v>
          </cell>
          <cell r="P245">
            <v>785.85120966902309</v>
          </cell>
        </row>
        <row r="246">
          <cell r="A246">
            <v>1246</v>
          </cell>
          <cell r="B246" t="str">
            <v>SAN GIUSTO CANAVESE</v>
          </cell>
          <cell r="I246">
            <v>400.12410487423807</v>
          </cell>
          <cell r="J246">
            <v>395.68869473296962</v>
          </cell>
          <cell r="K246">
            <v>797.7025374744818</v>
          </cell>
          <cell r="L246">
            <v>1045.2152368284712</v>
          </cell>
          <cell r="M246">
            <v>1139.1707807007017</v>
          </cell>
          <cell r="N246">
            <v>1303.8570731350308</v>
          </cell>
          <cell r="O246">
            <v>1374.1294041001124</v>
          </cell>
          <cell r="P246">
            <v>1186.9072983383094</v>
          </cell>
        </row>
        <row r="247">
          <cell r="A247">
            <v>1247</v>
          </cell>
          <cell r="B247" t="str">
            <v>SAN MARTINO CANAVESE</v>
          </cell>
          <cell r="I247">
            <v>241.34195220044953</v>
          </cell>
          <cell r="J247">
            <v>240.50842935993765</v>
          </cell>
          <cell r="K247">
            <v>474.89744491431202</v>
          </cell>
          <cell r="L247">
            <v>615.99810391122753</v>
          </cell>
          <cell r="M247">
            <v>689.31552799533551</v>
          </cell>
          <cell r="N247">
            <v>777.90864759314979</v>
          </cell>
          <cell r="O247">
            <v>820.85158706250922</v>
          </cell>
          <cell r="P247">
            <v>734.57427723214778</v>
          </cell>
        </row>
        <row r="248">
          <cell r="A248">
            <v>1248</v>
          </cell>
          <cell r="B248" t="str">
            <v>SAN MAURIZIO CANAVESE</v>
          </cell>
          <cell r="I248">
            <v>505.43611530210956</v>
          </cell>
          <cell r="J248">
            <v>526.30592217775131</v>
          </cell>
          <cell r="K248">
            <v>1089.0078819886305</v>
          </cell>
          <cell r="L248">
            <v>1427.6006494702428</v>
          </cell>
          <cell r="M248">
            <v>1635.1042805702491</v>
          </cell>
          <cell r="N248">
            <v>1945.4198626356686</v>
          </cell>
          <cell r="O248">
            <v>2086.108336289321</v>
          </cell>
          <cell r="P248">
            <v>1824.473925412492</v>
          </cell>
        </row>
        <row r="249">
          <cell r="A249">
            <v>1249</v>
          </cell>
          <cell r="B249" t="str">
            <v>SAN MAURO TORINESE</v>
          </cell>
          <cell r="I249">
            <v>605.40005544313033</v>
          </cell>
          <cell r="J249">
            <v>586.85996282950953</v>
          </cell>
          <cell r="K249">
            <v>1164.6498672867901</v>
          </cell>
          <cell r="L249">
            <v>1508.1141242304423</v>
          </cell>
          <cell r="M249">
            <v>1672.7050542552754</v>
          </cell>
          <cell r="N249">
            <v>1897.87906454728</v>
          </cell>
          <cell r="O249">
            <v>1999.7426019650691</v>
          </cell>
          <cell r="P249">
            <v>1735.3143021425726</v>
          </cell>
        </row>
        <row r="250">
          <cell r="A250">
            <v>1250</v>
          </cell>
          <cell r="B250" t="str">
            <v>SAN PIETRO VAL LEMINA</v>
          </cell>
          <cell r="I250">
            <v>370.4892121726736</v>
          </cell>
          <cell r="J250">
            <v>355.15030595196492</v>
          </cell>
          <cell r="K250">
            <v>703.69513271199958</v>
          </cell>
          <cell r="L250">
            <v>904.9753426899008</v>
          </cell>
          <cell r="M250">
            <v>976.77181911436014</v>
          </cell>
          <cell r="N250">
            <v>1156.0991417980188</v>
          </cell>
          <cell r="O250">
            <v>1213.7108323701641</v>
          </cell>
          <cell r="P250">
            <v>1053.8801690030409</v>
          </cell>
        </row>
        <row r="251">
          <cell r="A251">
            <v>1251</v>
          </cell>
          <cell r="B251" t="str">
            <v>SAN PONSO</v>
          </cell>
          <cell r="I251">
            <v>54.318629329123979</v>
          </cell>
          <cell r="J251">
            <v>55.471753434875723</v>
          </cell>
          <cell r="K251">
            <v>113.26467758233393</v>
          </cell>
          <cell r="L251">
            <v>144.51865829197308</v>
          </cell>
          <cell r="M251">
            <v>161.08458089231851</v>
          </cell>
          <cell r="N251">
            <v>188.35932026756808</v>
          </cell>
          <cell r="O251">
            <v>196.41067723066561</v>
          </cell>
          <cell r="P251">
            <v>175.06753183579409</v>
          </cell>
        </row>
        <row r="252">
          <cell r="A252">
            <v>1252</v>
          </cell>
          <cell r="B252" t="str">
            <v>SAN RAFFAELE CIMENA</v>
          </cell>
          <cell r="I252">
            <v>390.21515173048414</v>
          </cell>
          <cell r="J252">
            <v>377.2994701865876</v>
          </cell>
          <cell r="K252">
            <v>743.00695643888696</v>
          </cell>
          <cell r="L252">
            <v>950.3564443111045</v>
          </cell>
          <cell r="M252">
            <v>1044.8530168496297</v>
          </cell>
          <cell r="N252">
            <v>1229.2807312573152</v>
          </cell>
          <cell r="O252">
            <v>1321.3381706457226</v>
          </cell>
          <cell r="P252">
            <v>1138.5258562596764</v>
          </cell>
        </row>
        <row r="253">
          <cell r="A253">
            <v>1253</v>
          </cell>
          <cell r="B253" t="str">
            <v>SAN SEBASTIANO DA PO</v>
          </cell>
          <cell r="I253">
            <v>438.84172097450761</v>
          </cell>
          <cell r="J253">
            <v>431.04536793419385</v>
          </cell>
          <cell r="K253">
            <v>848.77124312509204</v>
          </cell>
          <cell r="L253">
            <v>1109.6531019760184</v>
          </cell>
          <cell r="M253">
            <v>1265.2986232957076</v>
          </cell>
          <cell r="N253">
            <v>1469.9760569228119</v>
          </cell>
          <cell r="O253">
            <v>1523.4390006381677</v>
          </cell>
          <cell r="P253">
            <v>1340.8670842215668</v>
          </cell>
        </row>
        <row r="254">
          <cell r="A254">
            <v>1254</v>
          </cell>
          <cell r="B254" t="str">
            <v>SAN SECONDO DI PINEROLO</v>
          </cell>
          <cell r="I254">
            <v>539.73618823876473</v>
          </cell>
          <cell r="J254">
            <v>520.12204720856255</v>
          </cell>
          <cell r="K254">
            <v>1024.9145115683546</v>
          </cell>
          <cell r="L254">
            <v>1312.0333943539172</v>
          </cell>
          <cell r="M254">
            <v>1477.7709102237945</v>
          </cell>
          <cell r="N254">
            <v>1705.6073151487437</v>
          </cell>
          <cell r="O254">
            <v>1830.8683775120903</v>
          </cell>
          <cell r="P254">
            <v>1569.0482145124099</v>
          </cell>
        </row>
        <row r="255">
          <cell r="A255">
            <v>1241</v>
          </cell>
          <cell r="B255" t="str">
            <v>SANGANO</v>
          </cell>
          <cell r="I255">
            <v>214.21607038211354</v>
          </cell>
          <cell r="J255">
            <v>207.9849353419994</v>
          </cell>
          <cell r="K255">
            <v>415.58852654724302</v>
          </cell>
          <cell r="L255">
            <v>532.98257098518854</v>
          </cell>
          <cell r="M255">
            <v>584.09949196663365</v>
          </cell>
          <cell r="N255">
            <v>675.36234918300715</v>
          </cell>
          <cell r="O255">
            <v>708.46027145052221</v>
          </cell>
          <cell r="P255">
            <v>611.92276424442286</v>
          </cell>
        </row>
        <row r="256">
          <cell r="A256">
            <v>1255</v>
          </cell>
          <cell r="B256" t="str">
            <v>SANT'AMBROGIO DI TORINO</v>
          </cell>
          <cell r="I256">
            <v>304.14628399103583</v>
          </cell>
          <cell r="J256">
            <v>302.48506856336354</v>
          </cell>
          <cell r="K256">
            <v>591.75217766093749</v>
          </cell>
          <cell r="L256">
            <v>780.7354781866153</v>
          </cell>
          <cell r="M256">
            <v>904.34194525923851</v>
          </cell>
          <cell r="N256">
            <v>1036.4170977413537</v>
          </cell>
          <cell r="O256">
            <v>1096.1549542385569</v>
          </cell>
          <cell r="P256">
            <v>953.9575480062623</v>
          </cell>
        </row>
        <row r="257">
          <cell r="A257">
            <v>1256</v>
          </cell>
          <cell r="B257" t="str">
            <v>SANT'ANTONINO DI SUSA</v>
          </cell>
          <cell r="I257">
            <v>205.23528373879185</v>
          </cell>
          <cell r="J257">
            <v>202.62210359278393</v>
          </cell>
          <cell r="K257">
            <v>407.81704017329128</v>
          </cell>
          <cell r="L257">
            <v>531.24828428378089</v>
          </cell>
          <cell r="M257">
            <v>589.71570145693033</v>
          </cell>
          <cell r="N257">
            <v>687.71607979536623</v>
          </cell>
          <cell r="O257">
            <v>724.0956241246522</v>
          </cell>
          <cell r="P257">
            <v>627.48874072162732</v>
          </cell>
        </row>
        <row r="258">
          <cell r="A258">
            <v>1257</v>
          </cell>
          <cell r="B258" t="str">
            <v>SANTENA</v>
          </cell>
          <cell r="I258">
            <v>579.31752384537185</v>
          </cell>
          <cell r="J258">
            <v>562.68616690719591</v>
          </cell>
          <cell r="K258">
            <v>1122.3757438167336</v>
          </cell>
          <cell r="L258">
            <v>1435.4104665656134</v>
          </cell>
          <cell r="M258">
            <v>1608.3495515151321</v>
          </cell>
          <cell r="N258">
            <v>1842.2109693173018</v>
          </cell>
          <cell r="O258">
            <v>1968.98345174224</v>
          </cell>
          <cell r="P258">
            <v>1727.2116883797298</v>
          </cell>
        </row>
        <row r="259">
          <cell r="A259">
            <v>1258</v>
          </cell>
          <cell r="B259" t="str">
            <v>SAUZE DI CESANA</v>
          </cell>
          <cell r="I259">
            <v>695.12059299222904</v>
          </cell>
          <cell r="J259">
            <v>707.31813599110524</v>
          </cell>
          <cell r="K259">
            <v>1515.1090544169897</v>
          </cell>
          <cell r="L259">
            <v>1963.0618522642364</v>
          </cell>
          <cell r="M259">
            <v>2193.2146231157139</v>
          </cell>
          <cell r="N259">
            <v>2616.8413568673441</v>
          </cell>
          <cell r="O259">
            <v>2582.7238168884774</v>
          </cell>
          <cell r="P259">
            <v>2245.0486081109925</v>
          </cell>
        </row>
        <row r="260">
          <cell r="A260">
            <v>1259</v>
          </cell>
          <cell r="B260" t="str">
            <v>SAUZE D'OULX</v>
          </cell>
          <cell r="I260">
            <v>436.52153531436142</v>
          </cell>
          <cell r="J260">
            <v>433.84369880604845</v>
          </cell>
          <cell r="K260">
            <v>887.8658705741027</v>
          </cell>
          <cell r="L260">
            <v>1152.1891073761051</v>
          </cell>
          <cell r="M260">
            <v>1266.5914911615544</v>
          </cell>
          <cell r="N260">
            <v>1430.4561963502119</v>
          </cell>
          <cell r="O260">
            <v>1485.5690975634591</v>
          </cell>
          <cell r="P260">
            <v>1280.9698510481871</v>
          </cell>
        </row>
        <row r="261">
          <cell r="A261">
            <v>1260</v>
          </cell>
          <cell r="B261" t="str">
            <v>SCALENGHE</v>
          </cell>
          <cell r="I261">
            <v>650.69775021902922</v>
          </cell>
          <cell r="J261">
            <v>645.15358473204742</v>
          </cell>
          <cell r="K261">
            <v>1298.2688533648809</v>
          </cell>
          <cell r="L261">
            <v>1661.9598628702361</v>
          </cell>
          <cell r="M261">
            <v>1866.8518291371286</v>
          </cell>
          <cell r="N261">
            <v>2150.00671153336</v>
          </cell>
          <cell r="O261">
            <v>2319.5227125846318</v>
          </cell>
          <cell r="P261">
            <v>1988.01926965078</v>
          </cell>
        </row>
        <row r="262">
          <cell r="A262">
            <v>1261</v>
          </cell>
          <cell r="B262" t="str">
            <v>SCARMAGNO</v>
          </cell>
          <cell r="I262">
            <v>365.63449674771789</v>
          </cell>
          <cell r="J262">
            <v>356.58050615316802</v>
          </cell>
          <cell r="K262">
            <v>665.43352777167729</v>
          </cell>
          <cell r="L262">
            <v>886.51590654253971</v>
          </cell>
          <cell r="M262">
            <v>1021.3641017342071</v>
          </cell>
          <cell r="N262">
            <v>1184.6817962013372</v>
          </cell>
          <cell r="O262">
            <v>1160.7358838082937</v>
          </cell>
          <cell r="P262">
            <v>994.34922838477496</v>
          </cell>
        </row>
        <row r="263">
          <cell r="A263">
            <v>1262</v>
          </cell>
          <cell r="B263" t="str">
            <v>SCIOLZE</v>
          </cell>
          <cell r="I263">
            <v>344.79044757020444</v>
          </cell>
          <cell r="J263">
            <v>352.69261978292957</v>
          </cell>
          <cell r="K263">
            <v>697.31755694571996</v>
          </cell>
          <cell r="L263">
            <v>911.65727641277749</v>
          </cell>
          <cell r="M263">
            <v>1022.4154274462504</v>
          </cell>
          <cell r="N263">
            <v>1161.8310417620166</v>
          </cell>
          <cell r="O263">
            <v>1231.5950829866561</v>
          </cell>
          <cell r="P263">
            <v>1042.8926356039183</v>
          </cell>
        </row>
        <row r="264">
          <cell r="A264">
            <v>1263</v>
          </cell>
          <cell r="B264" t="str">
            <v>SESTRIERE</v>
          </cell>
          <cell r="I264">
            <v>642.58466597866209</v>
          </cell>
          <cell r="J264">
            <v>635.3262080517444</v>
          </cell>
          <cell r="K264">
            <v>1238.6483840676519</v>
          </cell>
          <cell r="L264">
            <v>1593.9471572539785</v>
          </cell>
          <cell r="M264">
            <v>1748.342703912303</v>
          </cell>
          <cell r="N264">
            <v>1942.9328238226976</v>
          </cell>
          <cell r="O264">
            <v>2061.8665564681314</v>
          </cell>
          <cell r="P264">
            <v>1835.3297733984944</v>
          </cell>
        </row>
        <row r="265">
          <cell r="A265">
            <v>1264</v>
          </cell>
          <cell r="B265" t="str">
            <v>SETTIMO ROTTARO</v>
          </cell>
          <cell r="I265">
            <v>151.34491554670717</v>
          </cell>
          <cell r="J265">
            <v>151.54827046612974</v>
          </cell>
          <cell r="K265">
            <v>298.92810087345663</v>
          </cell>
          <cell r="L265">
            <v>387.18184505877781</v>
          </cell>
          <cell r="M265">
            <v>438.01859888416044</v>
          </cell>
          <cell r="N265">
            <v>499.04690438082838</v>
          </cell>
          <cell r="O265">
            <v>541.47647547890824</v>
          </cell>
          <cell r="P265">
            <v>457.09897786211053</v>
          </cell>
        </row>
        <row r="266">
          <cell r="A266">
            <v>1265</v>
          </cell>
          <cell r="B266" t="str">
            <v>SETTIMO TORINESE</v>
          </cell>
          <cell r="I266">
            <v>1456.7688012098315</v>
          </cell>
          <cell r="J266">
            <v>1419.1782235336807</v>
          </cell>
          <cell r="K266">
            <v>2794.7341873848932</v>
          </cell>
          <cell r="L266">
            <v>3575.7020380227182</v>
          </cell>
          <cell r="M266">
            <v>3935.9602666900869</v>
          </cell>
          <cell r="N266">
            <v>4501.6934050659793</v>
          </cell>
          <cell r="O266">
            <v>4728.7559780861548</v>
          </cell>
          <cell r="P266">
            <v>4090.4889636734388</v>
          </cell>
        </row>
        <row r="267">
          <cell r="A267">
            <v>1266</v>
          </cell>
          <cell r="B267" t="str">
            <v>SETTIMO VITTONE</v>
          </cell>
          <cell r="I267">
            <v>568.08567427606033</v>
          </cell>
          <cell r="J267">
            <v>555.43140525837634</v>
          </cell>
          <cell r="K267">
            <v>1116.0677687914635</v>
          </cell>
          <cell r="L267">
            <v>1477.9751948051037</v>
          </cell>
          <cell r="M267">
            <v>1639.0660781186905</v>
          </cell>
          <cell r="N267">
            <v>1917.8506782803104</v>
          </cell>
          <cell r="O267">
            <v>2054.2287200007781</v>
          </cell>
          <cell r="P267">
            <v>1819.1147152926703</v>
          </cell>
        </row>
        <row r="268">
          <cell r="A268">
            <v>1267</v>
          </cell>
          <cell r="B268" t="str">
            <v>SPARONE</v>
          </cell>
          <cell r="I268">
            <v>407.91892768572825</v>
          </cell>
          <cell r="J268">
            <v>390.19724184581531</v>
          </cell>
          <cell r="K268">
            <v>759.82587566102836</v>
          </cell>
          <cell r="L268">
            <v>979.45835961016382</v>
          </cell>
          <cell r="M268">
            <v>1071.1718985217212</v>
          </cell>
          <cell r="N268">
            <v>1232.5186847341067</v>
          </cell>
          <cell r="O268">
            <v>1278.8268121042838</v>
          </cell>
          <cell r="P268">
            <v>1143.1740816512943</v>
          </cell>
        </row>
        <row r="269">
          <cell r="A269">
            <v>1268</v>
          </cell>
          <cell r="B269" t="str">
            <v>STRAMBINELLO</v>
          </cell>
          <cell r="I269">
            <v>53.903610250021828</v>
          </cell>
          <cell r="J269">
            <v>51.400729198866728</v>
          </cell>
          <cell r="K269">
            <v>110.69424696744441</v>
          </cell>
          <cell r="L269">
            <v>145.74402563237072</v>
          </cell>
          <cell r="M269">
            <v>159.78324844351394</v>
          </cell>
          <cell r="N269">
            <v>185.65764531808469</v>
          </cell>
          <cell r="O269">
            <v>193.23621749778346</v>
          </cell>
          <cell r="P269">
            <v>174.91965375625833</v>
          </cell>
        </row>
        <row r="270">
          <cell r="A270">
            <v>1269</v>
          </cell>
          <cell r="B270" t="str">
            <v>STRAMBINO</v>
          </cell>
          <cell r="I270">
            <v>552.19196282302346</v>
          </cell>
          <cell r="J270">
            <v>547.12334988558723</v>
          </cell>
          <cell r="K270">
            <v>1121.3516618761814</v>
          </cell>
          <cell r="L270">
            <v>1434.2634451577251</v>
          </cell>
          <cell r="M270">
            <v>1624.3373857173549</v>
          </cell>
          <cell r="N270">
            <v>1868.0949060962678</v>
          </cell>
          <cell r="O270">
            <v>1990.0348824158352</v>
          </cell>
          <cell r="P270">
            <v>1751.6124027139253</v>
          </cell>
        </row>
        <row r="271">
          <cell r="A271">
            <v>1270</v>
          </cell>
          <cell r="B271" t="str">
            <v>SUSA</v>
          </cell>
          <cell r="I271">
            <v>471.90699516902851</v>
          </cell>
          <cell r="J271">
            <v>467.01163564182229</v>
          </cell>
          <cell r="K271">
            <v>945.46199666537439</v>
          </cell>
          <cell r="L271">
            <v>1243.4820877902703</v>
          </cell>
          <cell r="M271">
            <v>1349.2302736545034</v>
          </cell>
          <cell r="N271">
            <v>1523.0277006237791</v>
          </cell>
          <cell r="O271">
            <v>1575.2610506695792</v>
          </cell>
          <cell r="P271">
            <v>1379.6450354291267</v>
          </cell>
        </row>
        <row r="272">
          <cell r="A272">
            <v>1271</v>
          </cell>
          <cell r="B272" t="str">
            <v>TAVAGNASCO</v>
          </cell>
          <cell r="I272">
            <v>234.96921398222793</v>
          </cell>
          <cell r="J272">
            <v>221.99404827613711</v>
          </cell>
          <cell r="K272">
            <v>448.60901683341086</v>
          </cell>
          <cell r="L272">
            <v>565.56773528785379</v>
          </cell>
          <cell r="M272">
            <v>634.35188793921759</v>
          </cell>
          <cell r="N272">
            <v>730.03854099897012</v>
          </cell>
          <cell r="O272">
            <v>787.90328873909425</v>
          </cell>
          <cell r="P272">
            <v>670.05967766573042</v>
          </cell>
        </row>
        <row r="273">
          <cell r="A273">
            <v>1272</v>
          </cell>
          <cell r="B273" t="str">
            <v>TORINO</v>
          </cell>
          <cell r="I273">
            <v>7225.3989802666147</v>
          </cell>
          <cell r="J273">
            <v>7085.3491627637368</v>
          </cell>
          <cell r="K273">
            <v>13938.176696558025</v>
          </cell>
          <cell r="L273">
            <v>17864.002801194812</v>
          </cell>
          <cell r="M273">
            <v>19519.381171055124</v>
          </cell>
          <cell r="N273">
            <v>21633.868382290468</v>
          </cell>
          <cell r="O273">
            <v>22601.560819672908</v>
          </cell>
          <cell r="P273">
            <v>19479.766346005279</v>
          </cell>
        </row>
        <row r="274">
          <cell r="A274">
            <v>1273</v>
          </cell>
          <cell r="B274" t="str">
            <v>TORRAZZA PIEMONTE</v>
          </cell>
          <cell r="I274">
            <v>201.98445532233825</v>
          </cell>
          <cell r="J274">
            <v>198.14574983228354</v>
          </cell>
          <cell r="K274">
            <v>392.51839410106032</v>
          </cell>
          <cell r="L274">
            <v>526.79916070420393</v>
          </cell>
          <cell r="M274">
            <v>598.02950820763533</v>
          </cell>
          <cell r="N274">
            <v>707.32313172422903</v>
          </cell>
          <cell r="O274">
            <v>779.47568899069643</v>
          </cell>
          <cell r="P274">
            <v>680.23858029094924</v>
          </cell>
        </row>
        <row r="275">
          <cell r="A275">
            <v>1274</v>
          </cell>
          <cell r="B275" t="str">
            <v>TORRE CANAVESE</v>
          </cell>
          <cell r="I275">
            <v>189.8808114895634</v>
          </cell>
          <cell r="J275">
            <v>180.59291422659254</v>
          </cell>
          <cell r="K275">
            <v>350.96697544366236</v>
          </cell>
          <cell r="L275">
            <v>458.97884138318346</v>
          </cell>
          <cell r="M275">
            <v>522.08106674243311</v>
          </cell>
          <cell r="N275">
            <v>602.99059091112451</v>
          </cell>
          <cell r="O275">
            <v>633.20865670675471</v>
          </cell>
          <cell r="P275">
            <v>544.76541300864994</v>
          </cell>
        </row>
        <row r="276">
          <cell r="A276">
            <v>1275</v>
          </cell>
          <cell r="B276" t="str">
            <v>TORRE PELLICE</v>
          </cell>
          <cell r="I276">
            <v>499.73624185931629</v>
          </cell>
          <cell r="J276">
            <v>479.24542398891907</v>
          </cell>
          <cell r="K276">
            <v>937.65134832800982</v>
          </cell>
          <cell r="L276">
            <v>1228.9514861965499</v>
          </cell>
          <cell r="M276">
            <v>1366.4282956302015</v>
          </cell>
          <cell r="N276">
            <v>1587.1734162585633</v>
          </cell>
          <cell r="O276">
            <v>1678.3299709310465</v>
          </cell>
          <cell r="P276">
            <v>1443.3661571076179</v>
          </cell>
        </row>
        <row r="277">
          <cell r="A277">
            <v>1276</v>
          </cell>
          <cell r="B277" t="str">
            <v>TRANA</v>
          </cell>
          <cell r="I277">
            <v>355.37803782836914</v>
          </cell>
          <cell r="J277">
            <v>348.03757240324711</v>
          </cell>
          <cell r="K277">
            <v>714.13271768189543</v>
          </cell>
          <cell r="L277">
            <v>915.94263189383048</v>
          </cell>
          <cell r="M277">
            <v>1007.9477344322702</v>
          </cell>
          <cell r="N277">
            <v>1151.3583755661625</v>
          </cell>
          <cell r="O277">
            <v>1224.1759143240649</v>
          </cell>
          <cell r="P277">
            <v>1054.7279178439351</v>
          </cell>
        </row>
        <row r="278">
          <cell r="A278">
            <v>1277</v>
          </cell>
          <cell r="B278" t="str">
            <v>TRAUSELLA</v>
          </cell>
          <cell r="I278">
            <v>189.34127252412273</v>
          </cell>
          <cell r="J278">
            <v>174.66677196536475</v>
          </cell>
          <cell r="K278">
            <v>323.09866661925895</v>
          </cell>
          <cell r="L278">
            <v>397.87872616251349</v>
          </cell>
          <cell r="M278">
            <v>451.06074460373236</v>
          </cell>
          <cell r="N278">
            <v>464.53158445982086</v>
          </cell>
          <cell r="O278">
            <v>518.38965074803866</v>
          </cell>
          <cell r="P278">
            <v>436.97416420661085</v>
          </cell>
        </row>
        <row r="279">
          <cell r="A279">
            <v>1278</v>
          </cell>
          <cell r="B279" t="str">
            <v>TRAVERSELLA</v>
          </cell>
          <cell r="I279">
            <v>425.07921163471053</v>
          </cell>
          <cell r="J279">
            <v>407.26117201950746</v>
          </cell>
          <cell r="K279">
            <v>799.33995739492366</v>
          </cell>
          <cell r="L279">
            <v>1050.5515321203452</v>
          </cell>
          <cell r="M279">
            <v>1146.210931595414</v>
          </cell>
          <cell r="N279">
            <v>1346.0855436927209</v>
          </cell>
          <cell r="O279">
            <v>1461.3208848197964</v>
          </cell>
          <cell r="P279">
            <v>1239.0205658052914</v>
          </cell>
        </row>
        <row r="280">
          <cell r="A280">
            <v>1279</v>
          </cell>
          <cell r="B280" t="str">
            <v>TRAVES</v>
          </cell>
          <cell r="I280">
            <v>166.50936272834741</v>
          </cell>
          <cell r="J280">
            <v>163.1752551410892</v>
          </cell>
          <cell r="K280">
            <v>343.45346737757586</v>
          </cell>
          <cell r="L280">
            <v>435.78868852627613</v>
          </cell>
          <cell r="M280">
            <v>489.46634349625106</v>
          </cell>
          <cell r="N280">
            <v>574.41914023548088</v>
          </cell>
          <cell r="O280">
            <v>597.55423072382882</v>
          </cell>
          <cell r="P280">
            <v>515.5598805017562</v>
          </cell>
        </row>
        <row r="281">
          <cell r="A281">
            <v>1280</v>
          </cell>
          <cell r="B281" t="str">
            <v>TROFARELLO</v>
          </cell>
          <cell r="I281">
            <v>465.8804725660288</v>
          </cell>
          <cell r="J281">
            <v>459.992139597473</v>
          </cell>
          <cell r="K281">
            <v>927.97242322323507</v>
          </cell>
          <cell r="L281">
            <v>1186.0251977258172</v>
          </cell>
          <cell r="M281">
            <v>1318.7382534741516</v>
          </cell>
          <cell r="N281">
            <v>1508.9329110797344</v>
          </cell>
          <cell r="O281">
            <v>1583.3080227031285</v>
          </cell>
          <cell r="P281">
            <v>1296.7366228065318</v>
          </cell>
        </row>
        <row r="282">
          <cell r="A282">
            <v>1281</v>
          </cell>
          <cell r="B282" t="str">
            <v>USSEAUX</v>
          </cell>
          <cell r="I282">
            <v>539.97642562582701</v>
          </cell>
          <cell r="J282">
            <v>507.0010194469026</v>
          </cell>
          <cell r="K282">
            <v>973.71940476507586</v>
          </cell>
          <cell r="L282">
            <v>1296.264134483383</v>
          </cell>
          <cell r="M282">
            <v>1455.9003202434267</v>
          </cell>
          <cell r="N282">
            <v>1709.5851531282519</v>
          </cell>
          <cell r="O282">
            <v>1728.0122933089924</v>
          </cell>
          <cell r="P282">
            <v>1520.2839666356685</v>
          </cell>
        </row>
        <row r="283">
          <cell r="A283">
            <v>1282</v>
          </cell>
          <cell r="B283" t="str">
            <v>USSEGLIO</v>
          </cell>
          <cell r="I283">
            <v>615.96281292503465</v>
          </cell>
          <cell r="J283">
            <v>609.64369850662581</v>
          </cell>
          <cell r="K283">
            <v>1205.1114750343156</v>
          </cell>
          <cell r="L283">
            <v>1518.2548503298872</v>
          </cell>
          <cell r="M283">
            <v>1639.8856496814089</v>
          </cell>
          <cell r="N283">
            <v>1934.6524227413072</v>
          </cell>
          <cell r="O283">
            <v>2099.3569864995916</v>
          </cell>
          <cell r="P283">
            <v>1759.5105930653954</v>
          </cell>
        </row>
        <row r="284">
          <cell r="A284">
            <v>1283</v>
          </cell>
          <cell r="B284" t="str">
            <v>VAIE</v>
          </cell>
          <cell r="I284">
            <v>127.40193908974452</v>
          </cell>
          <cell r="J284">
            <v>128.02513825927366</v>
          </cell>
          <cell r="K284">
            <v>261.501930159361</v>
          </cell>
          <cell r="L284">
            <v>335.58139025875761</v>
          </cell>
          <cell r="M284">
            <v>365.24834382914531</v>
          </cell>
          <cell r="N284">
            <v>408.36886813419187</v>
          </cell>
          <cell r="O284">
            <v>428.99474882013402</v>
          </cell>
          <cell r="P284">
            <v>375.08037075216794</v>
          </cell>
        </row>
        <row r="285">
          <cell r="A285">
            <v>1284</v>
          </cell>
          <cell r="B285" t="str">
            <v>VAL DELLA TORRE</v>
          </cell>
          <cell r="I285">
            <v>728.16405234557931</v>
          </cell>
          <cell r="J285">
            <v>729.33082003212837</v>
          </cell>
          <cell r="K285">
            <v>1484.5083065365543</v>
          </cell>
          <cell r="L285">
            <v>1893.1911820281214</v>
          </cell>
          <cell r="M285">
            <v>2104.4508152786634</v>
          </cell>
          <cell r="N285">
            <v>2401.3741598658471</v>
          </cell>
          <cell r="O285">
            <v>2516.3895045130639</v>
          </cell>
          <cell r="P285">
            <v>2248.7153273950075</v>
          </cell>
        </row>
        <row r="286">
          <cell r="A286">
            <v>1285</v>
          </cell>
          <cell r="B286" t="str">
            <v>VALGIOIE</v>
          </cell>
          <cell r="I286">
            <v>185.20565557882031</v>
          </cell>
          <cell r="J286">
            <v>187.34757714270532</v>
          </cell>
          <cell r="K286">
            <v>369.22370176160479</v>
          </cell>
          <cell r="L286">
            <v>478.90446013616713</v>
          </cell>
          <cell r="M286">
            <v>552.64879107514207</v>
          </cell>
          <cell r="N286">
            <v>636.55510480793851</v>
          </cell>
          <cell r="O286">
            <v>698.63190441199652</v>
          </cell>
          <cell r="P286">
            <v>619.55773664535354</v>
          </cell>
        </row>
        <row r="287">
          <cell r="A287">
            <v>1286</v>
          </cell>
          <cell r="B287" t="str">
            <v>VALLO TORINESE</v>
          </cell>
          <cell r="I287">
            <v>88.473055856744409</v>
          </cell>
          <cell r="J287">
            <v>86.620529711279815</v>
          </cell>
          <cell r="K287">
            <v>169.68974052543575</v>
          </cell>
          <cell r="L287">
            <v>219.54346509127581</v>
          </cell>
          <cell r="M287">
            <v>248.32415387944786</v>
          </cell>
          <cell r="N287">
            <v>291.74006391454259</v>
          </cell>
          <cell r="O287">
            <v>302.56417254987258</v>
          </cell>
          <cell r="P287">
            <v>265.88387084548151</v>
          </cell>
        </row>
        <row r="288">
          <cell r="A288">
            <v>1287</v>
          </cell>
          <cell r="B288" t="str">
            <v>VALPERGA</v>
          </cell>
          <cell r="I288">
            <v>379.25178091939222</v>
          </cell>
          <cell r="J288">
            <v>375.49948015754899</v>
          </cell>
          <cell r="K288">
            <v>746.90021759442914</v>
          </cell>
          <cell r="L288">
            <v>950.351275591231</v>
          </cell>
          <cell r="M288">
            <v>1066.7578039216796</v>
          </cell>
          <cell r="N288">
            <v>1224.7838079194448</v>
          </cell>
          <cell r="O288">
            <v>1291.1739691163723</v>
          </cell>
          <cell r="P288">
            <v>1129.3673424963417</v>
          </cell>
        </row>
        <row r="289">
          <cell r="A289">
            <v>1288</v>
          </cell>
          <cell r="B289" t="str">
            <v>VALPRATO SOANA</v>
          </cell>
          <cell r="I289">
            <v>432.68676435637514</v>
          </cell>
          <cell r="J289">
            <v>448.00558971416177</v>
          </cell>
          <cell r="K289">
            <v>852.68791025323173</v>
          </cell>
          <cell r="L289">
            <v>1069.5289939046177</v>
          </cell>
          <cell r="M289">
            <v>1200.7795652201901</v>
          </cell>
          <cell r="N289">
            <v>1389.2982476129173</v>
          </cell>
          <cell r="O289">
            <v>1420.5126383118331</v>
          </cell>
          <cell r="P289">
            <v>1227.6452809880025</v>
          </cell>
        </row>
        <row r="290">
          <cell r="A290">
            <v>1289</v>
          </cell>
          <cell r="B290" t="str">
            <v>VARISELLA</v>
          </cell>
          <cell r="I290">
            <v>197.3490386962855</v>
          </cell>
          <cell r="J290">
            <v>197.48725213975268</v>
          </cell>
          <cell r="K290">
            <v>419.8002645740662</v>
          </cell>
          <cell r="L290">
            <v>536.99709315607925</v>
          </cell>
          <cell r="M290">
            <v>603.06976369689585</v>
          </cell>
          <cell r="N290">
            <v>675.80505466270392</v>
          </cell>
          <cell r="O290">
            <v>747.09947526151734</v>
          </cell>
          <cell r="P290">
            <v>656.40848987637673</v>
          </cell>
        </row>
        <row r="291">
          <cell r="A291">
            <v>1290</v>
          </cell>
          <cell r="B291" t="str">
            <v>VAUDA CANAVESE</v>
          </cell>
          <cell r="I291">
            <v>202.84079732952651</v>
          </cell>
          <cell r="J291">
            <v>203.9267831150687</v>
          </cell>
          <cell r="K291">
            <v>403.03217994632649</v>
          </cell>
          <cell r="L291">
            <v>526.07989632650265</v>
          </cell>
          <cell r="M291">
            <v>580.29586439922878</v>
          </cell>
          <cell r="N291">
            <v>654.36405245340438</v>
          </cell>
          <cell r="O291">
            <v>705.30144044636393</v>
          </cell>
          <cell r="P291">
            <v>608.4544751746472</v>
          </cell>
        </row>
        <row r="292">
          <cell r="A292">
            <v>1292</v>
          </cell>
          <cell r="B292" t="str">
            <v>VENARIA REALE</v>
          </cell>
          <cell r="I292">
            <v>722.74986569116277</v>
          </cell>
          <cell r="J292">
            <v>698.36598914289141</v>
          </cell>
          <cell r="K292">
            <v>1374.0412994135204</v>
          </cell>
          <cell r="L292">
            <v>1725.0905615910281</v>
          </cell>
          <cell r="M292">
            <v>1912.0473579805334</v>
          </cell>
          <cell r="N292">
            <v>2160.3410581967842</v>
          </cell>
          <cell r="O292">
            <v>2268.9557306745514</v>
          </cell>
          <cell r="P292">
            <v>1959.8284706784173</v>
          </cell>
        </row>
        <row r="293">
          <cell r="A293">
            <v>1291</v>
          </cell>
          <cell r="B293" t="str">
            <v>VENAUS</v>
          </cell>
          <cell r="I293">
            <v>338.83893809401877</v>
          </cell>
          <cell r="J293">
            <v>333.76198521545552</v>
          </cell>
          <cell r="K293">
            <v>658.27314757118029</v>
          </cell>
          <cell r="L293">
            <v>865.3216849102979</v>
          </cell>
          <cell r="M293">
            <v>967.11780949085221</v>
          </cell>
          <cell r="N293">
            <v>1086.4318238213755</v>
          </cell>
          <cell r="O293">
            <v>1173.2975857689305</v>
          </cell>
          <cell r="P293">
            <v>1040.0956036941545</v>
          </cell>
        </row>
        <row r="294">
          <cell r="A294">
            <v>1293</v>
          </cell>
          <cell r="B294" t="str">
            <v>VEROLENGO</v>
          </cell>
          <cell r="I294">
            <v>703.5452177420043</v>
          </cell>
          <cell r="J294">
            <v>691.95481154789582</v>
          </cell>
          <cell r="K294">
            <v>1410.2137421793498</v>
          </cell>
          <cell r="L294">
            <v>1813.9975359926582</v>
          </cell>
          <cell r="M294">
            <v>2057.0877502607696</v>
          </cell>
          <cell r="N294">
            <v>2346.2320984966468</v>
          </cell>
          <cell r="O294">
            <v>2463.9382365461561</v>
          </cell>
          <cell r="P294">
            <v>2120.3951402241792</v>
          </cell>
        </row>
        <row r="295">
          <cell r="A295">
            <v>1294</v>
          </cell>
          <cell r="B295" t="str">
            <v>VERRUA SAVOIA</v>
          </cell>
          <cell r="I295">
            <v>561.33708150973303</v>
          </cell>
          <cell r="J295">
            <v>555.17848275400013</v>
          </cell>
          <cell r="K295">
            <v>1094.6925492787259</v>
          </cell>
          <cell r="L295">
            <v>1461.3332361931605</v>
          </cell>
          <cell r="M295">
            <v>1644.2066088180779</v>
          </cell>
          <cell r="N295">
            <v>1893.4467609554704</v>
          </cell>
          <cell r="O295">
            <v>2023.998547764123</v>
          </cell>
          <cell r="P295">
            <v>1794.8468218733724</v>
          </cell>
        </row>
        <row r="296">
          <cell r="A296">
            <v>1295</v>
          </cell>
          <cell r="B296" t="str">
            <v>VESTIGNE'</v>
          </cell>
          <cell r="I296">
            <v>268.98239841877779</v>
          </cell>
          <cell r="J296">
            <v>263.6204202268724</v>
          </cell>
          <cell r="K296">
            <v>532.094560614388</v>
          </cell>
          <cell r="L296">
            <v>678.46162688448283</v>
          </cell>
          <cell r="M296">
            <v>748.51153185367821</v>
          </cell>
          <cell r="N296">
            <v>858.47056924868002</v>
          </cell>
          <cell r="O296">
            <v>936.3396804575799</v>
          </cell>
          <cell r="P296">
            <v>829.31289084284072</v>
          </cell>
        </row>
        <row r="297">
          <cell r="A297">
            <v>1296</v>
          </cell>
          <cell r="B297" t="str">
            <v>VIALFRE'</v>
          </cell>
          <cell r="I297">
            <v>107.66354772266433</v>
          </cell>
          <cell r="J297">
            <v>107.55912902388074</v>
          </cell>
          <cell r="K297">
            <v>249.60218929182949</v>
          </cell>
          <cell r="L297">
            <v>330.00420190668189</v>
          </cell>
          <cell r="M297">
            <v>376.70281326011906</v>
          </cell>
          <cell r="N297">
            <v>438.69811985830529</v>
          </cell>
          <cell r="O297">
            <v>464.75272378388541</v>
          </cell>
          <cell r="P297">
            <v>399.62799873396068</v>
          </cell>
        </row>
        <row r="298">
          <cell r="A298">
            <v>1297</v>
          </cell>
          <cell r="B298" t="str">
            <v>VICO CANAVESE</v>
          </cell>
          <cell r="I298">
            <v>451.67162390692056</v>
          </cell>
          <cell r="J298">
            <v>452.88945305051811</v>
          </cell>
          <cell r="K298">
            <v>908.91070399621367</v>
          </cell>
          <cell r="L298">
            <v>1196.0054067446679</v>
          </cell>
          <cell r="M298">
            <v>1338.8673326444468</v>
          </cell>
          <cell r="N298">
            <v>1516.5160541643311</v>
          </cell>
          <cell r="O298">
            <v>1601.0038204608907</v>
          </cell>
          <cell r="P298">
            <v>1413.421788987418</v>
          </cell>
        </row>
        <row r="299">
          <cell r="A299">
            <v>1298</v>
          </cell>
          <cell r="B299" t="str">
            <v>VIDRACCO</v>
          </cell>
          <cell r="I299">
            <v>83.666315815561319</v>
          </cell>
          <cell r="J299">
            <v>82.420109894836727</v>
          </cell>
          <cell r="K299">
            <v>166.41902362715518</v>
          </cell>
          <cell r="L299">
            <v>205.99462184951568</v>
          </cell>
          <cell r="M299">
            <v>232.0520448615826</v>
          </cell>
          <cell r="N299">
            <v>256.51647591424256</v>
          </cell>
          <cell r="O299">
            <v>290.4672597915503</v>
          </cell>
          <cell r="P299">
            <v>258.2677702958045</v>
          </cell>
        </row>
        <row r="300">
          <cell r="A300">
            <v>1299</v>
          </cell>
          <cell r="B300" t="str">
            <v>VIGONE</v>
          </cell>
          <cell r="I300">
            <v>796.70273228366261</v>
          </cell>
          <cell r="J300">
            <v>790.49812611638947</v>
          </cell>
          <cell r="K300">
            <v>1574.290805286867</v>
          </cell>
          <cell r="L300">
            <v>2074.7221814656732</v>
          </cell>
          <cell r="M300">
            <v>2293.6314924809344</v>
          </cell>
          <cell r="N300">
            <v>2672.2245056745328</v>
          </cell>
          <cell r="O300">
            <v>2807.5449646689435</v>
          </cell>
          <cell r="P300">
            <v>2457.8940799900515</v>
          </cell>
        </row>
        <row r="301">
          <cell r="A301">
            <v>1300</v>
          </cell>
          <cell r="B301" t="str">
            <v>VILLAFRANCA PIEMONTE</v>
          </cell>
          <cell r="I301">
            <v>1073.8098441220484</v>
          </cell>
          <cell r="J301">
            <v>1036.0897099719868</v>
          </cell>
          <cell r="K301">
            <v>2052.8376764105583</v>
          </cell>
          <cell r="L301">
            <v>2657.4668314025589</v>
          </cell>
          <cell r="M301">
            <v>2986.0350074740672</v>
          </cell>
          <cell r="N301">
            <v>3481.9705255277308</v>
          </cell>
          <cell r="O301">
            <v>3676.2505100275471</v>
          </cell>
          <cell r="P301">
            <v>3244.5962940392046</v>
          </cell>
        </row>
        <row r="302">
          <cell r="A302">
            <v>1301</v>
          </cell>
          <cell r="B302" t="str">
            <v>VILLANOVA CANAVESE</v>
          </cell>
          <cell r="I302">
            <v>119.84947365525092</v>
          </cell>
          <cell r="J302">
            <v>121.88672758105763</v>
          </cell>
          <cell r="K302">
            <v>242.67304379525638</v>
          </cell>
          <cell r="L302">
            <v>317.03099584230318</v>
          </cell>
          <cell r="M302">
            <v>355.10099804098968</v>
          </cell>
          <cell r="N302">
            <v>424.427645700992</v>
          </cell>
          <cell r="O302">
            <v>446.21430056936327</v>
          </cell>
          <cell r="P302">
            <v>381.91749720744053</v>
          </cell>
        </row>
        <row r="303">
          <cell r="A303">
            <v>1303</v>
          </cell>
          <cell r="B303" t="str">
            <v>VILLAR DORA</v>
          </cell>
          <cell r="I303">
            <v>211.20702857709028</v>
          </cell>
          <cell r="J303">
            <v>206.63833186060285</v>
          </cell>
          <cell r="K303">
            <v>412.88491129065079</v>
          </cell>
          <cell r="L303">
            <v>530.07455707323686</v>
          </cell>
          <cell r="M303">
            <v>580.87824605300045</v>
          </cell>
          <cell r="N303">
            <v>667.06422715131816</v>
          </cell>
          <cell r="O303">
            <v>712.15301920379147</v>
          </cell>
          <cell r="P303">
            <v>613.47542010960046</v>
          </cell>
        </row>
        <row r="304">
          <cell r="A304">
            <v>1305</v>
          </cell>
          <cell r="B304" t="str">
            <v>VILLAR FOCCHIARDO</v>
          </cell>
          <cell r="I304">
            <v>418.86101630459899</v>
          </cell>
          <cell r="J304">
            <v>414.27689040776079</v>
          </cell>
          <cell r="K304">
            <v>824.2557434304407</v>
          </cell>
          <cell r="L304">
            <v>1057.0814810514944</v>
          </cell>
          <cell r="M304">
            <v>1161.9207294753878</v>
          </cell>
          <cell r="N304">
            <v>1354.8468015914602</v>
          </cell>
          <cell r="O304">
            <v>1437.7080268568523</v>
          </cell>
          <cell r="P304">
            <v>1245.8680077352517</v>
          </cell>
        </row>
        <row r="305">
          <cell r="A305">
            <v>1306</v>
          </cell>
          <cell r="B305" t="str">
            <v>VILLAR PELLICE</v>
          </cell>
          <cell r="I305">
            <v>836.9963231762988</v>
          </cell>
          <cell r="J305">
            <v>815.95994928169421</v>
          </cell>
          <cell r="K305">
            <v>1623.0161606842114</v>
          </cell>
          <cell r="L305">
            <v>2101.2844614108071</v>
          </cell>
          <cell r="M305">
            <v>2297.47073666087</v>
          </cell>
          <cell r="N305">
            <v>2595.743150822716</v>
          </cell>
          <cell r="O305">
            <v>2710.8708784534078</v>
          </cell>
          <cell r="P305">
            <v>2355.105344574928</v>
          </cell>
        </row>
        <row r="306">
          <cell r="A306">
            <v>1307</v>
          </cell>
          <cell r="B306" t="str">
            <v>VILLAR PEROSA</v>
          </cell>
          <cell r="I306">
            <v>332.44042138219135</v>
          </cell>
          <cell r="J306">
            <v>324.23848434284304</v>
          </cell>
          <cell r="K306">
            <v>657.20464877637255</v>
          </cell>
          <cell r="L306">
            <v>821.12404562732308</v>
          </cell>
          <cell r="M306">
            <v>911.93341203835018</v>
          </cell>
          <cell r="N306">
            <v>1030.8356117295384</v>
          </cell>
          <cell r="O306">
            <v>1093.7083435037384</v>
          </cell>
          <cell r="P306">
            <v>962.52003769453711</v>
          </cell>
        </row>
        <row r="307">
          <cell r="A307">
            <v>1302</v>
          </cell>
          <cell r="B307" t="str">
            <v>VILLARBASSE</v>
          </cell>
          <cell r="I307">
            <v>339.41056029107727</v>
          </cell>
          <cell r="J307">
            <v>336.15217554666293</v>
          </cell>
          <cell r="K307">
            <v>667.18667553991929</v>
          </cell>
          <cell r="L307">
            <v>865.02069806345878</v>
          </cell>
          <cell r="M307">
            <v>974.47319497609396</v>
          </cell>
          <cell r="N307">
            <v>1143.7923967627214</v>
          </cell>
          <cell r="O307">
            <v>1220.5599563198839</v>
          </cell>
          <cell r="P307">
            <v>1091.5494745895305</v>
          </cell>
        </row>
        <row r="308">
          <cell r="A308">
            <v>1304</v>
          </cell>
          <cell r="B308" t="str">
            <v>VILLAREGGIA</v>
          </cell>
          <cell r="I308">
            <v>297.63065827999628</v>
          </cell>
          <cell r="J308">
            <v>287.41578965358099</v>
          </cell>
          <cell r="K308">
            <v>574.30831208071641</v>
          </cell>
          <cell r="L308">
            <v>790.00903701115533</v>
          </cell>
          <cell r="M308">
            <v>886.59139972907803</v>
          </cell>
          <cell r="N308">
            <v>1058.5203976374537</v>
          </cell>
          <cell r="O308">
            <v>1112.6946960636269</v>
          </cell>
          <cell r="P308">
            <v>965.1436983971272</v>
          </cell>
        </row>
        <row r="309">
          <cell r="A309">
            <v>1308</v>
          </cell>
          <cell r="B309" t="str">
            <v>VILLASTELLONE</v>
          </cell>
          <cell r="I309">
            <v>445.11897175726898</v>
          </cell>
          <cell r="J309">
            <v>430.72724593251655</v>
          </cell>
          <cell r="K309">
            <v>878.05197920919557</v>
          </cell>
          <cell r="L309">
            <v>1120.9978569336713</v>
          </cell>
          <cell r="M309">
            <v>1252.0665723771303</v>
          </cell>
          <cell r="N309">
            <v>1439.6205973106798</v>
          </cell>
          <cell r="O309">
            <v>1529.8953627315154</v>
          </cell>
          <cell r="P309">
            <v>1339.6326686275227</v>
          </cell>
        </row>
        <row r="310">
          <cell r="A310">
            <v>1309</v>
          </cell>
          <cell r="B310" t="str">
            <v>VINOVO</v>
          </cell>
          <cell r="I310">
            <v>544.86998878663155</v>
          </cell>
          <cell r="J310">
            <v>529.39810873947192</v>
          </cell>
          <cell r="K310">
            <v>1045.9365239241004</v>
          </cell>
          <cell r="L310">
            <v>1343.0961205621734</v>
          </cell>
          <cell r="M310">
            <v>1498.0162640229055</v>
          </cell>
          <cell r="N310">
            <v>1758.8806493041948</v>
          </cell>
          <cell r="O310">
            <v>1888.7779424719558</v>
          </cell>
          <cell r="P310">
            <v>1661.8686325836607</v>
          </cell>
        </row>
        <row r="311">
          <cell r="A311">
            <v>1310</v>
          </cell>
          <cell r="B311" t="str">
            <v>VIRLE PIEMONTE</v>
          </cell>
          <cell r="I311">
            <v>270.52442271712545</v>
          </cell>
          <cell r="J311">
            <v>261.74388460406658</v>
          </cell>
          <cell r="K311">
            <v>506.00892292876989</v>
          </cell>
          <cell r="L311">
            <v>653.82680765925181</v>
          </cell>
          <cell r="M311">
            <v>713.68480615920907</v>
          </cell>
          <cell r="N311">
            <v>818.1188657280037</v>
          </cell>
          <cell r="O311">
            <v>858.42881151219387</v>
          </cell>
          <cell r="P311">
            <v>736.97596962171258</v>
          </cell>
        </row>
        <row r="312">
          <cell r="A312">
            <v>1311</v>
          </cell>
          <cell r="B312" t="str">
            <v>VISCHE</v>
          </cell>
          <cell r="I312">
            <v>380.73144825479176</v>
          </cell>
          <cell r="J312">
            <v>379.66218298654678</v>
          </cell>
          <cell r="K312">
            <v>762.06452342907846</v>
          </cell>
          <cell r="L312">
            <v>965.81034488362684</v>
          </cell>
          <cell r="M312">
            <v>1093.7733615044501</v>
          </cell>
          <cell r="N312">
            <v>1247.8146232272252</v>
          </cell>
          <cell r="O312">
            <v>1303.0484772511863</v>
          </cell>
          <cell r="P312">
            <v>1101.3707115138025</v>
          </cell>
        </row>
        <row r="313">
          <cell r="A313">
            <v>1312</v>
          </cell>
          <cell r="B313" t="str">
            <v>VISTRORIO</v>
          </cell>
          <cell r="I313">
            <v>103.7626038221737</v>
          </cell>
          <cell r="J313">
            <v>97.585408373172257</v>
          </cell>
          <cell r="K313">
            <v>197.35822980569148</v>
          </cell>
          <cell r="L313">
            <v>253.21757796817437</v>
          </cell>
          <cell r="M313">
            <v>281.165200839237</v>
          </cell>
          <cell r="N313">
            <v>318.17396608050791</v>
          </cell>
          <cell r="O313">
            <v>348.22426246631238</v>
          </cell>
          <cell r="P313">
            <v>299.08744585777799</v>
          </cell>
        </row>
        <row r="314">
          <cell r="A314">
            <v>1313</v>
          </cell>
          <cell r="B314" t="str">
            <v>VIU'</v>
          </cell>
          <cell r="I314">
            <v>1255.4403400890471</v>
          </cell>
          <cell r="J314">
            <v>1226.5777954117857</v>
          </cell>
          <cell r="K314">
            <v>2370.2200138166918</v>
          </cell>
          <cell r="L314">
            <v>3151.0304808117667</v>
          </cell>
          <cell r="M314">
            <v>3541.777974244008</v>
          </cell>
          <cell r="N314">
            <v>4131.6015392016216</v>
          </cell>
          <cell r="O314">
            <v>4319.1367689096196</v>
          </cell>
          <cell r="P314">
            <v>3681.7311693420797</v>
          </cell>
        </row>
        <row r="315">
          <cell r="A315">
            <v>1314</v>
          </cell>
          <cell r="B315" t="str">
            <v>VOLPIANO</v>
          </cell>
          <cell r="I315">
            <v>1077.7751404871995</v>
          </cell>
          <cell r="J315">
            <v>1082.316577845022</v>
          </cell>
          <cell r="K315">
            <v>2199.4774342486544</v>
          </cell>
          <cell r="L315">
            <v>2870.2577906176994</v>
          </cell>
          <cell r="M315">
            <v>3214.4251289230156</v>
          </cell>
          <cell r="N315">
            <v>3733.2621694852423</v>
          </cell>
          <cell r="O315">
            <v>3972.5143537743188</v>
          </cell>
          <cell r="P315">
            <v>3464.1141697061203</v>
          </cell>
        </row>
        <row r="316">
          <cell r="A316">
            <v>1315</v>
          </cell>
          <cell r="B316" t="str">
            <v>VOLVERA</v>
          </cell>
          <cell r="I316">
            <v>580.58560713468546</v>
          </cell>
          <cell r="J316">
            <v>585.40223416008109</v>
          </cell>
          <cell r="K316">
            <v>1166.0122515521591</v>
          </cell>
          <cell r="L316">
            <v>1541.9287235100039</v>
          </cell>
          <cell r="M316">
            <v>1714.4216752954258</v>
          </cell>
          <cell r="N316">
            <v>1970.2110316810265</v>
          </cell>
          <cell r="O316">
            <v>2081.9502263344471</v>
          </cell>
          <cell r="P316">
            <v>1820.0716214316126</v>
          </cell>
        </row>
      </sheetData>
      <sheetData sheetId="8">
        <row r="2">
          <cell r="A2">
            <v>1001</v>
          </cell>
          <cell r="B2" t="str">
            <v>AGLIE'</v>
          </cell>
        </row>
        <row r="3">
          <cell r="A3">
            <v>1002</v>
          </cell>
          <cell r="B3" t="str">
            <v>AIRASCA</v>
          </cell>
        </row>
        <row r="4">
          <cell r="A4">
            <v>1003</v>
          </cell>
          <cell r="B4" t="str">
            <v>ALA DI STURA</v>
          </cell>
        </row>
        <row r="5">
          <cell r="A5">
            <v>1004</v>
          </cell>
          <cell r="B5" t="str">
            <v>ALBIANO D'IVREA</v>
          </cell>
        </row>
        <row r="6">
          <cell r="A6">
            <v>1005</v>
          </cell>
          <cell r="B6" t="str">
            <v>ALICE SUPERIORE</v>
          </cell>
        </row>
        <row r="7">
          <cell r="A7">
            <v>1006</v>
          </cell>
          <cell r="B7" t="str">
            <v>ALMESE</v>
          </cell>
        </row>
        <row r="8">
          <cell r="A8">
            <v>1007</v>
          </cell>
          <cell r="B8" t="str">
            <v>ALPETTE</v>
          </cell>
        </row>
        <row r="9">
          <cell r="A9">
            <v>1008</v>
          </cell>
          <cell r="B9" t="str">
            <v>ALPIGNANO</v>
          </cell>
        </row>
        <row r="10">
          <cell r="A10">
            <v>1009</v>
          </cell>
          <cell r="B10" t="str">
            <v>ANDEZENO</v>
          </cell>
        </row>
        <row r="11">
          <cell r="A11">
            <v>1010</v>
          </cell>
          <cell r="B11" t="str">
            <v>ANDRATE</v>
          </cell>
        </row>
        <row r="12">
          <cell r="A12">
            <v>1011</v>
          </cell>
          <cell r="B12" t="str">
            <v>ANGROGNA</v>
          </cell>
        </row>
        <row r="13">
          <cell r="A13">
            <v>1012</v>
          </cell>
          <cell r="B13" t="str">
            <v>ARIGNANO</v>
          </cell>
        </row>
        <row r="14">
          <cell r="A14">
            <v>1013</v>
          </cell>
          <cell r="B14" t="str">
            <v>AVIGLIANA</v>
          </cell>
        </row>
        <row r="15">
          <cell r="A15">
            <v>1014</v>
          </cell>
          <cell r="B15" t="str">
            <v>AZEGLIO</v>
          </cell>
        </row>
        <row r="16">
          <cell r="A16">
            <v>1015</v>
          </cell>
          <cell r="B16" t="str">
            <v>BAIRO</v>
          </cell>
        </row>
        <row r="17">
          <cell r="A17">
            <v>1016</v>
          </cell>
          <cell r="B17" t="str">
            <v>BALANGERO</v>
          </cell>
        </row>
        <row r="18">
          <cell r="A18">
            <v>1017</v>
          </cell>
          <cell r="B18" t="str">
            <v>BALDISSERO CANAVESE</v>
          </cell>
        </row>
        <row r="19">
          <cell r="A19">
            <v>1018</v>
          </cell>
          <cell r="B19" t="str">
            <v>BALDISSERO TORINESE</v>
          </cell>
        </row>
        <row r="20">
          <cell r="A20">
            <v>1019</v>
          </cell>
          <cell r="B20" t="str">
            <v>BALME</v>
          </cell>
        </row>
        <row r="21">
          <cell r="A21">
            <v>1020</v>
          </cell>
          <cell r="B21" t="str">
            <v>BANCHETTE</v>
          </cell>
        </row>
        <row r="22">
          <cell r="A22">
            <v>1021</v>
          </cell>
          <cell r="B22" t="str">
            <v>BARBANIA</v>
          </cell>
        </row>
        <row r="23">
          <cell r="A23">
            <v>1022</v>
          </cell>
          <cell r="B23" t="str">
            <v>BARDONECCHIA</v>
          </cell>
        </row>
        <row r="24">
          <cell r="A24">
            <v>1023</v>
          </cell>
          <cell r="B24" t="str">
            <v>BARONE CANAVESE</v>
          </cell>
        </row>
        <row r="25">
          <cell r="A25">
            <v>1024</v>
          </cell>
          <cell r="B25" t="str">
            <v>BEINASCO</v>
          </cell>
        </row>
        <row r="26">
          <cell r="A26">
            <v>1025</v>
          </cell>
          <cell r="B26" t="str">
            <v>BIBIANA</v>
          </cell>
        </row>
        <row r="27">
          <cell r="A27">
            <v>1026</v>
          </cell>
          <cell r="B27" t="str">
            <v>BOBBIO PELLICE</v>
          </cell>
        </row>
        <row r="28">
          <cell r="A28">
            <v>1027</v>
          </cell>
          <cell r="B28" t="str">
            <v>BOLLENGO</v>
          </cell>
        </row>
        <row r="29">
          <cell r="A29">
            <v>1028</v>
          </cell>
          <cell r="B29" t="str">
            <v>BORGARO TORINESE</v>
          </cell>
        </row>
        <row r="30">
          <cell r="A30">
            <v>1029</v>
          </cell>
          <cell r="B30" t="str">
            <v>BORGIALLO</v>
          </cell>
        </row>
        <row r="31">
          <cell r="A31">
            <v>1030</v>
          </cell>
          <cell r="B31" t="str">
            <v>BORGOFRANCO D'IVREA</v>
          </cell>
        </row>
        <row r="32">
          <cell r="A32">
            <v>1031</v>
          </cell>
          <cell r="B32" t="str">
            <v>BORGOMASINO</v>
          </cell>
        </row>
        <row r="33">
          <cell r="A33">
            <v>1032</v>
          </cell>
          <cell r="B33" t="str">
            <v>BORGONE SUSA</v>
          </cell>
        </row>
        <row r="34">
          <cell r="A34">
            <v>1033</v>
          </cell>
          <cell r="B34" t="str">
            <v>BOSCONERO</v>
          </cell>
        </row>
        <row r="35">
          <cell r="A35">
            <v>1034</v>
          </cell>
          <cell r="B35" t="str">
            <v>BRANDIZZO</v>
          </cell>
        </row>
        <row r="36">
          <cell r="A36">
            <v>1035</v>
          </cell>
          <cell r="B36" t="str">
            <v>BRICHERASIO</v>
          </cell>
        </row>
        <row r="37">
          <cell r="A37">
            <v>1036</v>
          </cell>
          <cell r="B37" t="str">
            <v>BROSSO</v>
          </cell>
        </row>
        <row r="38">
          <cell r="A38">
            <v>1037</v>
          </cell>
          <cell r="B38" t="str">
            <v>BROZOLO</v>
          </cell>
        </row>
        <row r="39">
          <cell r="A39">
            <v>1038</v>
          </cell>
          <cell r="B39" t="str">
            <v>BRUINO</v>
          </cell>
        </row>
        <row r="40">
          <cell r="A40">
            <v>1039</v>
          </cell>
          <cell r="B40" t="str">
            <v>BRUSASCO</v>
          </cell>
        </row>
        <row r="41">
          <cell r="A41">
            <v>1040</v>
          </cell>
          <cell r="B41" t="str">
            <v>BRUZOLO</v>
          </cell>
        </row>
        <row r="42">
          <cell r="A42">
            <v>1041</v>
          </cell>
          <cell r="B42" t="str">
            <v>BURIASCO</v>
          </cell>
        </row>
        <row r="43">
          <cell r="A43">
            <v>1042</v>
          </cell>
          <cell r="B43" t="str">
            <v>BUROLO</v>
          </cell>
        </row>
        <row r="44">
          <cell r="A44">
            <v>1043</v>
          </cell>
          <cell r="B44" t="str">
            <v>BUSANO</v>
          </cell>
        </row>
        <row r="45">
          <cell r="A45">
            <v>1044</v>
          </cell>
          <cell r="B45" t="str">
            <v>BUSSOLENO</v>
          </cell>
        </row>
        <row r="46">
          <cell r="A46">
            <v>1045</v>
          </cell>
          <cell r="B46" t="str">
            <v>BUTTIGLIERA ALTA</v>
          </cell>
        </row>
        <row r="47">
          <cell r="A47">
            <v>1046</v>
          </cell>
          <cell r="B47" t="str">
            <v>CAFASSE</v>
          </cell>
        </row>
        <row r="48">
          <cell r="A48">
            <v>1047</v>
          </cell>
          <cell r="B48" t="str">
            <v>CALUSO</v>
          </cell>
        </row>
        <row r="49">
          <cell r="A49">
            <v>1048</v>
          </cell>
          <cell r="B49" t="str">
            <v>CAMBIANO</v>
          </cell>
        </row>
        <row r="50">
          <cell r="A50">
            <v>1049</v>
          </cell>
          <cell r="B50" t="str">
            <v>CAMPIGLIONE FENILE</v>
          </cell>
        </row>
        <row r="51">
          <cell r="A51">
            <v>1050</v>
          </cell>
          <cell r="B51" t="str">
            <v>CANDIA CANAVESE</v>
          </cell>
        </row>
        <row r="52">
          <cell r="A52">
            <v>1051</v>
          </cell>
          <cell r="B52" t="str">
            <v>CANDIOLO</v>
          </cell>
        </row>
        <row r="53">
          <cell r="A53">
            <v>1052</v>
          </cell>
          <cell r="B53" t="str">
            <v>CANISCHIO</v>
          </cell>
        </row>
        <row r="54">
          <cell r="A54">
            <v>1053</v>
          </cell>
          <cell r="B54" t="str">
            <v>CANTALUPA</v>
          </cell>
        </row>
        <row r="55">
          <cell r="A55">
            <v>1054</v>
          </cell>
          <cell r="B55" t="str">
            <v>CANTOIRA</v>
          </cell>
        </row>
        <row r="56">
          <cell r="A56">
            <v>1055</v>
          </cell>
          <cell r="B56" t="str">
            <v>CAPRIE</v>
          </cell>
        </row>
        <row r="57">
          <cell r="A57">
            <v>1056</v>
          </cell>
          <cell r="B57" t="str">
            <v>CARAVINO</v>
          </cell>
        </row>
        <row r="58">
          <cell r="A58">
            <v>1057</v>
          </cell>
          <cell r="B58" t="str">
            <v>CAREMA</v>
          </cell>
        </row>
        <row r="59">
          <cell r="A59">
            <v>1058</v>
          </cell>
          <cell r="B59" t="str">
            <v>CARIGNANO</v>
          </cell>
        </row>
        <row r="60">
          <cell r="A60">
            <v>1059</v>
          </cell>
          <cell r="B60" t="str">
            <v>CARMAGNOLA</v>
          </cell>
        </row>
        <row r="61">
          <cell r="A61">
            <v>1060</v>
          </cell>
          <cell r="B61" t="str">
            <v>CASALBORGONE</v>
          </cell>
        </row>
        <row r="62">
          <cell r="A62">
            <v>1061</v>
          </cell>
          <cell r="B62" t="str">
            <v>CASCINETTE D'IVREA</v>
          </cell>
        </row>
        <row r="63">
          <cell r="A63">
            <v>1062</v>
          </cell>
          <cell r="B63" t="str">
            <v>CASELETTE</v>
          </cell>
        </row>
        <row r="64">
          <cell r="A64">
            <v>1063</v>
          </cell>
          <cell r="B64" t="str">
            <v>CASELLE TORINESE</v>
          </cell>
        </row>
        <row r="65">
          <cell r="A65">
            <v>1064</v>
          </cell>
          <cell r="B65" t="str">
            <v>CASTAGNETO PO</v>
          </cell>
        </row>
        <row r="66">
          <cell r="A66">
            <v>1065</v>
          </cell>
          <cell r="B66" t="str">
            <v>CASTAGNOLE PIEMONTE</v>
          </cell>
        </row>
        <row r="67">
          <cell r="A67">
            <v>1066</v>
          </cell>
          <cell r="B67" t="str">
            <v>CASTELLAMONTE</v>
          </cell>
        </row>
        <row r="68">
          <cell r="A68">
            <v>1067</v>
          </cell>
          <cell r="B68" t="str">
            <v>CASTELNUOVO NIGRA</v>
          </cell>
        </row>
        <row r="69">
          <cell r="A69">
            <v>1068</v>
          </cell>
          <cell r="B69" t="str">
            <v>CASTIGLIONE TORINESE</v>
          </cell>
        </row>
        <row r="70">
          <cell r="A70">
            <v>1069</v>
          </cell>
          <cell r="B70" t="str">
            <v>CAVAGNOLO</v>
          </cell>
        </row>
        <row r="71">
          <cell r="A71">
            <v>1070</v>
          </cell>
          <cell r="B71" t="str">
            <v>CAVOUR</v>
          </cell>
        </row>
        <row r="72">
          <cell r="A72">
            <v>1071</v>
          </cell>
          <cell r="B72" t="str">
            <v>CERCENASCO</v>
          </cell>
        </row>
        <row r="73">
          <cell r="A73">
            <v>1072</v>
          </cell>
          <cell r="B73" t="str">
            <v>CERES</v>
          </cell>
        </row>
        <row r="74">
          <cell r="A74">
            <v>1073</v>
          </cell>
          <cell r="B74" t="str">
            <v>CERESOLE REALE</v>
          </cell>
        </row>
        <row r="75">
          <cell r="A75">
            <v>1074</v>
          </cell>
          <cell r="B75" t="str">
            <v>CESANA TORINESE</v>
          </cell>
        </row>
        <row r="76">
          <cell r="A76">
            <v>1075</v>
          </cell>
          <cell r="B76" t="str">
            <v>CHIALAMBERTO</v>
          </cell>
        </row>
        <row r="77">
          <cell r="A77">
            <v>1076</v>
          </cell>
          <cell r="B77" t="str">
            <v>CHIANOCCO</v>
          </cell>
        </row>
        <row r="78">
          <cell r="A78">
            <v>1077</v>
          </cell>
          <cell r="B78" t="str">
            <v>CHIAVERANO</v>
          </cell>
        </row>
        <row r="79">
          <cell r="A79">
            <v>1078</v>
          </cell>
          <cell r="B79" t="str">
            <v>CHIERI</v>
          </cell>
        </row>
        <row r="80">
          <cell r="A80">
            <v>1079</v>
          </cell>
          <cell r="B80" t="str">
            <v>CHIESANUOVA</v>
          </cell>
        </row>
        <row r="81">
          <cell r="A81">
            <v>1080</v>
          </cell>
          <cell r="B81" t="str">
            <v>CHIOMONTE</v>
          </cell>
        </row>
        <row r="82">
          <cell r="A82">
            <v>1081</v>
          </cell>
          <cell r="B82" t="str">
            <v>CHIUSA DI SAN MICHELE</v>
          </cell>
        </row>
        <row r="83">
          <cell r="A83">
            <v>1082</v>
          </cell>
          <cell r="B83" t="str">
            <v>CHIVASSO</v>
          </cell>
        </row>
        <row r="84">
          <cell r="A84">
            <v>1083</v>
          </cell>
          <cell r="B84" t="str">
            <v>CICONIO</v>
          </cell>
        </row>
        <row r="85">
          <cell r="A85">
            <v>1084</v>
          </cell>
          <cell r="B85" t="str">
            <v>CINTANO</v>
          </cell>
        </row>
        <row r="86">
          <cell r="A86">
            <v>1085</v>
          </cell>
          <cell r="B86" t="str">
            <v>CINZANO</v>
          </cell>
        </row>
        <row r="87">
          <cell r="A87">
            <v>1086</v>
          </cell>
          <cell r="B87" t="str">
            <v>CIRIE'</v>
          </cell>
        </row>
        <row r="88">
          <cell r="A88">
            <v>1087</v>
          </cell>
          <cell r="B88" t="str">
            <v>CLAVIERE</v>
          </cell>
        </row>
        <row r="89">
          <cell r="A89">
            <v>1088</v>
          </cell>
          <cell r="B89" t="str">
            <v>COASSOLO TORINESE</v>
          </cell>
        </row>
        <row r="90">
          <cell r="A90">
            <v>1089</v>
          </cell>
          <cell r="B90" t="str">
            <v>COAZZE</v>
          </cell>
        </row>
        <row r="91">
          <cell r="A91">
            <v>1090</v>
          </cell>
          <cell r="B91" t="str">
            <v>COLLEGNO</v>
          </cell>
        </row>
        <row r="92">
          <cell r="A92">
            <v>1091</v>
          </cell>
          <cell r="B92" t="str">
            <v>COLLERETTO CASTELNUOVO</v>
          </cell>
        </row>
        <row r="93">
          <cell r="A93">
            <v>1092</v>
          </cell>
          <cell r="B93" t="str">
            <v>COLLERETTO GIACOSA</v>
          </cell>
        </row>
        <row r="94">
          <cell r="A94">
            <v>1093</v>
          </cell>
          <cell r="B94" t="str">
            <v>CONDOVE</v>
          </cell>
        </row>
        <row r="95">
          <cell r="A95">
            <v>1094</v>
          </cell>
          <cell r="B95" t="str">
            <v>CORIO</v>
          </cell>
        </row>
        <row r="96">
          <cell r="A96">
            <v>1095</v>
          </cell>
          <cell r="B96" t="str">
            <v>COSSANO CANAVESE</v>
          </cell>
        </row>
        <row r="97">
          <cell r="A97">
            <v>1096</v>
          </cell>
          <cell r="B97" t="str">
            <v>CUCEGLIO</v>
          </cell>
        </row>
        <row r="98">
          <cell r="A98">
            <v>1097</v>
          </cell>
          <cell r="B98" t="str">
            <v>CUMIANA</v>
          </cell>
        </row>
        <row r="99">
          <cell r="A99">
            <v>1098</v>
          </cell>
          <cell r="B99" t="str">
            <v>CUORGNE'</v>
          </cell>
        </row>
        <row r="100">
          <cell r="A100">
            <v>1099</v>
          </cell>
          <cell r="B100" t="str">
            <v>DRUENTO</v>
          </cell>
        </row>
        <row r="101">
          <cell r="A101">
            <v>1100</v>
          </cell>
          <cell r="B101" t="str">
            <v>EXILLES</v>
          </cell>
        </row>
        <row r="102">
          <cell r="A102">
            <v>1101</v>
          </cell>
          <cell r="B102" t="str">
            <v>FAVRIA</v>
          </cell>
        </row>
        <row r="103">
          <cell r="A103">
            <v>1102</v>
          </cell>
          <cell r="B103" t="str">
            <v>FELETTO</v>
          </cell>
        </row>
        <row r="104">
          <cell r="A104">
            <v>1103</v>
          </cell>
          <cell r="B104" t="str">
            <v>FENESTRELLE</v>
          </cell>
        </row>
        <row r="105">
          <cell r="A105">
            <v>1104</v>
          </cell>
          <cell r="B105" t="str">
            <v>FIANO</v>
          </cell>
        </row>
        <row r="106">
          <cell r="A106">
            <v>1105</v>
          </cell>
          <cell r="B106" t="str">
            <v>FIORANO CANAVESE</v>
          </cell>
        </row>
        <row r="107">
          <cell r="A107">
            <v>1106</v>
          </cell>
          <cell r="B107" t="str">
            <v>FOGLIZZO</v>
          </cell>
        </row>
        <row r="108">
          <cell r="A108">
            <v>1107</v>
          </cell>
          <cell r="B108" t="str">
            <v>FORNO CANAVESE</v>
          </cell>
        </row>
        <row r="109">
          <cell r="A109">
            <v>1108</v>
          </cell>
          <cell r="B109" t="str">
            <v>FRASSINETTO</v>
          </cell>
        </row>
        <row r="110">
          <cell r="A110">
            <v>1109</v>
          </cell>
          <cell r="B110" t="str">
            <v>FRONT</v>
          </cell>
        </row>
        <row r="111">
          <cell r="A111">
            <v>1110</v>
          </cell>
          <cell r="B111" t="str">
            <v>FROSSASCO</v>
          </cell>
        </row>
        <row r="112">
          <cell r="A112">
            <v>1111</v>
          </cell>
          <cell r="B112" t="str">
            <v>GARZIGLIANA</v>
          </cell>
        </row>
        <row r="113">
          <cell r="A113">
            <v>1112</v>
          </cell>
          <cell r="B113" t="str">
            <v>GASSINO TORINESE</v>
          </cell>
        </row>
        <row r="114">
          <cell r="A114">
            <v>1113</v>
          </cell>
          <cell r="B114" t="str">
            <v>GERMAGNANO</v>
          </cell>
        </row>
        <row r="115">
          <cell r="A115">
            <v>1114</v>
          </cell>
          <cell r="B115" t="str">
            <v>GIAGLIONE</v>
          </cell>
        </row>
        <row r="116">
          <cell r="A116">
            <v>1115</v>
          </cell>
          <cell r="B116" t="str">
            <v>GIAVENO</v>
          </cell>
        </row>
        <row r="117">
          <cell r="A117">
            <v>1116</v>
          </cell>
          <cell r="B117" t="str">
            <v>GIVOLETTO</v>
          </cell>
        </row>
        <row r="118">
          <cell r="A118">
            <v>1117</v>
          </cell>
          <cell r="B118" t="str">
            <v>GRAVERE</v>
          </cell>
        </row>
        <row r="119">
          <cell r="A119">
            <v>1118</v>
          </cell>
          <cell r="B119" t="str">
            <v>GROSCAVALLO</v>
          </cell>
        </row>
        <row r="120">
          <cell r="A120">
            <v>1119</v>
          </cell>
          <cell r="B120" t="str">
            <v>GROSSO</v>
          </cell>
        </row>
        <row r="121">
          <cell r="A121">
            <v>1120</v>
          </cell>
          <cell r="B121" t="str">
            <v>GRUGLIASCO</v>
          </cell>
        </row>
        <row r="122">
          <cell r="A122">
            <v>1121</v>
          </cell>
          <cell r="B122" t="str">
            <v>INGRIA</v>
          </cell>
        </row>
        <row r="123">
          <cell r="A123">
            <v>1122</v>
          </cell>
          <cell r="B123" t="str">
            <v>INVERSO PINASCA</v>
          </cell>
        </row>
        <row r="124">
          <cell r="A124">
            <v>1123</v>
          </cell>
          <cell r="B124" t="str">
            <v>ISOLABELLA</v>
          </cell>
        </row>
        <row r="125">
          <cell r="A125">
            <v>1124</v>
          </cell>
          <cell r="B125" t="str">
            <v>ISSIGLIO</v>
          </cell>
        </row>
        <row r="126">
          <cell r="A126">
            <v>1125</v>
          </cell>
          <cell r="B126" t="str">
            <v>IVREA</v>
          </cell>
        </row>
        <row r="127">
          <cell r="A127">
            <v>1126</v>
          </cell>
          <cell r="B127" t="str">
            <v>LA CASSA</v>
          </cell>
        </row>
        <row r="128">
          <cell r="A128">
            <v>1127</v>
          </cell>
          <cell r="B128" t="str">
            <v>LA LOGGIA</v>
          </cell>
        </row>
        <row r="129">
          <cell r="A129">
            <v>1128</v>
          </cell>
          <cell r="B129" t="str">
            <v>LANZO TORINESE</v>
          </cell>
        </row>
        <row r="130">
          <cell r="A130">
            <v>1129</v>
          </cell>
          <cell r="B130" t="str">
            <v>LAURIANO</v>
          </cell>
        </row>
        <row r="131">
          <cell r="A131">
            <v>1130</v>
          </cell>
          <cell r="B131" t="str">
            <v>LEINI'</v>
          </cell>
        </row>
        <row r="132">
          <cell r="A132">
            <v>1131</v>
          </cell>
          <cell r="B132" t="str">
            <v>LEMIE</v>
          </cell>
        </row>
        <row r="133">
          <cell r="A133">
            <v>1132</v>
          </cell>
          <cell r="B133" t="str">
            <v>LESSOLO</v>
          </cell>
        </row>
        <row r="134">
          <cell r="A134">
            <v>1133</v>
          </cell>
          <cell r="B134" t="str">
            <v>LEVONE</v>
          </cell>
        </row>
        <row r="135">
          <cell r="A135">
            <v>1134</v>
          </cell>
          <cell r="B135" t="str">
            <v>LOCANA</v>
          </cell>
        </row>
        <row r="136">
          <cell r="A136">
            <v>1135</v>
          </cell>
          <cell r="B136" t="str">
            <v>LOMBARDORE</v>
          </cell>
        </row>
        <row r="137">
          <cell r="A137">
            <v>1136</v>
          </cell>
          <cell r="B137" t="str">
            <v>LOMBRIASCO</v>
          </cell>
        </row>
        <row r="138">
          <cell r="A138">
            <v>1137</v>
          </cell>
          <cell r="B138" t="str">
            <v>LORANZE'</v>
          </cell>
        </row>
        <row r="139">
          <cell r="A139">
            <v>1138</v>
          </cell>
          <cell r="B139" t="str">
            <v>LUGNACCO</v>
          </cell>
        </row>
        <row r="140">
          <cell r="A140">
            <v>1139</v>
          </cell>
          <cell r="B140" t="str">
            <v>LUSERNA SAN GIOVANNI</v>
          </cell>
        </row>
        <row r="141">
          <cell r="A141">
            <v>1140</v>
          </cell>
          <cell r="B141" t="str">
            <v>LUSERNETTA</v>
          </cell>
        </row>
        <row r="142">
          <cell r="A142">
            <v>1141</v>
          </cell>
          <cell r="B142" t="str">
            <v>LUSIGLIE'</v>
          </cell>
        </row>
        <row r="143">
          <cell r="A143">
            <v>1142</v>
          </cell>
          <cell r="B143" t="str">
            <v>MACELLO</v>
          </cell>
        </row>
        <row r="144">
          <cell r="A144">
            <v>1143</v>
          </cell>
          <cell r="B144" t="str">
            <v>MAGLIONE</v>
          </cell>
        </row>
        <row r="145">
          <cell r="A145">
            <v>1144</v>
          </cell>
          <cell r="B145" t="str">
            <v>MARENTINO</v>
          </cell>
        </row>
        <row r="146">
          <cell r="A146">
            <v>1145</v>
          </cell>
          <cell r="B146" t="str">
            <v>MASSELLO</v>
          </cell>
        </row>
        <row r="147">
          <cell r="A147">
            <v>1146</v>
          </cell>
          <cell r="B147" t="str">
            <v>MATHI</v>
          </cell>
        </row>
        <row r="148">
          <cell r="A148">
            <v>1147</v>
          </cell>
          <cell r="B148" t="str">
            <v>MATTIE</v>
          </cell>
        </row>
        <row r="149">
          <cell r="A149">
            <v>1148</v>
          </cell>
          <cell r="B149" t="str">
            <v>MAZZE'</v>
          </cell>
        </row>
        <row r="150">
          <cell r="A150">
            <v>1149</v>
          </cell>
          <cell r="B150" t="str">
            <v>MEANA DI SUSA</v>
          </cell>
        </row>
        <row r="151">
          <cell r="A151">
            <v>1150</v>
          </cell>
          <cell r="B151" t="str">
            <v>MERCENASCO</v>
          </cell>
        </row>
        <row r="152">
          <cell r="A152">
            <v>1151</v>
          </cell>
          <cell r="B152" t="str">
            <v>MEUGLIANO</v>
          </cell>
        </row>
        <row r="153">
          <cell r="A153">
            <v>1152</v>
          </cell>
          <cell r="B153" t="str">
            <v>MEZZENILE</v>
          </cell>
        </row>
        <row r="154">
          <cell r="A154">
            <v>1153</v>
          </cell>
          <cell r="B154" t="str">
            <v>MOMBELLO DI TORINO</v>
          </cell>
        </row>
        <row r="155">
          <cell r="A155">
            <v>1154</v>
          </cell>
          <cell r="B155" t="str">
            <v>MOMPANTERO</v>
          </cell>
        </row>
        <row r="156">
          <cell r="A156">
            <v>1155</v>
          </cell>
          <cell r="B156" t="str">
            <v>MONASTERO DI LANZO</v>
          </cell>
        </row>
        <row r="157">
          <cell r="A157">
            <v>1156</v>
          </cell>
          <cell r="B157" t="str">
            <v>MONCALIERI</v>
          </cell>
        </row>
        <row r="158">
          <cell r="A158">
            <v>1157</v>
          </cell>
          <cell r="B158" t="str">
            <v>MONCENISIO</v>
          </cell>
        </row>
        <row r="159">
          <cell r="A159">
            <v>1158</v>
          </cell>
          <cell r="B159" t="str">
            <v>MONTALDO TORINESE</v>
          </cell>
        </row>
        <row r="160">
          <cell r="A160">
            <v>1159</v>
          </cell>
          <cell r="B160" t="str">
            <v>MONTALENGHE</v>
          </cell>
        </row>
        <row r="161">
          <cell r="A161">
            <v>1160</v>
          </cell>
          <cell r="B161" t="str">
            <v>MONTALTO DORA</v>
          </cell>
        </row>
        <row r="162">
          <cell r="A162">
            <v>1161</v>
          </cell>
          <cell r="B162" t="str">
            <v>MONTANARO</v>
          </cell>
        </row>
        <row r="163">
          <cell r="A163">
            <v>1162</v>
          </cell>
          <cell r="B163" t="str">
            <v>MONTEU DA PO</v>
          </cell>
        </row>
        <row r="164">
          <cell r="A164">
            <v>1163</v>
          </cell>
          <cell r="B164" t="str">
            <v>MORIONDO TORINESE</v>
          </cell>
        </row>
        <row r="165">
          <cell r="A165">
            <v>1164</v>
          </cell>
          <cell r="B165" t="str">
            <v>NICHELINO</v>
          </cell>
        </row>
        <row r="166">
          <cell r="A166">
            <v>1165</v>
          </cell>
          <cell r="B166" t="str">
            <v>NOASCA</v>
          </cell>
        </row>
        <row r="167">
          <cell r="A167">
            <v>1166</v>
          </cell>
          <cell r="B167" t="str">
            <v>NOLE</v>
          </cell>
        </row>
        <row r="168">
          <cell r="A168">
            <v>1167</v>
          </cell>
          <cell r="B168" t="str">
            <v>NOMAGLIO</v>
          </cell>
        </row>
        <row r="169">
          <cell r="A169">
            <v>1168</v>
          </cell>
          <cell r="B169" t="str">
            <v>NONE</v>
          </cell>
        </row>
        <row r="170">
          <cell r="A170">
            <v>1169</v>
          </cell>
          <cell r="B170" t="str">
            <v>NOVALESA</v>
          </cell>
        </row>
        <row r="171">
          <cell r="A171">
            <v>1170</v>
          </cell>
          <cell r="B171" t="str">
            <v>OGLIANICO</v>
          </cell>
        </row>
        <row r="172">
          <cell r="A172">
            <v>1171</v>
          </cell>
          <cell r="B172" t="str">
            <v>ORBASSANO</v>
          </cell>
        </row>
        <row r="173">
          <cell r="A173">
            <v>1172</v>
          </cell>
          <cell r="B173" t="str">
            <v>ORIO CANAVESE</v>
          </cell>
        </row>
        <row r="174">
          <cell r="A174">
            <v>1173</v>
          </cell>
          <cell r="B174" t="str">
            <v>OSASCO</v>
          </cell>
        </row>
        <row r="175">
          <cell r="A175">
            <v>1174</v>
          </cell>
          <cell r="B175" t="str">
            <v>OSASIO</v>
          </cell>
        </row>
        <row r="176">
          <cell r="A176">
            <v>1175</v>
          </cell>
          <cell r="B176" t="str">
            <v>OULX</v>
          </cell>
        </row>
        <row r="177">
          <cell r="A177">
            <v>1176</v>
          </cell>
          <cell r="B177" t="str">
            <v>OZEGNA</v>
          </cell>
        </row>
        <row r="178">
          <cell r="A178">
            <v>1177</v>
          </cell>
          <cell r="B178" t="str">
            <v>PALAZZO CANAVESE</v>
          </cell>
        </row>
        <row r="179">
          <cell r="A179">
            <v>1178</v>
          </cell>
          <cell r="B179" t="str">
            <v>PANCALIERI</v>
          </cell>
        </row>
        <row r="180">
          <cell r="A180">
            <v>1179</v>
          </cell>
          <cell r="B180" t="str">
            <v>PARELLA</v>
          </cell>
        </row>
        <row r="181">
          <cell r="A181">
            <v>1180</v>
          </cell>
          <cell r="B181" t="str">
            <v>PAVAROLO</v>
          </cell>
        </row>
        <row r="182">
          <cell r="A182">
            <v>1181</v>
          </cell>
          <cell r="B182" t="str">
            <v>PAVONE CANAVESE</v>
          </cell>
        </row>
        <row r="183">
          <cell r="A183">
            <v>1182</v>
          </cell>
          <cell r="B183" t="str">
            <v>PECCO</v>
          </cell>
        </row>
        <row r="184">
          <cell r="A184">
            <v>1183</v>
          </cell>
          <cell r="B184" t="str">
            <v>PECETTO TORINESE</v>
          </cell>
        </row>
        <row r="185">
          <cell r="A185">
            <v>1184</v>
          </cell>
          <cell r="B185" t="str">
            <v>PEROSA ARGENTINA</v>
          </cell>
        </row>
        <row r="186">
          <cell r="A186">
            <v>1185</v>
          </cell>
          <cell r="B186" t="str">
            <v>PEROSA CANAVESE</v>
          </cell>
        </row>
        <row r="187">
          <cell r="A187">
            <v>1186</v>
          </cell>
          <cell r="B187" t="str">
            <v>PERRERO</v>
          </cell>
        </row>
        <row r="188">
          <cell r="A188">
            <v>1187</v>
          </cell>
          <cell r="B188" t="str">
            <v>PERTUSIO</v>
          </cell>
        </row>
        <row r="189">
          <cell r="A189">
            <v>1188</v>
          </cell>
          <cell r="B189" t="str">
            <v>PESSINETTO</v>
          </cell>
        </row>
        <row r="190">
          <cell r="A190">
            <v>1189</v>
          </cell>
          <cell r="B190" t="str">
            <v>PIANEZZA</v>
          </cell>
        </row>
        <row r="191">
          <cell r="A191">
            <v>1190</v>
          </cell>
          <cell r="B191" t="str">
            <v>PINASCA</v>
          </cell>
        </row>
        <row r="192">
          <cell r="A192">
            <v>1191</v>
          </cell>
          <cell r="B192" t="str">
            <v>PINEROLO</v>
          </cell>
        </row>
        <row r="193">
          <cell r="A193">
            <v>1192</v>
          </cell>
          <cell r="B193" t="str">
            <v>PINO TORINESE</v>
          </cell>
        </row>
        <row r="194">
          <cell r="A194">
            <v>1193</v>
          </cell>
          <cell r="B194" t="str">
            <v>PIOBESI TORINESE</v>
          </cell>
        </row>
        <row r="195">
          <cell r="A195">
            <v>1194</v>
          </cell>
          <cell r="B195" t="str">
            <v>PIOSSASCO</v>
          </cell>
        </row>
        <row r="196">
          <cell r="A196">
            <v>1195</v>
          </cell>
          <cell r="B196" t="str">
            <v>PISCINA</v>
          </cell>
        </row>
        <row r="197">
          <cell r="A197">
            <v>1196</v>
          </cell>
          <cell r="B197" t="str">
            <v>PIVERONE</v>
          </cell>
        </row>
        <row r="198">
          <cell r="A198">
            <v>1197</v>
          </cell>
          <cell r="B198" t="str">
            <v>POIRINO</v>
          </cell>
        </row>
        <row r="199">
          <cell r="A199">
            <v>1198</v>
          </cell>
          <cell r="B199" t="str">
            <v>POMARETTO</v>
          </cell>
        </row>
        <row r="200">
          <cell r="A200">
            <v>1199</v>
          </cell>
          <cell r="B200" t="str">
            <v>PONT CANAVESE</v>
          </cell>
        </row>
        <row r="201">
          <cell r="A201">
            <v>1200</v>
          </cell>
          <cell r="B201" t="str">
            <v>PORTE</v>
          </cell>
        </row>
        <row r="202">
          <cell r="A202">
            <v>1201</v>
          </cell>
          <cell r="B202" t="str">
            <v>PRAGELATO</v>
          </cell>
        </row>
        <row r="203">
          <cell r="A203">
            <v>1202</v>
          </cell>
          <cell r="B203" t="str">
            <v>PRALI</v>
          </cell>
        </row>
        <row r="204">
          <cell r="A204">
            <v>1203</v>
          </cell>
          <cell r="B204" t="str">
            <v>PRALORMO</v>
          </cell>
        </row>
        <row r="205">
          <cell r="A205">
            <v>1204</v>
          </cell>
          <cell r="B205" t="str">
            <v>PRAMOLLO</v>
          </cell>
        </row>
        <row r="206">
          <cell r="A206">
            <v>1205</v>
          </cell>
          <cell r="B206" t="str">
            <v>PRAROSTINO</v>
          </cell>
        </row>
        <row r="207">
          <cell r="A207">
            <v>1206</v>
          </cell>
          <cell r="B207" t="str">
            <v>PRASCORSANO</v>
          </cell>
        </row>
        <row r="208">
          <cell r="A208">
            <v>1207</v>
          </cell>
          <cell r="B208" t="str">
            <v>PRATIGLIONE</v>
          </cell>
        </row>
        <row r="209">
          <cell r="A209">
            <v>1208</v>
          </cell>
          <cell r="B209" t="str">
            <v>QUAGLIUZZO</v>
          </cell>
        </row>
        <row r="210">
          <cell r="A210">
            <v>1209</v>
          </cell>
          <cell r="B210" t="str">
            <v>QUASSOLO</v>
          </cell>
        </row>
        <row r="211">
          <cell r="A211">
            <v>1210</v>
          </cell>
          <cell r="B211" t="str">
            <v>QUINCINETTO</v>
          </cell>
        </row>
        <row r="212">
          <cell r="A212">
            <v>1211</v>
          </cell>
          <cell r="B212" t="str">
            <v>REANO</v>
          </cell>
        </row>
        <row r="213">
          <cell r="A213">
            <v>1212</v>
          </cell>
          <cell r="B213" t="str">
            <v>RIBORDONE</v>
          </cell>
        </row>
        <row r="214">
          <cell r="A214">
            <v>1215</v>
          </cell>
          <cell r="B214" t="str">
            <v>RIVA PRESSO CHIERI</v>
          </cell>
        </row>
        <row r="215">
          <cell r="A215">
            <v>1213</v>
          </cell>
          <cell r="B215" t="str">
            <v>RIVALBA</v>
          </cell>
        </row>
        <row r="216">
          <cell r="A216">
            <v>1214</v>
          </cell>
          <cell r="B216" t="str">
            <v>RIVALTA DI TORINO</v>
          </cell>
        </row>
        <row r="217">
          <cell r="A217">
            <v>1216</v>
          </cell>
          <cell r="B217" t="str">
            <v>RIVARA</v>
          </cell>
        </row>
        <row r="218">
          <cell r="A218">
            <v>1217</v>
          </cell>
          <cell r="B218" t="str">
            <v>RIVAROLO CANAVESE</v>
          </cell>
        </row>
        <row r="219">
          <cell r="A219">
            <v>1218</v>
          </cell>
          <cell r="B219" t="str">
            <v>RIVAROSSA</v>
          </cell>
        </row>
        <row r="220">
          <cell r="A220">
            <v>1219</v>
          </cell>
          <cell r="B220" t="str">
            <v>RIVOLI</v>
          </cell>
        </row>
        <row r="221">
          <cell r="A221">
            <v>1220</v>
          </cell>
          <cell r="B221" t="str">
            <v>ROBASSOMERO</v>
          </cell>
        </row>
        <row r="222">
          <cell r="A222">
            <v>1221</v>
          </cell>
          <cell r="B222" t="str">
            <v>ROCCA CANAVESE</v>
          </cell>
        </row>
        <row r="223">
          <cell r="A223">
            <v>1222</v>
          </cell>
          <cell r="B223" t="str">
            <v>ROLETTO</v>
          </cell>
        </row>
        <row r="224">
          <cell r="A224">
            <v>1223</v>
          </cell>
          <cell r="B224" t="str">
            <v>ROMANO CANAVESE</v>
          </cell>
        </row>
        <row r="225">
          <cell r="A225">
            <v>1224</v>
          </cell>
          <cell r="B225" t="str">
            <v>RONCO CANAVESE</v>
          </cell>
        </row>
        <row r="226">
          <cell r="A226">
            <v>1225</v>
          </cell>
          <cell r="B226" t="str">
            <v>RONDISSONE</v>
          </cell>
        </row>
        <row r="227">
          <cell r="A227">
            <v>1226</v>
          </cell>
          <cell r="B227" t="str">
            <v>RORA'</v>
          </cell>
        </row>
        <row r="228">
          <cell r="A228">
            <v>1228</v>
          </cell>
          <cell r="B228" t="str">
            <v>ROSTA</v>
          </cell>
        </row>
        <row r="229">
          <cell r="A229">
            <v>1227</v>
          </cell>
          <cell r="B229" t="str">
            <v>ROURE</v>
          </cell>
        </row>
        <row r="230">
          <cell r="A230">
            <v>1229</v>
          </cell>
          <cell r="B230" t="str">
            <v>RUBIANA</v>
          </cell>
        </row>
        <row r="231">
          <cell r="A231">
            <v>1230</v>
          </cell>
          <cell r="B231" t="str">
            <v>RUEGLIO</v>
          </cell>
        </row>
        <row r="232">
          <cell r="A232">
            <v>1231</v>
          </cell>
          <cell r="B232" t="str">
            <v>SALASSA</v>
          </cell>
        </row>
        <row r="233">
          <cell r="A233">
            <v>1232</v>
          </cell>
          <cell r="B233" t="str">
            <v>SALBERTRAND</v>
          </cell>
        </row>
        <row r="234">
          <cell r="A234">
            <v>1233</v>
          </cell>
          <cell r="B234" t="str">
            <v>SALERANO CANAVESE</v>
          </cell>
        </row>
        <row r="235">
          <cell r="A235">
            <v>1234</v>
          </cell>
          <cell r="B235" t="str">
            <v>SALZA DI PINEROLO</v>
          </cell>
        </row>
        <row r="236">
          <cell r="A236">
            <v>1235</v>
          </cell>
          <cell r="B236" t="str">
            <v>SAMONE</v>
          </cell>
        </row>
        <row r="237">
          <cell r="A237">
            <v>1236</v>
          </cell>
          <cell r="B237" t="str">
            <v>SAN BENIGNO CANAVESE</v>
          </cell>
        </row>
        <row r="238">
          <cell r="A238">
            <v>1237</v>
          </cell>
          <cell r="B238" t="str">
            <v>SAN CARLO CANAVESE</v>
          </cell>
        </row>
        <row r="239">
          <cell r="A239">
            <v>1238</v>
          </cell>
          <cell r="B239" t="str">
            <v>SAN COLOMBANO BELMONTE</v>
          </cell>
        </row>
        <row r="240">
          <cell r="A240">
            <v>1239</v>
          </cell>
          <cell r="B240" t="str">
            <v>SAN DIDERO</v>
          </cell>
        </row>
        <row r="241">
          <cell r="A241">
            <v>1240</v>
          </cell>
          <cell r="B241" t="str">
            <v>SAN FRANCESCO AL CAMPO</v>
          </cell>
        </row>
        <row r="242">
          <cell r="A242">
            <v>1242</v>
          </cell>
          <cell r="B242" t="str">
            <v>SAN GERMANO CHISONE</v>
          </cell>
        </row>
        <row r="243">
          <cell r="A243">
            <v>1243</v>
          </cell>
          <cell r="B243" t="str">
            <v>SAN GILLIO</v>
          </cell>
        </row>
        <row r="244">
          <cell r="A244">
            <v>1244</v>
          </cell>
          <cell r="B244" t="str">
            <v>SAN GIORGIO CANAVESE</v>
          </cell>
        </row>
        <row r="245">
          <cell r="A245">
            <v>1245</v>
          </cell>
          <cell r="B245" t="str">
            <v>SAN GIORIO DI SUSA</v>
          </cell>
        </row>
        <row r="246">
          <cell r="A246">
            <v>1246</v>
          </cell>
          <cell r="B246" t="str">
            <v>SAN GIUSTO CANAVESE</v>
          </cell>
        </row>
        <row r="247">
          <cell r="A247">
            <v>1247</v>
          </cell>
          <cell r="B247" t="str">
            <v>SAN MARTINO CANAVESE</v>
          </cell>
        </row>
        <row r="248">
          <cell r="A248">
            <v>1248</v>
          </cell>
          <cell r="B248" t="str">
            <v>SAN MAURIZIO CANAVESE</v>
          </cell>
        </row>
        <row r="249">
          <cell r="A249">
            <v>1249</v>
          </cell>
          <cell r="B249" t="str">
            <v>SAN MAURO TORINESE</v>
          </cell>
        </row>
        <row r="250">
          <cell r="A250">
            <v>1250</v>
          </cell>
          <cell r="B250" t="str">
            <v>SAN PIETRO VAL LEMINA</v>
          </cell>
        </row>
        <row r="251">
          <cell r="A251">
            <v>1251</v>
          </cell>
          <cell r="B251" t="str">
            <v>SAN PONSO</v>
          </cell>
        </row>
        <row r="252">
          <cell r="A252">
            <v>1252</v>
          </cell>
          <cell r="B252" t="str">
            <v>SAN RAFFAELE CIMENA</v>
          </cell>
        </row>
        <row r="253">
          <cell r="A253">
            <v>1253</v>
          </cell>
          <cell r="B253" t="str">
            <v>SAN SEBASTIANO DA PO</v>
          </cell>
        </row>
        <row r="254">
          <cell r="A254">
            <v>1254</v>
          </cell>
          <cell r="B254" t="str">
            <v>SAN SECONDO DI PINEROLO</v>
          </cell>
        </row>
        <row r="255">
          <cell r="A255">
            <v>1241</v>
          </cell>
          <cell r="B255" t="str">
            <v>SANGANO</v>
          </cell>
        </row>
        <row r="256">
          <cell r="A256">
            <v>1255</v>
          </cell>
          <cell r="B256" t="str">
            <v>SANT'AMBROGIO DI TORINO</v>
          </cell>
        </row>
        <row r="257">
          <cell r="A257">
            <v>1256</v>
          </cell>
          <cell r="B257" t="str">
            <v>SANT'ANTONINO DI SUSA</v>
          </cell>
        </row>
        <row r="258">
          <cell r="A258">
            <v>1257</v>
          </cell>
          <cell r="B258" t="str">
            <v>SANTENA</v>
          </cell>
        </row>
        <row r="259">
          <cell r="A259">
            <v>1258</v>
          </cell>
          <cell r="B259" t="str">
            <v>SAUZE DI CESANA</v>
          </cell>
        </row>
        <row r="260">
          <cell r="A260">
            <v>1259</v>
          </cell>
          <cell r="B260" t="str">
            <v>SAUZE D'OULX</v>
          </cell>
        </row>
        <row r="261">
          <cell r="A261">
            <v>1260</v>
          </cell>
          <cell r="B261" t="str">
            <v>SCALENGHE</v>
          </cell>
        </row>
        <row r="262">
          <cell r="A262">
            <v>1261</v>
          </cell>
          <cell r="B262" t="str">
            <v>SCARMAGNO</v>
          </cell>
        </row>
        <row r="263">
          <cell r="A263">
            <v>1262</v>
          </cell>
          <cell r="B263" t="str">
            <v>SCIOLZE</v>
          </cell>
        </row>
        <row r="264">
          <cell r="A264">
            <v>1263</v>
          </cell>
          <cell r="B264" t="str">
            <v>SESTRIERE</v>
          </cell>
        </row>
        <row r="265">
          <cell r="A265">
            <v>1264</v>
          </cell>
          <cell r="B265" t="str">
            <v>SETTIMO ROTTARO</v>
          </cell>
        </row>
        <row r="266">
          <cell r="A266">
            <v>1265</v>
          </cell>
          <cell r="B266" t="str">
            <v>SETTIMO TORINESE</v>
          </cell>
        </row>
        <row r="267">
          <cell r="A267">
            <v>1266</v>
          </cell>
          <cell r="B267" t="str">
            <v>SETTIMO VITTONE</v>
          </cell>
        </row>
        <row r="268">
          <cell r="A268">
            <v>1267</v>
          </cell>
          <cell r="B268" t="str">
            <v>SPARONE</v>
          </cell>
        </row>
        <row r="269">
          <cell r="A269">
            <v>1268</v>
          </cell>
          <cell r="B269" t="str">
            <v>STRAMBINELLO</v>
          </cell>
        </row>
        <row r="270">
          <cell r="A270">
            <v>1269</v>
          </cell>
          <cell r="B270" t="str">
            <v>STRAMBINO</v>
          </cell>
        </row>
        <row r="271">
          <cell r="A271">
            <v>1270</v>
          </cell>
          <cell r="B271" t="str">
            <v>SUSA</v>
          </cell>
        </row>
        <row r="272">
          <cell r="A272">
            <v>1271</v>
          </cell>
          <cell r="B272" t="str">
            <v>TAVAGNASCO</v>
          </cell>
        </row>
        <row r="273">
          <cell r="A273">
            <v>1272</v>
          </cell>
          <cell r="B273" t="str">
            <v>TORINO</v>
          </cell>
          <cell r="C273">
            <v>43322</v>
          </cell>
          <cell r="D273">
            <v>43322</v>
          </cell>
          <cell r="E273">
            <v>43322</v>
          </cell>
          <cell r="F273">
            <v>43322</v>
          </cell>
          <cell r="G273">
            <v>46289</v>
          </cell>
          <cell r="H273">
            <v>49286</v>
          </cell>
          <cell r="I273">
            <v>50629.2</v>
          </cell>
          <cell r="J273">
            <v>51972.4</v>
          </cell>
          <cell r="K273">
            <v>53315.6</v>
          </cell>
          <cell r="L273">
            <v>54658.8</v>
          </cell>
          <cell r="M273">
            <v>56002</v>
          </cell>
          <cell r="N273">
            <v>60034</v>
          </cell>
          <cell r="O273">
            <v>73316</v>
          </cell>
          <cell r="P273">
            <v>74650</v>
          </cell>
        </row>
        <row r="274">
          <cell r="A274">
            <v>1273</v>
          </cell>
          <cell r="B274" t="str">
            <v>TORRAZZA PIEMONTE</v>
          </cell>
        </row>
        <row r="275">
          <cell r="A275">
            <v>1274</v>
          </cell>
          <cell r="B275" t="str">
            <v>TORRE CANAVESE</v>
          </cell>
        </row>
        <row r="276">
          <cell r="A276">
            <v>1275</v>
          </cell>
          <cell r="B276" t="str">
            <v>TORRE PELLICE</v>
          </cell>
        </row>
        <row r="277">
          <cell r="A277">
            <v>1276</v>
          </cell>
          <cell r="B277" t="str">
            <v>TRANA</v>
          </cell>
        </row>
        <row r="278">
          <cell r="A278">
            <v>1277</v>
          </cell>
          <cell r="B278" t="str">
            <v>TRAUSELLA</v>
          </cell>
        </row>
        <row r="279">
          <cell r="A279">
            <v>1278</v>
          </cell>
          <cell r="B279" t="str">
            <v>TRAVERSELLA</v>
          </cell>
        </row>
        <row r="280">
          <cell r="A280">
            <v>1279</v>
          </cell>
          <cell r="B280" t="str">
            <v>TRAVES</v>
          </cell>
        </row>
        <row r="281">
          <cell r="A281">
            <v>1280</v>
          </cell>
          <cell r="B281" t="str">
            <v>TROFARELLO</v>
          </cell>
        </row>
        <row r="282">
          <cell r="A282">
            <v>1281</v>
          </cell>
          <cell r="B282" t="str">
            <v>USSEAUX</v>
          </cell>
        </row>
        <row r="283">
          <cell r="A283">
            <v>1282</v>
          </cell>
          <cell r="B283" t="str">
            <v>USSEGLIO</v>
          </cell>
        </row>
        <row r="284">
          <cell r="A284">
            <v>1283</v>
          </cell>
          <cell r="B284" t="str">
            <v>VAIE</v>
          </cell>
        </row>
        <row r="285">
          <cell r="A285">
            <v>1284</v>
          </cell>
          <cell r="B285" t="str">
            <v>VAL DELLA TORRE</v>
          </cell>
        </row>
        <row r="286">
          <cell r="A286">
            <v>1285</v>
          </cell>
          <cell r="B286" t="str">
            <v>VALGIOIE</v>
          </cell>
        </row>
        <row r="287">
          <cell r="A287">
            <v>1286</v>
          </cell>
          <cell r="B287" t="str">
            <v>VALLO TORINESE</v>
          </cell>
        </row>
        <row r="288">
          <cell r="A288">
            <v>1287</v>
          </cell>
          <cell r="B288" t="str">
            <v>VALPERGA</v>
          </cell>
        </row>
        <row r="289">
          <cell r="A289">
            <v>1288</v>
          </cell>
          <cell r="B289" t="str">
            <v>VALPRATO SOANA</v>
          </cell>
        </row>
        <row r="290">
          <cell r="A290">
            <v>1289</v>
          </cell>
          <cell r="B290" t="str">
            <v>VARISELLA</v>
          </cell>
        </row>
        <row r="291">
          <cell r="A291">
            <v>1290</v>
          </cell>
          <cell r="B291" t="str">
            <v>VAUDA CANAVESE</v>
          </cell>
        </row>
        <row r="292">
          <cell r="A292">
            <v>1292</v>
          </cell>
          <cell r="B292" t="str">
            <v>VENARIA REALE</v>
          </cell>
          <cell r="C292">
            <v>4773.9840000000004</v>
          </cell>
          <cell r="D292">
            <v>4773.9840000000004</v>
          </cell>
          <cell r="E292">
            <v>4773.9840000000004</v>
          </cell>
          <cell r="F292">
            <v>4773.9840000000004</v>
          </cell>
          <cell r="G292">
            <v>4642.8130000000001</v>
          </cell>
          <cell r="H292">
            <v>4869.5360000000001</v>
          </cell>
          <cell r="I292">
            <v>7455.3180000000002</v>
          </cell>
          <cell r="J292">
            <v>7387.5380000000005</v>
          </cell>
          <cell r="K292">
            <v>7054.2393480000001</v>
          </cell>
          <cell r="L292">
            <v>6564.6720750000004</v>
          </cell>
          <cell r="M292">
            <v>5303.8220000000001</v>
          </cell>
          <cell r="N292">
            <v>5578.808</v>
          </cell>
          <cell r="O292">
            <v>6039.5209999999997</v>
          </cell>
          <cell r="P292">
            <v>5241.8890000000001</v>
          </cell>
        </row>
        <row r="293">
          <cell r="A293">
            <v>1291</v>
          </cell>
          <cell r="B293" t="str">
            <v>VENAUS</v>
          </cell>
        </row>
        <row r="294">
          <cell r="A294">
            <v>1293</v>
          </cell>
          <cell r="B294" t="str">
            <v>VEROLENGO</v>
          </cell>
        </row>
        <row r="295">
          <cell r="A295">
            <v>1294</v>
          </cell>
          <cell r="B295" t="str">
            <v>VERRUA SAVOIA</v>
          </cell>
        </row>
        <row r="296">
          <cell r="A296">
            <v>1295</v>
          </cell>
          <cell r="B296" t="str">
            <v>VESTIGNE'</v>
          </cell>
        </row>
        <row r="297">
          <cell r="A297">
            <v>1296</v>
          </cell>
          <cell r="B297" t="str">
            <v>VIALFRE'</v>
          </cell>
        </row>
        <row r="298">
          <cell r="A298">
            <v>1297</v>
          </cell>
          <cell r="B298" t="str">
            <v>VICO CANAVESE</v>
          </cell>
        </row>
        <row r="299">
          <cell r="A299">
            <v>1298</v>
          </cell>
          <cell r="B299" t="str">
            <v>VIDRACCO</v>
          </cell>
        </row>
        <row r="300">
          <cell r="A300">
            <v>1299</v>
          </cell>
          <cell r="B300" t="str">
            <v>VIGONE</v>
          </cell>
        </row>
        <row r="301">
          <cell r="A301">
            <v>1300</v>
          </cell>
          <cell r="B301" t="str">
            <v>VILLAFRANCA PIEMONTE</v>
          </cell>
        </row>
        <row r="302">
          <cell r="A302">
            <v>1301</v>
          </cell>
          <cell r="B302" t="str">
            <v>VILLANOVA CANAVESE</v>
          </cell>
        </row>
        <row r="303">
          <cell r="A303">
            <v>1303</v>
          </cell>
          <cell r="B303" t="str">
            <v>VILLAR DORA</v>
          </cell>
        </row>
        <row r="304">
          <cell r="A304">
            <v>1305</v>
          </cell>
          <cell r="B304" t="str">
            <v>VILLAR FOCCHIARDO</v>
          </cell>
        </row>
        <row r="305">
          <cell r="A305">
            <v>1306</v>
          </cell>
          <cell r="B305" t="str">
            <v>VILLAR PELLICE</v>
          </cell>
        </row>
        <row r="306">
          <cell r="A306">
            <v>1307</v>
          </cell>
          <cell r="B306" t="str">
            <v>VILLAR PEROSA</v>
          </cell>
        </row>
        <row r="307">
          <cell r="A307">
            <v>1302</v>
          </cell>
          <cell r="B307" t="str">
            <v>VILLARBASSE</v>
          </cell>
        </row>
        <row r="308">
          <cell r="A308">
            <v>1304</v>
          </cell>
          <cell r="B308" t="str">
            <v>VILLAREGGIA</v>
          </cell>
        </row>
        <row r="309">
          <cell r="A309">
            <v>1308</v>
          </cell>
          <cell r="B309" t="str">
            <v>VILLASTELLONE</v>
          </cell>
        </row>
        <row r="310">
          <cell r="A310">
            <v>1309</v>
          </cell>
          <cell r="B310" t="str">
            <v>VINOVO</v>
          </cell>
        </row>
        <row r="311">
          <cell r="A311">
            <v>1310</v>
          </cell>
          <cell r="B311" t="str">
            <v>VIRLE PIEMONTE</v>
          </cell>
        </row>
        <row r="312">
          <cell r="A312">
            <v>1311</v>
          </cell>
          <cell r="B312" t="str">
            <v>VISCHE</v>
          </cell>
        </row>
        <row r="313">
          <cell r="A313">
            <v>1312</v>
          </cell>
          <cell r="B313" t="str">
            <v>VISTRORIO</v>
          </cell>
        </row>
        <row r="314">
          <cell r="A314">
            <v>1313</v>
          </cell>
          <cell r="B314" t="str">
            <v>VIU'</v>
          </cell>
        </row>
        <row r="315">
          <cell r="A315">
            <v>1314</v>
          </cell>
          <cell r="B315" t="str">
            <v>VOLPIANO</v>
          </cell>
        </row>
        <row r="316">
          <cell r="A316">
            <v>1315</v>
          </cell>
          <cell r="B316" t="str">
            <v>VOLVERA</v>
          </cell>
        </row>
      </sheetData>
      <sheetData sheetId="9"/>
      <sheetData sheetId="10">
        <row r="18">
          <cell r="C18">
            <v>7</v>
          </cell>
          <cell r="D18">
            <v>480452.93992122042</v>
          </cell>
          <cell r="E18">
            <v>307669.8725545471</v>
          </cell>
          <cell r="F18">
            <v>-0.35962537224770541</v>
          </cell>
          <cell r="G18">
            <v>108511</v>
          </cell>
          <cell r="H18">
            <v>110216</v>
          </cell>
          <cell r="I18">
            <v>4.4276888050171914</v>
          </cell>
          <cell r="J18">
            <v>2.7915173164925879</v>
          </cell>
        </row>
        <row r="19">
          <cell r="C19">
            <v>8</v>
          </cell>
          <cell r="D19">
            <v>402747.33775623282</v>
          </cell>
          <cell r="E19">
            <v>272782.39668058685</v>
          </cell>
          <cell r="F19">
            <v>-0.32269596566348668</v>
          </cell>
          <cell r="G19">
            <v>87779</v>
          </cell>
          <cell r="H19">
            <v>91686</v>
          </cell>
          <cell r="I19">
            <v>4.5881969235948556</v>
          </cell>
          <cell r="J19">
            <v>2.9751804711797534</v>
          </cell>
        </row>
        <row r="20">
          <cell r="C20">
            <v>9</v>
          </cell>
          <cell r="D20">
            <v>897134.63577597355</v>
          </cell>
          <cell r="E20">
            <v>618069.26272166288</v>
          </cell>
          <cell r="F20">
            <v>-0.31106297976438513</v>
          </cell>
          <cell r="G20">
            <v>1486438</v>
          </cell>
          <cell r="H20">
            <v>1517639</v>
          </cell>
          <cell r="I20">
            <v>0.60354662338824328</v>
          </cell>
          <cell r="J20">
            <v>0.40725710311982155</v>
          </cell>
        </row>
        <row r="21">
          <cell r="C21">
            <v>10</v>
          </cell>
          <cell r="D21">
            <v>342583.91573326662</v>
          </cell>
          <cell r="E21">
            <v>237740.81743703992</v>
          </cell>
          <cell r="F21">
            <v>-0.30603625413008817</v>
          </cell>
          <cell r="G21">
            <v>79627</v>
          </cell>
          <cell r="H21">
            <v>85041</v>
          </cell>
          <cell r="I21">
            <v>4.3023586940769665</v>
          </cell>
          <cell r="J21">
            <v>2.7956023263724545</v>
          </cell>
        </row>
        <row r="22">
          <cell r="C22">
            <v>11</v>
          </cell>
          <cell r="D22">
            <v>334141.35436333937</v>
          </cell>
          <cell r="E22">
            <v>134426.37325141518</v>
          </cell>
          <cell r="F22">
            <v>-0.597696090304218</v>
          </cell>
          <cell r="G22">
            <v>62281</v>
          </cell>
          <cell r="H22">
            <v>68727</v>
          </cell>
          <cell r="I22">
            <v>5.3650608430073277</v>
          </cell>
          <cell r="J22">
            <v>1.9559470550353599</v>
          </cell>
        </row>
        <row r="23">
          <cell r="C23">
            <v>12</v>
          </cell>
          <cell r="D23">
            <v>291665.50476323644</v>
          </cell>
          <cell r="E23">
            <v>194544.24061641283</v>
          </cell>
          <cell r="F23">
            <v>-0.33298851787654205</v>
          </cell>
          <cell r="G23">
            <v>83964</v>
          </cell>
          <cell r="H23">
            <v>92184</v>
          </cell>
          <cell r="I23">
            <v>3.4736971173745466</v>
          </cell>
          <cell r="J23">
            <v>2.1103905299879897</v>
          </cell>
        </row>
        <row r="24">
          <cell r="C24">
            <v>13</v>
          </cell>
          <cell r="D24">
            <v>219321.2015085782</v>
          </cell>
          <cell r="E24">
            <v>154514.654085899</v>
          </cell>
          <cell r="F24">
            <v>-0.29548692500731377</v>
          </cell>
          <cell r="G24">
            <v>12819</v>
          </cell>
          <cell r="H24">
            <v>13811</v>
          </cell>
          <cell r="I24">
            <v>17.109072588234511</v>
          </cell>
          <cell r="J24">
            <v>11.187796255586054</v>
          </cell>
        </row>
        <row r="25">
          <cell r="C25">
            <v>14</v>
          </cell>
          <cell r="D25">
            <v>212282.98667447083</v>
          </cell>
          <cell r="E25">
            <v>156202.34456748364</v>
          </cell>
          <cell r="F25">
            <v>-0.26417869366509839</v>
          </cell>
          <cell r="G25">
            <v>91140</v>
          </cell>
          <cell r="H25">
            <v>101022</v>
          </cell>
          <cell r="I25">
            <v>2.329196693816884</v>
          </cell>
          <cell r="J25">
            <v>1.5462210663764688</v>
          </cell>
        </row>
        <row r="26">
          <cell r="C26">
            <v>15</v>
          </cell>
          <cell r="D26">
            <v>112120.45484152764</v>
          </cell>
          <cell r="E26">
            <v>79710.788663134052</v>
          </cell>
          <cell r="F26">
            <v>-0.28906113718680315</v>
          </cell>
          <cell r="G26">
            <v>39728</v>
          </cell>
          <cell r="H26">
            <v>45475</v>
          </cell>
          <cell r="I26">
            <v>2.8222023469977757</v>
          </cell>
          <cell r="J26">
            <v>1.7528485687330193</v>
          </cell>
        </row>
        <row r="27">
          <cell r="C27">
            <v>16</v>
          </cell>
          <cell r="D27">
            <v>736728.74344734591</v>
          </cell>
          <cell r="E27">
            <v>429205.16252367431</v>
          </cell>
          <cell r="F27">
            <v>-0.41741765019875376</v>
          </cell>
          <cell r="G27">
            <v>123007</v>
          </cell>
          <cell r="H27">
            <v>128919</v>
          </cell>
          <cell r="I27">
            <v>5.9893237250509799</v>
          </cell>
          <cell r="J27">
            <v>3.3292622695155432</v>
          </cell>
        </row>
        <row r="28">
          <cell r="F28">
            <v>-0.35846338295607694</v>
          </cell>
          <cell r="I28">
            <v>1.8522457538085388</v>
          </cell>
          <cell r="J28">
            <v>1.1464243511841186</v>
          </cell>
        </row>
      </sheetData>
      <sheetData sheetId="11">
        <row r="2">
          <cell r="A2">
            <v>1001</v>
          </cell>
          <cell r="B2">
            <v>7</v>
          </cell>
          <cell r="C2" t="str">
            <v>AGLIE'</v>
          </cell>
          <cell r="D2">
            <v>8721.5933010825793</v>
          </cell>
          <cell r="E2">
            <v>9081.8334198956509</v>
          </cell>
          <cell r="F2">
            <v>8366.0664403483952</v>
          </cell>
          <cell r="G2">
            <v>8014.768057629748</v>
          </cell>
          <cell r="H2">
            <v>8859.8644657153345</v>
          </cell>
          <cell r="I2">
            <v>8923.1529079318279</v>
          </cell>
          <cell r="J2">
            <v>8814.9441642455731</v>
          </cell>
          <cell r="K2">
            <v>8839.8767554168207</v>
          </cell>
          <cell r="L2">
            <v>7713.5544200697814</v>
          </cell>
          <cell r="M2">
            <v>7352.3473049089553</v>
          </cell>
          <cell r="N2">
            <v>7557.6478322803414</v>
          </cell>
          <cell r="O2">
            <v>7315.3117596777656</v>
          </cell>
          <cell r="P2">
            <v>6523.2377583300813</v>
          </cell>
          <cell r="Q2">
            <v>6454.5085764602409</v>
          </cell>
          <cell r="T2">
            <v>0.25696568300407979</v>
          </cell>
          <cell r="U2">
            <v>0.24744839828127993</v>
          </cell>
        </row>
        <row r="3">
          <cell r="A3">
            <v>1002</v>
          </cell>
          <cell r="B3">
            <v>9</v>
          </cell>
          <cell r="C3" t="str">
            <v>AIRASCA</v>
          </cell>
          <cell r="D3">
            <v>8034.0278779344762</v>
          </cell>
          <cell r="E3">
            <v>8365.8685241768781</v>
          </cell>
          <cell r="F3">
            <v>7706.5289208186423</v>
          </cell>
          <cell r="G3">
            <v>7193.4963575532665</v>
          </cell>
          <cell r="H3">
            <v>7704.5054283555328</v>
          </cell>
          <cell r="I3">
            <v>7754.2992403967137</v>
          </cell>
          <cell r="J3">
            <v>7550.4354163982334</v>
          </cell>
          <cell r="K3">
            <v>7500.6800144596164</v>
          </cell>
          <cell r="L3">
            <v>6582.4431620652267</v>
          </cell>
          <cell r="M3">
            <v>6318.2771020631044</v>
          </cell>
          <cell r="N3">
            <v>6399.2304115262395</v>
          </cell>
          <cell r="O3">
            <v>6113.6627454278887</v>
          </cell>
          <cell r="P3">
            <v>5341.5879150863484</v>
          </cell>
          <cell r="Q3">
            <v>5202.7259993955377</v>
          </cell>
          <cell r="T3">
            <v>0.2569656830040799</v>
          </cell>
          <cell r="U3">
            <v>0.24729046770851704</v>
          </cell>
        </row>
        <row r="4">
          <cell r="A4">
            <v>1003</v>
          </cell>
          <cell r="B4">
            <v>10</v>
          </cell>
          <cell r="C4" t="str">
            <v>ALA DI STURA</v>
          </cell>
          <cell r="D4">
            <v>6318.2410380393831</v>
          </cell>
          <cell r="E4">
            <v>6579.2121500437006</v>
          </cell>
          <cell r="F4">
            <v>6060.6843824983325</v>
          </cell>
          <cell r="G4">
            <v>5787.4812927219873</v>
          </cell>
          <cell r="H4">
            <v>5928.2291307997757</v>
          </cell>
          <cell r="I4">
            <v>5634.3965857961412</v>
          </cell>
          <cell r="J4">
            <v>5614.5287481033938</v>
          </cell>
          <cell r="K4">
            <v>5743.7360513159028</v>
          </cell>
          <cell r="L4">
            <v>5202.7973013100682</v>
          </cell>
          <cell r="M4">
            <v>4840.5390580787835</v>
          </cell>
          <cell r="N4">
            <v>4867.1053934153615</v>
          </cell>
          <cell r="O4">
            <v>4590.8025952326652</v>
          </cell>
          <cell r="P4">
            <v>3991.3931028729889</v>
          </cell>
          <cell r="Q4">
            <v>3872.8141131026382</v>
          </cell>
          <cell r="T4">
            <v>0.25696568300407985</v>
          </cell>
          <cell r="U4">
            <v>0.24725182892756423</v>
          </cell>
        </row>
        <row r="5">
          <cell r="A5">
            <v>1004</v>
          </cell>
          <cell r="B5">
            <v>7</v>
          </cell>
          <cell r="C5" t="str">
            <v>ALBIANO D'IVREA</v>
          </cell>
          <cell r="D5">
            <v>6048.4810029460987</v>
          </cell>
          <cell r="E5">
            <v>6298.3098403982467</v>
          </cell>
          <cell r="F5">
            <v>5801.9208402610438</v>
          </cell>
          <cell r="G5">
            <v>5660.9815317647581</v>
          </cell>
          <cell r="H5">
            <v>6044.4265415031459</v>
          </cell>
          <cell r="I5">
            <v>6002.9336374429586</v>
          </cell>
          <cell r="J5">
            <v>5853.9996623611351</v>
          </cell>
          <cell r="K5">
            <v>5962.0938929345984</v>
          </cell>
          <cell r="L5">
            <v>5316.3716359076079</v>
          </cell>
          <cell r="M5">
            <v>5097.9057412579732</v>
          </cell>
          <cell r="N5">
            <v>5240.243039217602</v>
          </cell>
          <cell r="O5">
            <v>5063.8345748007268</v>
          </cell>
          <cell r="P5">
            <v>4527.3687852388475</v>
          </cell>
          <cell r="Q5">
            <v>4488.4265850183965</v>
          </cell>
          <cell r="T5">
            <v>0.2569656830040799</v>
          </cell>
          <cell r="U5">
            <v>0.24746782578559803</v>
          </cell>
        </row>
        <row r="6">
          <cell r="A6">
            <v>1005</v>
          </cell>
          <cell r="B6">
            <v>7</v>
          </cell>
          <cell r="C6" t="str">
            <v>ALICE SUPERIORE</v>
          </cell>
          <cell r="D6">
            <v>4040.8893419142173</v>
          </cell>
          <cell r="E6">
            <v>4207.7958240659327</v>
          </cell>
          <cell r="F6">
            <v>3876.166606892089</v>
          </cell>
          <cell r="G6">
            <v>3739.8229669756834</v>
          </cell>
          <cell r="H6">
            <v>4055.9302496629998</v>
          </cell>
          <cell r="I6">
            <v>4025.5930609104239</v>
          </cell>
          <cell r="J6">
            <v>4099.8073825619258</v>
          </cell>
          <cell r="K6">
            <v>4257.2660582720055</v>
          </cell>
          <cell r="L6">
            <v>3669.1056071667613</v>
          </cell>
          <cell r="M6">
            <v>3681.3350779872294</v>
          </cell>
          <cell r="N6">
            <v>3774.7570441727676</v>
          </cell>
          <cell r="O6">
            <v>3638.7097839907346</v>
          </cell>
          <cell r="P6">
            <v>3303.9077452604674</v>
          </cell>
          <cell r="Q6">
            <v>3236.0700590430324</v>
          </cell>
          <cell r="T6">
            <v>0.25696568300407979</v>
          </cell>
          <cell r="U6">
            <v>0.2473456985499555</v>
          </cell>
        </row>
        <row r="7">
          <cell r="A7">
            <v>1006</v>
          </cell>
          <cell r="B7">
            <v>12</v>
          </cell>
          <cell r="C7" t="str">
            <v>ALMESE</v>
          </cell>
          <cell r="D7">
            <v>9146.0052702875</v>
          </cell>
          <cell r="E7">
            <v>9523.7754679444315</v>
          </cell>
          <cell r="F7">
            <v>8773.1776882446611</v>
          </cell>
          <cell r="G7">
            <v>8413.7453054549296</v>
          </cell>
          <cell r="H7">
            <v>9609.5390956161955</v>
          </cell>
          <cell r="I7">
            <v>9626.2694221005695</v>
          </cell>
          <cell r="J7">
            <v>9583.133785497128</v>
          </cell>
          <cell r="K7">
            <v>9550.2473794485977</v>
          </cell>
          <cell r="L7">
            <v>8301.7404101694792</v>
          </cell>
          <cell r="M7">
            <v>8057.4228119372283</v>
          </cell>
          <cell r="N7">
            <v>8359.3805633242864</v>
          </cell>
          <cell r="O7">
            <v>7996.0526382891403</v>
          </cell>
          <cell r="P7">
            <v>7024.3507046610257</v>
          </cell>
          <cell r="Q7">
            <v>6993.012969436073</v>
          </cell>
          <cell r="T7">
            <v>0.2569656830040799</v>
          </cell>
          <cell r="U7">
            <v>0.24750998896895546</v>
          </cell>
        </row>
        <row r="8">
          <cell r="A8">
            <v>1007</v>
          </cell>
          <cell r="B8">
            <v>8</v>
          </cell>
          <cell r="C8" t="str">
            <v>ALPETTE</v>
          </cell>
          <cell r="D8">
            <v>2247.2247301689868</v>
          </cell>
          <cell r="E8">
            <v>2340.0449839745911</v>
          </cell>
          <cell r="F8">
            <v>2155.6189047079392</v>
          </cell>
          <cell r="G8">
            <v>2093.6210679629835</v>
          </cell>
          <cell r="H8">
            <v>2233.1158855578274</v>
          </cell>
          <cell r="I8">
            <v>2346.3138647091555</v>
          </cell>
          <cell r="J8">
            <v>2168.0192316816501</v>
          </cell>
          <cell r="K8">
            <v>2083.4114874338097</v>
          </cell>
          <cell r="L8">
            <v>1842.4524308104424</v>
          </cell>
          <cell r="M8">
            <v>1872.6616599666261</v>
          </cell>
          <cell r="N8">
            <v>1831.4762374293875</v>
          </cell>
          <cell r="O8">
            <v>1799.2816924797271</v>
          </cell>
          <cell r="P8">
            <v>1743.4039341680279</v>
          </cell>
          <cell r="Q8">
            <v>1671.3513675934857</v>
          </cell>
          <cell r="T8">
            <v>0.25696568300407985</v>
          </cell>
          <cell r="U8">
            <v>0.24712457178055547</v>
          </cell>
        </row>
        <row r="9">
          <cell r="A9">
            <v>1008</v>
          </cell>
          <cell r="B9">
            <v>9</v>
          </cell>
          <cell r="C9" t="str">
            <v>ALPIGNANO</v>
          </cell>
          <cell r="D9">
            <v>10392.668456688003</v>
          </cell>
          <cell r="E9">
            <v>10821.931320751777</v>
          </cell>
          <cell r="F9">
            <v>9969.0219206131242</v>
          </cell>
          <cell r="G9">
            <v>9483.1304820842215</v>
          </cell>
          <cell r="H9">
            <v>10255.865664538171</v>
          </cell>
          <cell r="I9">
            <v>10012.640932390026</v>
          </cell>
          <cell r="J9">
            <v>9890.4920218061889</v>
          </cell>
          <cell r="K9">
            <v>9760.7784111162782</v>
          </cell>
          <cell r="L9">
            <v>8408.8348897578926</v>
          </cell>
          <cell r="M9">
            <v>8005.783539111364</v>
          </cell>
          <cell r="N9">
            <v>8054.4068847899143</v>
          </cell>
          <cell r="O9">
            <v>7574.068351034477</v>
          </cell>
          <cell r="P9">
            <v>6614.9037628429269</v>
          </cell>
          <cell r="Q9">
            <v>6377.448506137498</v>
          </cell>
          <cell r="T9">
            <v>0.2569656830040799</v>
          </cell>
          <cell r="U9">
            <v>0.2471863096366991</v>
          </cell>
        </row>
        <row r="10">
          <cell r="A10">
            <v>1009</v>
          </cell>
          <cell r="B10">
            <v>14</v>
          </cell>
          <cell r="C10" t="str">
            <v>ANDEZENO</v>
          </cell>
          <cell r="D10">
            <v>4732.2119672276822</v>
          </cell>
          <cell r="E10">
            <v>4927.673110905539</v>
          </cell>
          <cell r="F10">
            <v>4539.3081700707598</v>
          </cell>
          <cell r="G10">
            <v>4433.4253021886452</v>
          </cell>
          <cell r="H10">
            <v>4973.4343370920778</v>
          </cell>
          <cell r="I10">
            <v>4892.6231417529598</v>
          </cell>
          <cell r="J10">
            <v>4819.4337146229182</v>
          </cell>
          <cell r="K10">
            <v>4833.500278650733</v>
          </cell>
          <cell r="L10">
            <v>4131.4546492568707</v>
          </cell>
          <cell r="M10">
            <v>3969.0396214089469</v>
          </cell>
          <cell r="N10">
            <v>4170.3894426942361</v>
          </cell>
          <cell r="O10">
            <v>3957.6206569723954</v>
          </cell>
          <cell r="P10">
            <v>3469.5627071350928</v>
          </cell>
          <cell r="Q10">
            <v>3373.9311114277998</v>
          </cell>
          <cell r="T10">
            <v>0.25696568300407985</v>
          </cell>
          <cell r="U10">
            <v>0.24727399308491621</v>
          </cell>
        </row>
        <row r="11">
          <cell r="A11">
            <v>1010</v>
          </cell>
          <cell r="B11">
            <v>7</v>
          </cell>
          <cell r="C11" t="str">
            <v>ANDRATE</v>
          </cell>
          <cell r="D11">
            <v>4630.5477492657292</v>
          </cell>
          <cell r="E11">
            <v>4821.8097141131411</v>
          </cell>
          <cell r="F11">
            <v>4441.7881903246061</v>
          </cell>
          <cell r="G11">
            <v>4274.944817142492</v>
          </cell>
          <cell r="H11">
            <v>4793.8588948254474</v>
          </cell>
          <cell r="I11">
            <v>4772.9317583404945</v>
          </cell>
          <cell r="J11">
            <v>4780.9693837783398</v>
          </cell>
          <cell r="K11">
            <v>4844.828536072303</v>
          </cell>
          <cell r="L11">
            <v>4209.9049690107313</v>
          </cell>
          <cell r="M11">
            <v>4122.7909255551231</v>
          </cell>
          <cell r="N11">
            <v>4307.6283862653208</v>
          </cell>
          <cell r="O11">
            <v>4028.0925960056184</v>
          </cell>
          <cell r="P11">
            <v>3571.6138938139488</v>
          </cell>
          <cell r="Q11">
            <v>3495.7852879436605</v>
          </cell>
          <cell r="T11">
            <v>0.2569656830040799</v>
          </cell>
          <cell r="U11">
            <v>0.24733934570037899</v>
          </cell>
        </row>
        <row r="12">
          <cell r="A12">
            <v>1011</v>
          </cell>
          <cell r="B12">
            <v>16</v>
          </cell>
          <cell r="C12" t="str">
            <v>ANGROGNA</v>
          </cell>
          <cell r="D12">
            <v>13746.272237372928</v>
          </cell>
          <cell r="E12">
            <v>14314.053670544477</v>
          </cell>
          <cell r="F12">
            <v>13185.919461608428</v>
          </cell>
          <cell r="G12">
            <v>13081.746934268256</v>
          </cell>
          <cell r="H12">
            <v>13769.63938220534</v>
          </cell>
          <cell r="I12">
            <v>13831.434854549318</v>
          </cell>
          <cell r="J12">
            <v>13925.218520561293</v>
          </cell>
          <cell r="K12">
            <v>14721.61923341958</v>
          </cell>
          <cell r="L12">
            <v>12515.803992807254</v>
          </cell>
          <cell r="M12">
            <v>12303.219153234786</v>
          </cell>
          <cell r="N12">
            <v>12189.123664115421</v>
          </cell>
          <cell r="O12">
            <v>11442.476797018628</v>
          </cell>
          <cell r="P12">
            <v>9886.3268872962872</v>
          </cell>
          <cell r="Q12">
            <v>9761.6755409870748</v>
          </cell>
          <cell r="T12">
            <v>0.25696568300407985</v>
          </cell>
          <cell r="U12">
            <v>0.24742855369843353</v>
          </cell>
        </row>
        <row r="13">
          <cell r="A13">
            <v>1012</v>
          </cell>
          <cell r="B13">
            <v>14</v>
          </cell>
          <cell r="C13" t="str">
            <v>ARIGNANO</v>
          </cell>
          <cell r="D13">
            <v>4098.6692805936927</v>
          </cell>
          <cell r="E13">
            <v>4267.9623280502046</v>
          </cell>
          <cell r="F13">
            <v>3931.5912052681388</v>
          </cell>
          <cell r="G13">
            <v>3864.3064510376089</v>
          </cell>
          <cell r="H13">
            <v>4423.4993994194238</v>
          </cell>
          <cell r="I13">
            <v>4461.5837125385624</v>
          </cell>
          <cell r="J13">
            <v>4557.7965646591201</v>
          </cell>
          <cell r="K13">
            <v>4791.634560751274</v>
          </cell>
          <cell r="L13">
            <v>4112.766148693313</v>
          </cell>
          <cell r="M13">
            <v>4082.2150337641528</v>
          </cell>
          <cell r="N13">
            <v>4158.4520704300194</v>
          </cell>
          <cell r="O13">
            <v>3984.9097830801852</v>
          </cell>
          <cell r="P13">
            <v>3549.6284976730062</v>
          </cell>
          <cell r="Q13">
            <v>3468.9303065425374</v>
          </cell>
          <cell r="T13">
            <v>0.25696568300407985</v>
          </cell>
          <cell r="U13">
            <v>0.24732363927372952</v>
          </cell>
        </row>
        <row r="14">
          <cell r="A14">
            <v>1013</v>
          </cell>
          <cell r="B14">
            <v>12</v>
          </cell>
          <cell r="C14" t="str">
            <v>AVIGLIANA</v>
          </cell>
          <cell r="D14">
            <v>17906.954600169429</v>
          </cell>
          <cell r="E14">
            <v>18646.590493526732</v>
          </cell>
          <cell r="F14">
            <v>17176.99584899519</v>
          </cell>
          <cell r="G14">
            <v>16723.503210424951</v>
          </cell>
          <cell r="H14">
            <v>18092.412000896318</v>
          </cell>
          <cell r="I14">
            <v>18084.40509483757</v>
          </cell>
          <cell r="J14">
            <v>18363.930803887539</v>
          </cell>
          <cell r="K14">
            <v>18516.920333614482</v>
          </cell>
          <cell r="L14">
            <v>16063.687358329007</v>
          </cell>
          <cell r="M14">
            <v>15296.884972824657</v>
          </cell>
          <cell r="N14">
            <v>15531.703995415139</v>
          </cell>
          <cell r="O14">
            <v>14835.315217873946</v>
          </cell>
          <cell r="P14">
            <v>13008.492652866622</v>
          </cell>
          <cell r="Q14">
            <v>12513.980111099205</v>
          </cell>
          <cell r="T14">
            <v>0.2569656830040799</v>
          </cell>
          <cell r="U14">
            <v>0.24716361406460119</v>
          </cell>
        </row>
        <row r="15">
          <cell r="A15">
            <v>1014</v>
          </cell>
          <cell r="B15">
            <v>7</v>
          </cell>
          <cell r="C15" t="str">
            <v>AZEGLIO</v>
          </cell>
          <cell r="D15">
            <v>6017.3969599236871</v>
          </cell>
          <cell r="E15">
            <v>6265.9418898413951</v>
          </cell>
          <cell r="F15">
            <v>5772.103906567535</v>
          </cell>
          <cell r="G15">
            <v>5746.3391541962783</v>
          </cell>
          <cell r="H15">
            <v>6255.7415858861968</v>
          </cell>
          <cell r="I15">
            <v>6211.8320862637502</v>
          </cell>
          <cell r="J15">
            <v>6201.5237062843462</v>
          </cell>
          <cell r="K15">
            <v>6202.1997642943061</v>
          </cell>
          <cell r="L15">
            <v>5425.1871991785347</v>
          </cell>
          <cell r="M15">
            <v>5210.4247395183329</v>
          </cell>
          <cell r="N15">
            <v>5388.7677817873437</v>
          </cell>
          <cell r="O15">
            <v>5087.647095964443</v>
          </cell>
          <cell r="P15">
            <v>4526.8089947043591</v>
          </cell>
          <cell r="Q15">
            <v>4425.1128015522145</v>
          </cell>
          <cell r="T15">
            <v>0.25696568300407985</v>
          </cell>
          <cell r="U15">
            <v>0.24732646245969525</v>
          </cell>
        </row>
        <row r="16">
          <cell r="A16">
            <v>1015</v>
          </cell>
          <cell r="B16">
            <v>7</v>
          </cell>
          <cell r="C16" t="str">
            <v>BAIRO</v>
          </cell>
          <cell r="D16">
            <v>4806.4214344468655</v>
          </cell>
          <cell r="E16">
            <v>5004.9477551359896</v>
          </cell>
          <cell r="F16">
            <v>4610.4925640027122</v>
          </cell>
          <cell r="G16">
            <v>4427.6219513722663</v>
          </cell>
          <cell r="H16">
            <v>4981.8283077140613</v>
          </cell>
          <cell r="I16">
            <v>4929.881526167148</v>
          </cell>
          <cell r="J16">
            <v>4939.0769332316968</v>
          </cell>
          <cell r="K16">
            <v>5227.3909718493387</v>
          </cell>
          <cell r="L16">
            <v>4414.9345451000108</v>
          </cell>
          <cell r="M16">
            <v>4260.3358115031187</v>
          </cell>
          <cell r="N16">
            <v>4408.1354487858653</v>
          </cell>
          <cell r="O16">
            <v>4090.0049723301095</v>
          </cell>
          <cell r="P16">
            <v>3540.6057199472102</v>
          </cell>
          <cell r="Q16">
            <v>3497.4951118698805</v>
          </cell>
          <cell r="T16">
            <v>0.2569656830040799</v>
          </cell>
          <cell r="U16">
            <v>0.24743286785375285</v>
          </cell>
        </row>
        <row r="17">
          <cell r="A17">
            <v>1016</v>
          </cell>
          <cell r="B17">
            <v>10</v>
          </cell>
          <cell r="C17" t="str">
            <v>BALANGERO</v>
          </cell>
          <cell r="D17">
            <v>7044.9119592098723</v>
          </cell>
          <cell r="E17">
            <v>7335.8977726504481</v>
          </cell>
          <cell r="F17">
            <v>6757.7333042850059</v>
          </cell>
          <cell r="G17">
            <v>6397.3733566341843</v>
          </cell>
          <cell r="H17">
            <v>6929.1477487907414</v>
          </cell>
          <cell r="I17">
            <v>6830.3623756039242</v>
          </cell>
          <cell r="J17">
            <v>6599.3644427380841</v>
          </cell>
          <cell r="K17">
            <v>6526.7978016643947</v>
          </cell>
          <cell r="L17">
            <v>5691.7447292473844</v>
          </cell>
          <cell r="M17">
            <v>5540.735662922164</v>
          </cell>
          <cell r="N17">
            <v>5685.3517934830079</v>
          </cell>
          <cell r="O17">
            <v>5447.9533921608527</v>
          </cell>
          <cell r="P17">
            <v>4802.5079797025437</v>
          </cell>
          <cell r="Q17">
            <v>4691.9085483930003</v>
          </cell>
          <cell r="T17">
            <v>0.25696568300407985</v>
          </cell>
          <cell r="U17">
            <v>0.24732096214550384</v>
          </cell>
        </row>
        <row r="18">
          <cell r="A18">
            <v>1017</v>
          </cell>
          <cell r="B18">
            <v>8</v>
          </cell>
          <cell r="C18" t="str">
            <v>BALDISSERO CANAVESE</v>
          </cell>
          <cell r="D18">
            <v>3213.8703881568122</v>
          </cell>
          <cell r="E18">
            <v>3346.6173542800448</v>
          </cell>
          <cell r="F18">
            <v>3082.860237779113</v>
          </cell>
          <cell r="G18">
            <v>2932.1578394653766</v>
          </cell>
          <cell r="H18">
            <v>4076.4359776208448</v>
          </cell>
          <cell r="I18">
            <v>3775.7147517782637</v>
          </cell>
          <cell r="J18">
            <v>3773.321099620272</v>
          </cell>
          <cell r="K18">
            <v>3587.1302933600773</v>
          </cell>
          <cell r="L18">
            <v>3179.6568015032881</v>
          </cell>
          <cell r="M18">
            <v>3097.7910067713378</v>
          </cell>
          <cell r="N18">
            <v>3096.0699232762954</v>
          </cell>
          <cell r="O18">
            <v>2889.0197395057708</v>
          </cell>
          <cell r="P18">
            <v>2470.0496116144118</v>
          </cell>
          <cell r="Q18">
            <v>2591.2015691772222</v>
          </cell>
          <cell r="T18">
            <v>0.2569656830040799</v>
          </cell>
          <cell r="U18">
            <v>0.24801933020473618</v>
          </cell>
        </row>
        <row r="19">
          <cell r="A19">
            <v>1018</v>
          </cell>
          <cell r="B19">
            <v>14</v>
          </cell>
          <cell r="C19" t="str">
            <v>BALDISSERO TORINESE</v>
          </cell>
          <cell r="D19">
            <v>7775.330492596293</v>
          </cell>
          <cell r="E19">
            <v>8096.4858003215586</v>
          </cell>
          <cell r="F19">
            <v>7458.377070695683</v>
          </cell>
          <cell r="G19">
            <v>7243.3798747516721</v>
          </cell>
          <cell r="H19">
            <v>7918.8922016236456</v>
          </cell>
          <cell r="I19">
            <v>7881.6731074674126</v>
          </cell>
          <cell r="J19">
            <v>7837.3867786102574</v>
          </cell>
          <cell r="K19">
            <v>7772.9636263935217</v>
          </cell>
          <cell r="L19">
            <v>6767.7418298937255</v>
          </cell>
          <cell r="M19">
            <v>6498.4791753582904</v>
          </cell>
          <cell r="N19">
            <v>6673.26736592819</v>
          </cell>
          <cell r="O19">
            <v>6419.1673129821565</v>
          </cell>
          <cell r="P19">
            <v>5706.1591056760872</v>
          </cell>
          <cell r="Q19">
            <v>5553.9916745182063</v>
          </cell>
          <cell r="T19">
            <v>0.25696568300407985</v>
          </cell>
          <cell r="U19">
            <v>0.24728283861575481</v>
          </cell>
        </row>
        <row r="20">
          <cell r="A20">
            <v>1019</v>
          </cell>
          <cell r="B20">
            <v>10</v>
          </cell>
          <cell r="C20" t="str">
            <v>BALME</v>
          </cell>
          <cell r="D20">
            <v>3744.8729452812054</v>
          </cell>
          <cell r="E20">
            <v>3899.5526498003906</v>
          </cell>
          <cell r="F20">
            <v>3592.2170169293349</v>
          </cell>
          <cell r="G20">
            <v>3366.4456007704789</v>
          </cell>
          <cell r="H20">
            <v>3517.1654063091323</v>
          </cell>
          <cell r="I20">
            <v>3396.6249778776537</v>
          </cell>
          <cell r="J20">
            <v>3590.1931752357768</v>
          </cell>
          <cell r="K20">
            <v>3572.7495404879933</v>
          </cell>
          <cell r="L20">
            <v>2766.0894080133694</v>
          </cell>
          <cell r="M20">
            <v>2744.4550352916685</v>
          </cell>
          <cell r="N20">
            <v>2907.6838177009481</v>
          </cell>
          <cell r="O20">
            <v>3010.0422881931208</v>
          </cell>
          <cell r="P20">
            <v>2790.9119574683409</v>
          </cell>
          <cell r="Q20">
            <v>2819.4232118432087</v>
          </cell>
          <cell r="T20">
            <v>0.25696568300407985</v>
          </cell>
          <cell r="U20">
            <v>0.2476527150917531</v>
          </cell>
        </row>
        <row r="21">
          <cell r="A21">
            <v>1020</v>
          </cell>
          <cell r="B21">
            <v>7</v>
          </cell>
          <cell r="C21" t="str">
            <v>BANCHETTE</v>
          </cell>
          <cell r="D21">
            <v>2421.2005136870962</v>
          </cell>
          <cell r="E21">
            <v>2521.206731657916</v>
          </cell>
          <cell r="F21">
            <v>2322.5027427497234</v>
          </cell>
          <cell r="G21">
            <v>2233.2156112674293</v>
          </cell>
          <cell r="H21">
            <v>2411.1793989953112</v>
          </cell>
          <cell r="I21">
            <v>2391.5558179002414</v>
          </cell>
          <cell r="J21">
            <v>2312.4115934190331</v>
          </cell>
          <cell r="K21">
            <v>2241.9542097949698</v>
          </cell>
          <cell r="L21">
            <v>1922.3312550862006</v>
          </cell>
          <cell r="M21">
            <v>1834.2638229750539</v>
          </cell>
          <cell r="N21">
            <v>1858.8620186299891</v>
          </cell>
          <cell r="O21">
            <v>1766.9431237393421</v>
          </cell>
          <cell r="P21">
            <v>1573.3517684166168</v>
          </cell>
          <cell r="Q21">
            <v>1547.6284603525958</v>
          </cell>
          <cell r="T21">
            <v>0.25696568300407979</v>
          </cell>
          <cell r="U21">
            <v>0.24738934434699808</v>
          </cell>
        </row>
        <row r="22">
          <cell r="A22">
            <v>1021</v>
          </cell>
          <cell r="B22">
            <v>10</v>
          </cell>
          <cell r="C22" t="str">
            <v>BARBANIA</v>
          </cell>
          <cell r="D22">
            <v>6692.0974669042043</v>
          </cell>
          <cell r="E22">
            <v>6968.5104918370425</v>
          </cell>
          <cell r="F22">
            <v>6419.3009351236706</v>
          </cell>
          <cell r="G22">
            <v>6121.3916350560639</v>
          </cell>
          <cell r="H22">
            <v>6679.9988390427161</v>
          </cell>
          <cell r="I22">
            <v>6551.7905096431605</v>
          </cell>
          <cell r="J22">
            <v>6355.4288245103007</v>
          </cell>
          <cell r="K22">
            <v>6468.8432712268341</v>
          </cell>
          <cell r="L22">
            <v>5728.9579513100271</v>
          </cell>
          <cell r="M22">
            <v>5603.011958021556</v>
          </cell>
          <cell r="N22">
            <v>5769.7286012480408</v>
          </cell>
          <cell r="O22">
            <v>5415.0715212318019</v>
          </cell>
          <cell r="P22">
            <v>4835.1171609298426</v>
          </cell>
          <cell r="Q22">
            <v>4751.4008828232263</v>
          </cell>
          <cell r="T22">
            <v>0.2569656830040799</v>
          </cell>
          <cell r="U22">
            <v>0.24737936894897863</v>
          </cell>
        </row>
        <row r="23">
          <cell r="A23">
            <v>1022</v>
          </cell>
          <cell r="B23">
            <v>13</v>
          </cell>
          <cell r="C23" t="str">
            <v>BARDONECCHIA</v>
          </cell>
          <cell r="D23">
            <v>21318.045547781672</v>
          </cell>
          <cell r="E23">
            <v>22198.574482791988</v>
          </cell>
          <cell r="F23">
            <v>20449.03715115643</v>
          </cell>
          <cell r="G23">
            <v>19445.677313359076</v>
          </cell>
          <cell r="H23">
            <v>21222.497653006212</v>
          </cell>
          <cell r="I23">
            <v>21210.943709886102</v>
          </cell>
          <cell r="J23">
            <v>20890.285404863975</v>
          </cell>
          <cell r="K23">
            <v>20924.797761570859</v>
          </cell>
          <cell r="L23">
            <v>17897.589395468734</v>
          </cell>
          <cell r="M23">
            <v>17277.110706007326</v>
          </cell>
          <cell r="N23">
            <v>17762.044340701275</v>
          </cell>
          <cell r="O23">
            <v>16785.293900624136</v>
          </cell>
          <cell r="P23">
            <v>14747.516857337285</v>
          </cell>
          <cell r="Q23">
            <v>14370.312683722852</v>
          </cell>
          <cell r="T23">
            <v>0.2569656830040799</v>
          </cell>
          <cell r="U23">
            <v>0.24729462323484067</v>
          </cell>
        </row>
        <row r="24">
          <cell r="A24">
            <v>1023</v>
          </cell>
          <cell r="B24">
            <v>7</v>
          </cell>
          <cell r="C24" t="str">
            <v>BARONE CANAVESE</v>
          </cell>
          <cell r="D24">
            <v>2328.0802002667651</v>
          </cell>
          <cell r="E24">
            <v>2424.2401401995708</v>
          </cell>
          <cell r="F24">
            <v>2233.1783839856139</v>
          </cell>
          <cell r="G24">
            <v>2177.8923861587814</v>
          </cell>
          <cell r="H24">
            <v>2379.6723771697621</v>
          </cell>
          <cell r="I24">
            <v>2339.1467476144799</v>
          </cell>
          <cell r="J24">
            <v>2308.8400527148779</v>
          </cell>
          <cell r="K24">
            <v>2272.4965154034926</v>
          </cell>
          <cell r="L24">
            <v>1999.9792291542299</v>
          </cell>
          <cell r="M24">
            <v>1863.1372822807161</v>
          </cell>
          <cell r="N24">
            <v>1897.5974739441949</v>
          </cell>
          <cell r="O24">
            <v>1792.2319885269651</v>
          </cell>
          <cell r="P24">
            <v>1572.265989565462</v>
          </cell>
          <cell r="Q24">
            <v>1543.9644340287975</v>
          </cell>
          <cell r="T24">
            <v>0.25696568300407979</v>
          </cell>
          <cell r="U24">
            <v>0.24737297690990312</v>
          </cell>
        </row>
        <row r="25">
          <cell r="A25">
            <v>1024</v>
          </cell>
          <cell r="B25">
            <v>9</v>
          </cell>
          <cell r="C25" t="str">
            <v>BEINASCO</v>
          </cell>
          <cell r="D25">
            <v>11249.694213957433</v>
          </cell>
          <cell r="E25">
            <v>11714.356006859853</v>
          </cell>
          <cell r="F25">
            <v>10791.111896479802</v>
          </cell>
          <cell r="G25">
            <v>10423.884139100726</v>
          </cell>
          <cell r="H25">
            <v>11250.869171799981</v>
          </cell>
          <cell r="I25">
            <v>10959.959252554914</v>
          </cell>
          <cell r="J25">
            <v>10611.164499376266</v>
          </cell>
          <cell r="K25">
            <v>10341.624097238882</v>
          </cell>
          <cell r="L25">
            <v>8856.1019248500052</v>
          </cell>
          <cell r="M25">
            <v>8355.5896192624059</v>
          </cell>
          <cell r="N25">
            <v>8445.4221993569645</v>
          </cell>
          <cell r="O25">
            <v>7895.6609285130344</v>
          </cell>
          <cell r="P25">
            <v>6888.7997275634252</v>
          </cell>
          <cell r="Q25">
            <v>6648.7342061308573</v>
          </cell>
          <cell r="T25">
            <v>0.25696568300407985</v>
          </cell>
          <cell r="U25">
            <v>0.24719747418051163</v>
          </cell>
        </row>
        <row r="26">
          <cell r="A26">
            <v>1025</v>
          </cell>
          <cell r="B26">
            <v>16</v>
          </cell>
          <cell r="C26" t="str">
            <v>BIBIANA</v>
          </cell>
          <cell r="D26">
            <v>12439.500262421698</v>
          </cell>
          <cell r="E26">
            <v>12953.306272150881</v>
          </cell>
          <cell r="F26">
            <v>11932.416714183793</v>
          </cell>
          <cell r="G26">
            <v>11639.877127462292</v>
          </cell>
          <cell r="H26">
            <v>12745.616237695973</v>
          </cell>
          <cell r="I26">
            <v>12619.68820791773</v>
          </cell>
          <cell r="J26">
            <v>12651.380426539248</v>
          </cell>
          <cell r="K26">
            <v>12955.763676462728</v>
          </cell>
          <cell r="L26">
            <v>11135.141626319297</v>
          </cell>
          <cell r="M26">
            <v>11000.382000695652</v>
          </cell>
          <cell r="N26">
            <v>11254.52004793229</v>
          </cell>
          <cell r="O26">
            <v>10490.750551416642</v>
          </cell>
          <cell r="P26">
            <v>9391.0907375090446</v>
          </cell>
          <cell r="Q26">
            <v>9249.8378847655149</v>
          </cell>
          <cell r="T26">
            <v>0.2569656830040799</v>
          </cell>
          <cell r="U26">
            <v>0.24740251056584256</v>
          </cell>
        </row>
        <row r="27">
          <cell r="A27">
            <v>1026</v>
          </cell>
          <cell r="B27">
            <v>16</v>
          </cell>
          <cell r="C27" t="str">
            <v>BOBBIO PELLICE</v>
          </cell>
          <cell r="D27">
            <v>12408.979263395291</v>
          </cell>
          <cell r="E27">
            <v>12921.524621780622</v>
          </cell>
          <cell r="F27">
            <v>11903.139872571719</v>
          </cell>
          <cell r="G27">
            <v>11412.627946225803</v>
          </cell>
          <cell r="H27">
            <v>12008.909626185592</v>
          </cell>
          <cell r="I27">
            <v>11539.609596904051</v>
          </cell>
          <cell r="J27">
            <v>10975.686181132825</v>
          </cell>
          <cell r="K27">
            <v>10965.487236698056</v>
          </cell>
          <cell r="L27">
            <v>9537.2225698609582</v>
          </cell>
          <cell r="M27">
            <v>9227.4028693744913</v>
          </cell>
          <cell r="N27">
            <v>9263.3737898404434</v>
          </cell>
          <cell r="O27">
            <v>8681.9026597885822</v>
          </cell>
          <cell r="P27">
            <v>7499.1556310891301</v>
          </cell>
          <cell r="Q27">
            <v>7571.322514496047</v>
          </cell>
          <cell r="T27">
            <v>0.25696568300407985</v>
          </cell>
          <cell r="U27">
            <v>0.24764943165966039</v>
          </cell>
        </row>
        <row r="28">
          <cell r="A28">
            <v>1027</v>
          </cell>
          <cell r="B28">
            <v>7</v>
          </cell>
          <cell r="C28" t="str">
            <v>BOLLENGO</v>
          </cell>
          <cell r="D28">
            <v>10099.535840339264</v>
          </cell>
          <cell r="E28">
            <v>10516.691039565199</v>
          </cell>
          <cell r="F28">
            <v>9687.8385565708795</v>
          </cell>
          <cell r="G28">
            <v>9490.6828404664702</v>
          </cell>
          <cell r="H28">
            <v>10756.278315910422</v>
          </cell>
          <cell r="I28">
            <v>10330.346725380601</v>
          </cell>
          <cell r="J28">
            <v>10079.126082027622</v>
          </cell>
          <cell r="K28">
            <v>10875.624204811629</v>
          </cell>
          <cell r="L28">
            <v>9592.2536060358598</v>
          </cell>
          <cell r="M28">
            <v>9342.5816046467153</v>
          </cell>
          <cell r="N28">
            <v>9643.6844558794837</v>
          </cell>
          <cell r="O28">
            <v>9384.5064203596812</v>
          </cell>
          <cell r="P28">
            <v>8090.2602517230898</v>
          </cell>
          <cell r="Q28">
            <v>7670.5880926399777</v>
          </cell>
          <cell r="T28">
            <v>0.25696568300407979</v>
          </cell>
          <cell r="U28">
            <v>0.24701431357387249</v>
          </cell>
        </row>
        <row r="29">
          <cell r="A29">
            <v>1028</v>
          </cell>
          <cell r="B29">
            <v>9</v>
          </cell>
          <cell r="C29" t="str">
            <v>BORGARO TORINESE</v>
          </cell>
          <cell r="D29">
            <v>11836.856911277187</v>
          </cell>
          <cell r="E29">
            <v>12325.771103086901</v>
          </cell>
          <cell r="F29">
            <v>11354.339504956051</v>
          </cell>
          <cell r="G29">
            <v>11418.949898791459</v>
          </cell>
          <cell r="H29">
            <v>12441.551418072146</v>
          </cell>
          <cell r="I29">
            <v>13335.627933640264</v>
          </cell>
          <cell r="J29">
            <v>13412.920681952792</v>
          </cell>
          <cell r="K29">
            <v>12893.255992376779</v>
          </cell>
          <cell r="L29">
            <v>10692.722906165782</v>
          </cell>
          <cell r="M29">
            <v>9824.7919306114472</v>
          </cell>
          <cell r="N29">
            <v>9890.3365015454692</v>
          </cell>
          <cell r="O29">
            <v>8928.3321089296569</v>
          </cell>
          <cell r="P29">
            <v>8386.6670037277308</v>
          </cell>
          <cell r="Q29">
            <v>8377.7443965392176</v>
          </cell>
          <cell r="T29">
            <v>0.25696568300407985</v>
          </cell>
          <cell r="U29">
            <v>0.24754148062901635</v>
          </cell>
        </row>
        <row r="30">
          <cell r="A30">
            <v>1029</v>
          </cell>
          <cell r="B30">
            <v>8</v>
          </cell>
          <cell r="C30" t="str">
            <v>BORGIALLO</v>
          </cell>
          <cell r="D30">
            <v>4432.2327319602327</v>
          </cell>
          <cell r="E30">
            <v>4615.3034153605186</v>
          </cell>
          <cell r="F30">
            <v>4251.557282551059</v>
          </cell>
          <cell r="G30">
            <v>4039.6655858293684</v>
          </cell>
          <cell r="H30">
            <v>4059.6626979468547</v>
          </cell>
          <cell r="I30">
            <v>3942.2092411532872</v>
          </cell>
          <cell r="J30">
            <v>3802.9811040785739</v>
          </cell>
          <cell r="K30">
            <v>4020.9351801189109</v>
          </cell>
          <cell r="L30">
            <v>3678.1361806535151</v>
          </cell>
          <cell r="M30">
            <v>3531.7589054820069</v>
          </cell>
          <cell r="N30">
            <v>3697.481078229262</v>
          </cell>
          <cell r="O30">
            <v>3496.6496302553414</v>
          </cell>
          <cell r="P30">
            <v>3037.8754255744939</v>
          </cell>
          <cell r="Q30">
            <v>2952.4163753047087</v>
          </cell>
          <cell r="T30">
            <v>0.25696568300407985</v>
          </cell>
          <cell r="U30">
            <v>0.24726838733454903</v>
          </cell>
        </row>
        <row r="31">
          <cell r="A31">
            <v>1030</v>
          </cell>
          <cell r="B31">
            <v>7</v>
          </cell>
          <cell r="C31" t="str">
            <v>BORGOFRANCO D'IVREA</v>
          </cell>
          <cell r="D31">
            <v>10053.636299858574</v>
          </cell>
          <cell r="E31">
            <v>10468.895646417983</v>
          </cell>
          <cell r="F31">
            <v>9643.8100640710927</v>
          </cell>
          <cell r="G31">
            <v>9190.3288117670709</v>
          </cell>
          <cell r="H31">
            <v>9963.9324594511036</v>
          </cell>
          <cell r="I31">
            <v>9795.4047218966425</v>
          </cell>
          <cell r="J31">
            <v>9648.9996378084033</v>
          </cell>
          <cell r="K31">
            <v>9776.7862826390847</v>
          </cell>
          <cell r="L31">
            <v>8581.9250201575396</v>
          </cell>
          <cell r="M31">
            <v>8254.1639637110347</v>
          </cell>
          <cell r="N31">
            <v>8433.628555571875</v>
          </cell>
          <cell r="O31">
            <v>7980.985333466866</v>
          </cell>
          <cell r="P31">
            <v>6874.3614623169569</v>
          </cell>
          <cell r="Q31">
            <v>6827.7279252338958</v>
          </cell>
          <cell r="T31">
            <v>0.25696568300407985</v>
          </cell>
          <cell r="U31">
            <v>0.24748745361781091</v>
          </cell>
        </row>
        <row r="32">
          <cell r="A32">
            <v>1031</v>
          </cell>
          <cell r="B32">
            <v>7</v>
          </cell>
          <cell r="C32" t="str">
            <v>BORGOMASINO</v>
          </cell>
          <cell r="D32">
            <v>5202.7165653006523</v>
          </cell>
          <cell r="E32">
            <v>5417.6116158875666</v>
          </cell>
          <cell r="F32">
            <v>4990.6331278028847</v>
          </cell>
          <cell r="G32">
            <v>4984.756897727917</v>
          </cell>
          <cell r="H32">
            <v>5230.6303861893412</v>
          </cell>
          <cell r="I32">
            <v>5134.0391089178838</v>
          </cell>
          <cell r="J32">
            <v>5132.0707840696114</v>
          </cell>
          <cell r="K32">
            <v>5243.7940556497224</v>
          </cell>
          <cell r="L32">
            <v>4760.1209241877241</v>
          </cell>
          <cell r="M32">
            <v>4636.3410308946241</v>
          </cell>
          <cell r="N32">
            <v>4620.111016298114</v>
          </cell>
          <cell r="O32">
            <v>4335.9119554174804</v>
          </cell>
          <cell r="P32">
            <v>3670.8771027943399</v>
          </cell>
          <cell r="Q32">
            <v>3500.274507529843</v>
          </cell>
          <cell r="T32">
            <v>0.25696568300407985</v>
          </cell>
          <cell r="U32">
            <v>0.24707392061718092</v>
          </cell>
        </row>
        <row r="33">
          <cell r="A33">
            <v>1032</v>
          </cell>
          <cell r="B33">
            <v>12</v>
          </cell>
          <cell r="C33" t="str">
            <v>BORGONE SUSA</v>
          </cell>
          <cell r="D33">
            <v>5329.8736006840154</v>
          </cell>
          <cell r="E33">
            <v>5550.0207954552679</v>
          </cell>
          <cell r="F33">
            <v>5112.6067362538679</v>
          </cell>
          <cell r="G33">
            <v>4833.3862290295519</v>
          </cell>
          <cell r="H33">
            <v>5276.5608011415998</v>
          </cell>
          <cell r="I33">
            <v>5291.0326786698197</v>
          </cell>
          <cell r="J33">
            <v>5284.5188566954512</v>
          </cell>
          <cell r="K33">
            <v>5149.660615905238</v>
          </cell>
          <cell r="L33">
            <v>4445.9888504492283</v>
          </cell>
          <cell r="M33">
            <v>4336.6334311201726</v>
          </cell>
          <cell r="N33">
            <v>4364.5790104579246</v>
          </cell>
          <cell r="O33">
            <v>4158.3312709884967</v>
          </cell>
          <cell r="P33">
            <v>3722.1644798720199</v>
          </cell>
          <cell r="Q33">
            <v>3622.1978870609314</v>
          </cell>
          <cell r="T33">
            <v>0.25696568300407979</v>
          </cell>
          <cell r="U33">
            <v>0.24728060389783391</v>
          </cell>
        </row>
        <row r="34">
          <cell r="A34">
            <v>1033</v>
          </cell>
          <cell r="B34">
            <v>8</v>
          </cell>
          <cell r="C34" t="str">
            <v>BOSCONERO</v>
          </cell>
          <cell r="D34">
            <v>6791.7367143261845</v>
          </cell>
          <cell r="E34">
            <v>7072.2652779101181</v>
          </cell>
          <cell r="F34">
            <v>6514.8784901897998</v>
          </cell>
          <cell r="G34">
            <v>6294.307133383064</v>
          </cell>
          <cell r="H34">
            <v>6787.650643221371</v>
          </cell>
          <cell r="I34">
            <v>6698.8470954450895</v>
          </cell>
          <cell r="J34">
            <v>6515.4458322225091</v>
          </cell>
          <cell r="K34">
            <v>6546.8081769915243</v>
          </cell>
          <cell r="L34">
            <v>5704.9959731061799</v>
          </cell>
          <cell r="M34">
            <v>5511.5740315754319</v>
          </cell>
          <cell r="N34">
            <v>5678.3754556276299</v>
          </cell>
          <cell r="O34">
            <v>5352.8283164963896</v>
          </cell>
          <cell r="P34">
            <v>4725.4294601152023</v>
          </cell>
          <cell r="Q34">
            <v>4569.9320992334024</v>
          </cell>
          <cell r="T34">
            <v>0.2569656830040799</v>
          </cell>
          <cell r="U34">
            <v>0.24721759148308234</v>
          </cell>
        </row>
        <row r="35">
          <cell r="A35">
            <v>1034</v>
          </cell>
          <cell r="B35">
            <v>11</v>
          </cell>
          <cell r="C35" t="str">
            <v>BRANDIZZO</v>
          </cell>
          <cell r="D35">
            <v>6818.212010271026</v>
          </cell>
          <cell r="E35">
            <v>7099.8341198880689</v>
          </cell>
          <cell r="F35">
            <v>6540.274547682523</v>
          </cell>
          <cell r="G35">
            <v>6270.4080682110252</v>
          </cell>
          <cell r="H35">
            <v>6920.5996839428308</v>
          </cell>
          <cell r="I35">
            <v>6892.4616310761039</v>
          </cell>
          <cell r="J35">
            <v>6877.5986698551715</v>
          </cell>
          <cell r="K35">
            <v>6919.8785927031195</v>
          </cell>
          <cell r="L35">
            <v>6084.9354951695168</v>
          </cell>
          <cell r="M35">
            <v>5840.1650895088806</v>
          </cell>
          <cell r="N35">
            <v>6071.858027114994</v>
          </cell>
          <cell r="O35">
            <v>5794.5994968206369</v>
          </cell>
          <cell r="P35">
            <v>5101.5771930593037</v>
          </cell>
          <cell r="Q35">
            <v>4961.5561940784728</v>
          </cell>
          <cell r="T35">
            <v>0.25696568300407979</v>
          </cell>
          <cell r="U35">
            <v>0.24727505345828538</v>
          </cell>
        </row>
        <row r="36">
          <cell r="A36">
            <v>1035</v>
          </cell>
          <cell r="B36">
            <v>16</v>
          </cell>
          <cell r="C36" t="str">
            <v>BRICHERASIO</v>
          </cell>
          <cell r="D36">
            <v>16015.013627333276</v>
          </cell>
          <cell r="E36">
            <v>16676.50404688625</v>
          </cell>
          <cell r="F36">
            <v>15362.177921403916</v>
          </cell>
          <cell r="G36">
            <v>14861.428939210358</v>
          </cell>
          <cell r="H36">
            <v>16394.209081476049</v>
          </cell>
          <cell r="I36">
            <v>16343.479716327151</v>
          </cell>
          <cell r="J36">
            <v>16006.962080140833</v>
          </cell>
          <cell r="K36">
            <v>16067.3924720217</v>
          </cell>
          <cell r="L36">
            <v>14260.733388165525</v>
          </cell>
          <cell r="M36">
            <v>13859.838368210094</v>
          </cell>
          <cell r="N36">
            <v>14187.382328643072</v>
          </cell>
          <cell r="O36">
            <v>13464.028844150598</v>
          </cell>
          <cell r="P36">
            <v>11914.947532633252</v>
          </cell>
          <cell r="Q36">
            <v>11604.288092580011</v>
          </cell>
          <cell r="T36">
            <v>0.25696568300407985</v>
          </cell>
          <cell r="U36">
            <v>0.24728919663889903</v>
          </cell>
        </row>
        <row r="37">
          <cell r="A37">
            <v>1036</v>
          </cell>
          <cell r="B37">
            <v>7</v>
          </cell>
          <cell r="C37" t="str">
            <v>BROSSO</v>
          </cell>
          <cell r="D37">
            <v>4454.2583179074563</v>
          </cell>
          <cell r="E37">
            <v>4638.2387547695962</v>
          </cell>
          <cell r="F37">
            <v>4272.6850179384919</v>
          </cell>
          <cell r="G37">
            <v>4012.3094173090931</v>
          </cell>
          <cell r="H37">
            <v>4097.1590933837306</v>
          </cell>
          <cell r="I37">
            <v>4040.6167452517452</v>
          </cell>
          <cell r="J37">
            <v>4120.4561607583673</v>
          </cell>
          <cell r="K37">
            <v>4182.226970862188</v>
          </cell>
          <cell r="L37">
            <v>3666.3916437791668</v>
          </cell>
          <cell r="M37">
            <v>3580.1869212238662</v>
          </cell>
          <cell r="N37">
            <v>3639.5367129333022</v>
          </cell>
          <cell r="O37">
            <v>3380.485518609793</v>
          </cell>
          <cell r="P37">
            <v>3001.5438903356271</v>
          </cell>
          <cell r="Q37">
            <v>2899.694811746127</v>
          </cell>
          <cell r="T37">
            <v>0.25696568300407985</v>
          </cell>
          <cell r="U37">
            <v>0.2472065314593003</v>
          </cell>
        </row>
        <row r="38">
          <cell r="A38">
            <v>1037</v>
          </cell>
          <cell r="B38">
            <v>11</v>
          </cell>
          <cell r="C38" t="str">
            <v>BROZOLO</v>
          </cell>
          <cell r="D38">
            <v>4279.4211411884107</v>
          </cell>
          <cell r="E38">
            <v>4456.1800345618867</v>
          </cell>
          <cell r="F38">
            <v>4104.9749005115636</v>
          </cell>
          <cell r="G38">
            <v>4116.7378044018687</v>
          </cell>
          <cell r="H38">
            <v>4460.8111911167907</v>
          </cell>
          <cell r="I38">
            <v>4327.9525291476666</v>
          </cell>
          <cell r="J38">
            <v>4323.2272184785852</v>
          </cell>
          <cell r="K38">
            <v>4411.2288187164686</v>
          </cell>
          <cell r="L38">
            <v>3724.4126368403449</v>
          </cell>
          <cell r="M38">
            <v>3508.3979363892554</v>
          </cell>
          <cell r="N38">
            <v>3690.6798058146551</v>
          </cell>
          <cell r="O38">
            <v>3453.3476539729809</v>
          </cell>
          <cell r="P38">
            <v>3074.2405798622017</v>
          </cell>
          <cell r="Q38">
            <v>3035.9294583119763</v>
          </cell>
          <cell r="T38">
            <v>0.2569656830040799</v>
          </cell>
          <cell r="U38">
            <v>0.24742894863632403</v>
          </cell>
        </row>
        <row r="39">
          <cell r="A39">
            <v>1038</v>
          </cell>
          <cell r="B39">
            <v>9</v>
          </cell>
          <cell r="C39" t="str">
            <v>BRUINO</v>
          </cell>
          <cell r="D39">
            <v>6327.9387751084423</v>
          </cell>
          <cell r="E39">
            <v>6589.3104462575602</v>
          </cell>
          <cell r="F39">
            <v>6069.9868012009683</v>
          </cell>
          <cell r="G39">
            <v>5876.93077459704</v>
          </cell>
          <cell r="H39">
            <v>6581.4378627832675</v>
          </cell>
          <cell r="I39">
            <v>6522.9270237929286</v>
          </cell>
          <cell r="J39">
            <v>6512.1900620014057</v>
          </cell>
          <cell r="K39">
            <v>6483.3838514270656</v>
          </cell>
          <cell r="L39">
            <v>5582.3662272629235</v>
          </cell>
          <cell r="M39">
            <v>5369.47722177585</v>
          </cell>
          <cell r="N39">
            <v>5378.0283017701258</v>
          </cell>
          <cell r="O39">
            <v>5111.0325941550136</v>
          </cell>
          <cell r="P39">
            <v>4406.7362347448834</v>
          </cell>
          <cell r="Q39">
            <v>4304.4852241056769</v>
          </cell>
          <cell r="T39">
            <v>0.25696568300407985</v>
          </cell>
          <cell r="U39">
            <v>0.2473199825554987</v>
          </cell>
        </row>
        <row r="40">
          <cell r="A40">
            <v>1039</v>
          </cell>
          <cell r="B40">
            <v>11</v>
          </cell>
          <cell r="C40" t="str">
            <v>BRUSASCO</v>
          </cell>
          <cell r="D40">
            <v>5574.8116924033193</v>
          </cell>
          <cell r="E40">
            <v>5805.0759064182739</v>
          </cell>
          <cell r="F40">
            <v>5347.5601763370541</v>
          </cell>
          <cell r="G40">
            <v>5084.1511076585275</v>
          </cell>
          <cell r="H40">
            <v>5556.8353619356867</v>
          </cell>
          <cell r="I40">
            <v>5419.687865366468</v>
          </cell>
          <cell r="J40">
            <v>5289.4914433105469</v>
          </cell>
          <cell r="K40">
            <v>5247.2082188735212</v>
          </cell>
          <cell r="L40">
            <v>4569.5378767024986</v>
          </cell>
          <cell r="M40">
            <v>4339.1061915144919</v>
          </cell>
          <cell r="N40">
            <v>4514.4693588210694</v>
          </cell>
          <cell r="O40">
            <v>4284.0425899250058</v>
          </cell>
          <cell r="P40">
            <v>3736.1236369547314</v>
          </cell>
          <cell r="Q40">
            <v>3624.5837206694682</v>
          </cell>
          <cell r="T40">
            <v>0.25696568300407985</v>
          </cell>
          <cell r="U40">
            <v>0.24725018471304719</v>
          </cell>
        </row>
        <row r="41">
          <cell r="A41">
            <v>1040</v>
          </cell>
          <cell r="B41">
            <v>12</v>
          </cell>
          <cell r="C41" t="str">
            <v>BRUZOLO</v>
          </cell>
          <cell r="D41">
            <v>5704.7371450577366</v>
          </cell>
          <cell r="E41">
            <v>5940.3678510524614</v>
          </cell>
          <cell r="F41">
            <v>5472.1893503509682</v>
          </cell>
          <cell r="G41">
            <v>5258.7719478292129</v>
          </cell>
          <cell r="H41">
            <v>6054.0995063974315</v>
          </cell>
          <cell r="I41">
            <v>6008.6033964025173</v>
          </cell>
          <cell r="J41">
            <v>5896.421563435928</v>
          </cell>
          <cell r="K41">
            <v>6215.037799866278</v>
          </cell>
          <cell r="L41">
            <v>5330.5841447797829</v>
          </cell>
          <cell r="M41">
            <v>5086.001240789632</v>
          </cell>
          <cell r="N41">
            <v>5142.715640136149</v>
          </cell>
          <cell r="O41">
            <v>4853.7030026847997</v>
          </cell>
          <cell r="P41">
            <v>4327.6906189325418</v>
          </cell>
          <cell r="Q41">
            <v>4290.1106753468157</v>
          </cell>
          <cell r="T41">
            <v>0.25696568300407979</v>
          </cell>
          <cell r="U41">
            <v>0.24746709399323125</v>
          </cell>
        </row>
        <row r="42">
          <cell r="A42">
            <v>1041</v>
          </cell>
          <cell r="B42">
            <v>16</v>
          </cell>
          <cell r="C42" t="str">
            <v>BURIASCO</v>
          </cell>
          <cell r="D42">
            <v>7520.7369570806122</v>
          </cell>
          <cell r="E42">
            <v>7831.3764333153367</v>
          </cell>
          <cell r="F42">
            <v>7214.1617811403903</v>
          </cell>
          <cell r="G42">
            <v>6857.8425883511354</v>
          </cell>
          <cell r="H42">
            <v>7298.7438219732257</v>
          </cell>
          <cell r="I42">
            <v>7305.6929804055007</v>
          </cell>
          <cell r="J42">
            <v>7240.4371507366704</v>
          </cell>
          <cell r="K42">
            <v>7363.2704225610678</v>
          </cell>
          <cell r="L42">
            <v>6380.0533900021292</v>
          </cell>
          <cell r="M42">
            <v>6173.8366043607193</v>
          </cell>
          <cell r="N42">
            <v>6253.508504397294</v>
          </cell>
          <cell r="O42">
            <v>6045.3390915335622</v>
          </cell>
          <cell r="P42">
            <v>5362.9200166961155</v>
          </cell>
          <cell r="Q42">
            <v>5195.1852909843601</v>
          </cell>
          <cell r="T42">
            <v>0.2569656830040799</v>
          </cell>
          <cell r="U42">
            <v>0.24723460084198534</v>
          </cell>
        </row>
        <row r="43">
          <cell r="A43">
            <v>1042</v>
          </cell>
          <cell r="B43">
            <v>7</v>
          </cell>
          <cell r="C43" t="str">
            <v>BUROLO</v>
          </cell>
          <cell r="D43">
            <v>8574.2775681197727</v>
          </cell>
          <cell r="E43">
            <v>8928.4328999778063</v>
          </cell>
          <cell r="F43">
            <v>8224.7558830764228</v>
          </cell>
          <cell r="G43">
            <v>7840.6345951041922</v>
          </cell>
          <cell r="H43">
            <v>8586.3177837383373</v>
          </cell>
          <cell r="I43">
            <v>8430.0917466725932</v>
          </cell>
          <cell r="J43">
            <v>8230.2009364659698</v>
          </cell>
          <cell r="K43">
            <v>7541.01215276741</v>
          </cell>
          <cell r="L43">
            <v>6702.0458463313544</v>
          </cell>
          <cell r="M43">
            <v>6385.0337124034022</v>
          </cell>
          <cell r="N43">
            <v>6269.3264580664136</v>
          </cell>
          <cell r="O43">
            <v>5982.3314657080882</v>
          </cell>
          <cell r="P43">
            <v>5302.5637825200556</v>
          </cell>
          <cell r="Q43">
            <v>4991.3804055730689</v>
          </cell>
          <cell r="T43">
            <v>0.2569656830040799</v>
          </cell>
          <cell r="U43">
            <v>0.24693800243043318</v>
          </cell>
        </row>
        <row r="44">
          <cell r="A44">
            <v>1043</v>
          </cell>
          <cell r="B44">
            <v>8</v>
          </cell>
          <cell r="C44" t="str">
            <v>BUSANO</v>
          </cell>
          <cell r="D44">
            <v>4401.4565198481787</v>
          </cell>
          <cell r="E44">
            <v>4583.2560104829754</v>
          </cell>
          <cell r="F44">
            <v>4222.0356313546263</v>
          </cell>
          <cell r="G44">
            <v>4165.0568944245024</v>
          </cell>
          <cell r="H44">
            <v>4527.7200495880616</v>
          </cell>
          <cell r="I44">
            <v>4624.3014884763643</v>
          </cell>
          <cell r="J44">
            <v>4586.9274315060848</v>
          </cell>
          <cell r="K44">
            <v>4603.8986023058133</v>
          </cell>
          <cell r="L44">
            <v>4121.066449553351</v>
          </cell>
          <cell r="M44">
            <v>3874.4378087505211</v>
          </cell>
          <cell r="N44">
            <v>3964.8725825639408</v>
          </cell>
          <cell r="O44">
            <v>3766.526264749843</v>
          </cell>
          <cell r="P44">
            <v>3277.1452942540932</v>
          </cell>
          <cell r="Q44">
            <v>3177.8084361315255</v>
          </cell>
          <cell r="T44">
            <v>0.25696568300407985</v>
          </cell>
          <cell r="U44">
            <v>0.24724546603149702</v>
          </cell>
        </row>
        <row r="45">
          <cell r="A45">
            <v>1044</v>
          </cell>
          <cell r="B45">
            <v>12</v>
          </cell>
          <cell r="C45" t="str">
            <v>BUSSOLENO</v>
          </cell>
          <cell r="D45">
            <v>14352.962054458914</v>
          </cell>
          <cell r="E45">
            <v>14945.802442370144</v>
          </cell>
          <cell r="F45">
            <v>13767.878186718222</v>
          </cell>
          <cell r="G45">
            <v>13212.856685053439</v>
          </cell>
          <cell r="H45">
            <v>14337.399028481788</v>
          </cell>
          <cell r="I45">
            <v>14409.542631647255</v>
          </cell>
          <cell r="J45">
            <v>14434.75459402553</v>
          </cell>
          <cell r="K45">
            <v>14708.133347983949</v>
          </cell>
          <cell r="L45">
            <v>12610.240938264804</v>
          </cell>
          <cell r="M45">
            <v>12186.521027242248</v>
          </cell>
          <cell r="N45">
            <v>12496.971811126252</v>
          </cell>
          <cell r="O45">
            <v>11822.311985410151</v>
          </cell>
          <cell r="P45">
            <v>10307.419623314743</v>
          </cell>
          <cell r="Q45">
            <v>10043.186211991911</v>
          </cell>
          <cell r="T45">
            <v>0.25696568300407985</v>
          </cell>
          <cell r="U45">
            <v>0.2472943066413586</v>
          </cell>
        </row>
        <row r="46">
          <cell r="A46">
            <v>1045</v>
          </cell>
          <cell r="B46">
            <v>9</v>
          </cell>
          <cell r="C46" t="str">
            <v>BUTTIGLIERA ALTA</v>
          </cell>
          <cell r="D46">
            <v>8503.3117460474059</v>
          </cell>
          <cell r="E46">
            <v>8854.5358776886333</v>
          </cell>
          <cell r="F46">
            <v>8156.6829104032195</v>
          </cell>
          <cell r="G46">
            <v>7838.2724615963025</v>
          </cell>
          <cell r="H46">
            <v>8409.7981461088875</v>
          </cell>
          <cell r="I46">
            <v>8176.480382917016</v>
          </cell>
          <cell r="J46">
            <v>7922.9235045187124</v>
          </cell>
          <cell r="K46">
            <v>7660.9045838137099</v>
          </cell>
          <cell r="L46">
            <v>6592.5003466399749</v>
          </cell>
          <cell r="M46">
            <v>6308.1700662497087</v>
          </cell>
          <cell r="N46">
            <v>6327.489277598419</v>
          </cell>
          <cell r="O46">
            <v>5947.4167126889124</v>
          </cell>
          <cell r="P46">
            <v>5250.7597105061259</v>
          </cell>
          <cell r="Q46">
            <v>5074.2555978846858</v>
          </cell>
          <cell r="T46">
            <v>0.25696568300407996</v>
          </cell>
          <cell r="U46">
            <v>0.24721009957846823</v>
          </cell>
        </row>
        <row r="47">
          <cell r="A47">
            <v>1046</v>
          </cell>
          <cell r="B47">
            <v>10</v>
          </cell>
          <cell r="C47" t="str">
            <v>CAFASSE</v>
          </cell>
          <cell r="D47">
            <v>7465.4397768785775</v>
          </cell>
          <cell r="E47">
            <v>7773.7952366408144</v>
          </cell>
          <cell r="F47">
            <v>7161.1187341231998</v>
          </cell>
          <cell r="G47">
            <v>6864.2416677735</v>
          </cell>
          <cell r="H47">
            <v>7535.2885126189558</v>
          </cell>
          <cell r="I47">
            <v>7472.8379235553402</v>
          </cell>
          <cell r="J47">
            <v>7431.7149632828196</v>
          </cell>
          <cell r="K47">
            <v>7380.8770260955043</v>
          </cell>
          <cell r="L47">
            <v>6185.7466444209977</v>
          </cell>
          <cell r="M47">
            <v>5990.5220005617784</v>
          </cell>
          <cell r="N47">
            <v>6126.6861792581612</v>
          </cell>
          <cell r="O47">
            <v>5853.7285299396153</v>
          </cell>
          <cell r="P47">
            <v>5044.3393690448556</v>
          </cell>
          <cell r="Q47">
            <v>4910.0214050294189</v>
          </cell>
          <cell r="T47">
            <v>0.25696568300407985</v>
          </cell>
          <cell r="U47">
            <v>0.24728440450796649</v>
          </cell>
        </row>
        <row r="48">
          <cell r="A48">
            <v>1047</v>
          </cell>
          <cell r="B48">
            <v>7</v>
          </cell>
          <cell r="C48" t="str">
            <v>CALUSO</v>
          </cell>
          <cell r="D48">
            <v>21054.936106995938</v>
          </cell>
          <cell r="E48">
            <v>21924.597466216201</v>
          </cell>
          <cell r="F48">
            <v>20196.653098528892</v>
          </cell>
          <cell r="G48">
            <v>19446.108449336942</v>
          </cell>
          <cell r="H48">
            <v>21268.070629091366</v>
          </cell>
          <cell r="I48">
            <v>21100.756651701624</v>
          </cell>
          <cell r="J48">
            <v>20594.663295730101</v>
          </cell>
          <cell r="K48">
            <v>20503.191834418172</v>
          </cell>
          <cell r="L48">
            <v>17803.677327664864</v>
          </cell>
          <cell r="M48">
            <v>17330.415735515977</v>
          </cell>
          <cell r="N48">
            <v>17797.624843761278</v>
          </cell>
          <cell r="O48">
            <v>17097.548742335639</v>
          </cell>
          <cell r="P48">
            <v>14940.978497597</v>
          </cell>
          <cell r="Q48">
            <v>14624.726219567296</v>
          </cell>
          <cell r="T48">
            <v>0.25696568300407985</v>
          </cell>
          <cell r="U48">
            <v>0.24734054392222365</v>
          </cell>
        </row>
        <row r="49">
          <cell r="A49">
            <v>1048</v>
          </cell>
          <cell r="B49">
            <v>14</v>
          </cell>
          <cell r="C49" t="str">
            <v>CAMBIANO</v>
          </cell>
          <cell r="D49">
            <v>11625.583838925826</v>
          </cell>
          <cell r="E49">
            <v>12105.771524688027</v>
          </cell>
          <cell r="F49">
            <v>11151.67876404205</v>
          </cell>
          <cell r="G49">
            <v>10814.40409404226</v>
          </cell>
          <cell r="H49">
            <v>12085.070631317501</v>
          </cell>
          <cell r="I49">
            <v>11811.972477511054</v>
          </cell>
          <cell r="J49">
            <v>11980.680021912522</v>
          </cell>
          <cell r="K49">
            <v>11814.628153571155</v>
          </cell>
          <cell r="L49">
            <v>10208.341627426607</v>
          </cell>
          <cell r="M49">
            <v>9813.7543615930335</v>
          </cell>
          <cell r="N49">
            <v>9935.8290247928089</v>
          </cell>
          <cell r="O49">
            <v>9192.8827589753091</v>
          </cell>
          <cell r="P49">
            <v>7780.1374843780395</v>
          </cell>
          <cell r="Q49">
            <v>7662.3645534065172</v>
          </cell>
          <cell r="T49">
            <v>0.25696568300407985</v>
          </cell>
          <cell r="U49">
            <v>0.24740359518883309</v>
          </cell>
        </row>
        <row r="50">
          <cell r="A50">
            <v>1049</v>
          </cell>
          <cell r="B50">
            <v>16</v>
          </cell>
          <cell r="C50" t="str">
            <v>CAMPIGLIONE FENILE</v>
          </cell>
          <cell r="D50">
            <v>8171.0710912553777</v>
          </cell>
          <cell r="E50">
            <v>8508.5722242626343</v>
          </cell>
          <cell r="F50">
            <v>7837.9857072408186</v>
          </cell>
          <cell r="G50">
            <v>7528.108128424622</v>
          </cell>
          <cell r="H50">
            <v>8240.9961312386731</v>
          </cell>
          <cell r="I50">
            <v>8178.6968214412518</v>
          </cell>
          <cell r="J50">
            <v>8185.0232192349958</v>
          </cell>
          <cell r="K50">
            <v>8077.7747407620127</v>
          </cell>
          <cell r="L50">
            <v>6888.5718610738722</v>
          </cell>
          <cell r="M50">
            <v>6529.9931818913983</v>
          </cell>
          <cell r="N50">
            <v>6655.8220194447713</v>
          </cell>
          <cell r="O50">
            <v>6291.9291922445773</v>
          </cell>
          <cell r="P50">
            <v>5595.8699484267963</v>
          </cell>
          <cell r="Q50">
            <v>5501.9476958170062</v>
          </cell>
          <cell r="T50">
            <v>0.2569656830040799</v>
          </cell>
          <cell r="U50">
            <v>0.2473849390372771</v>
          </cell>
        </row>
        <row r="51">
          <cell r="A51">
            <v>1050</v>
          </cell>
          <cell r="B51">
            <v>7</v>
          </cell>
          <cell r="C51" t="str">
            <v>CANDIA CANAVESE</v>
          </cell>
          <cell r="D51">
            <v>5776.7734242412016</v>
          </cell>
          <cell r="E51">
            <v>6015.3795450341222</v>
          </cell>
          <cell r="F51">
            <v>5541.2891440422818</v>
          </cell>
          <cell r="G51">
            <v>5366.0590394949804</v>
          </cell>
          <cell r="H51">
            <v>5759.3889993084686</v>
          </cell>
          <cell r="I51">
            <v>5584.1027843403663</v>
          </cell>
          <cell r="J51">
            <v>5517.0756805725314</v>
          </cell>
          <cell r="K51">
            <v>5487.5925792496355</v>
          </cell>
          <cell r="L51">
            <v>4808.052519810004</v>
          </cell>
          <cell r="M51">
            <v>4703.862187875714</v>
          </cell>
          <cell r="N51">
            <v>4819.1220444912969</v>
          </cell>
          <cell r="O51">
            <v>4619.2326042806717</v>
          </cell>
          <cell r="P51">
            <v>3949.6322700633023</v>
          </cell>
          <cell r="Q51">
            <v>3880.3234503339527</v>
          </cell>
          <cell r="T51">
            <v>0.25696568300407985</v>
          </cell>
          <cell r="U51">
            <v>0.24737856892865157</v>
          </cell>
        </row>
        <row r="52">
          <cell r="A52">
            <v>1051</v>
          </cell>
          <cell r="B52">
            <v>9</v>
          </cell>
          <cell r="C52" t="str">
            <v>CANDIOLO</v>
          </cell>
          <cell r="D52">
            <v>7549.6344923368515</v>
          </cell>
          <cell r="E52">
            <v>7861.4675637295641</v>
          </cell>
          <cell r="F52">
            <v>7241.8813378280429</v>
          </cell>
          <cell r="G52">
            <v>6893.863291952408</v>
          </cell>
          <cell r="H52">
            <v>7727.1682600372233</v>
          </cell>
          <cell r="I52">
            <v>7596.3389162583971</v>
          </cell>
          <cell r="J52">
            <v>7594.366129381362</v>
          </cell>
          <cell r="K52">
            <v>7627.3105674754852</v>
          </cell>
          <cell r="L52">
            <v>6553.0644131295076</v>
          </cell>
          <cell r="M52">
            <v>6290.4682773613276</v>
          </cell>
          <cell r="N52">
            <v>6395.9251183657971</v>
          </cell>
          <cell r="O52">
            <v>5978.4495799000752</v>
          </cell>
          <cell r="P52">
            <v>5291.5016342852614</v>
          </cell>
          <cell r="Q52">
            <v>5094.6233513149391</v>
          </cell>
          <cell r="T52">
            <v>0.25696568300407985</v>
          </cell>
          <cell r="U52">
            <v>0.24717187975624255</v>
          </cell>
        </row>
        <row r="53">
          <cell r="A53">
            <v>1052</v>
          </cell>
          <cell r="B53">
            <v>8</v>
          </cell>
          <cell r="C53" t="str">
            <v>CANISCHIO</v>
          </cell>
          <cell r="D53">
            <v>5088.3164747014735</v>
          </cell>
          <cell r="E53">
            <v>5298.486298967121</v>
          </cell>
          <cell r="F53">
            <v>4880.8964402855008</v>
          </cell>
          <cell r="G53">
            <v>4705.0274176575858</v>
          </cell>
          <cell r="H53">
            <v>5372.9796231586142</v>
          </cell>
          <cell r="I53">
            <v>5272.0360087935533</v>
          </cell>
          <cell r="J53">
            <v>5194.3195114551527</v>
          </cell>
          <cell r="K53">
            <v>5770.8805789957742</v>
          </cell>
          <cell r="L53">
            <v>4897.1416758931682</v>
          </cell>
          <cell r="M53">
            <v>4734.1622469471904</v>
          </cell>
          <cell r="N53">
            <v>4873.0329520187533</v>
          </cell>
          <cell r="O53">
            <v>4633.4775978910957</v>
          </cell>
          <cell r="P53">
            <v>4019.0900356139136</v>
          </cell>
          <cell r="Q53">
            <v>3707.2673303590877</v>
          </cell>
          <cell r="T53">
            <v>0.25696568300407979</v>
          </cell>
          <cell r="U53">
            <v>0.24672447518127577</v>
          </cell>
        </row>
        <row r="54">
          <cell r="A54">
            <v>1053</v>
          </cell>
          <cell r="B54">
            <v>16</v>
          </cell>
          <cell r="C54" t="str">
            <v>CANTALUPA</v>
          </cell>
          <cell r="D54">
            <v>7886.5086918288052</v>
          </cell>
          <cell r="E54">
            <v>8212.2561476075643</v>
          </cell>
          <cell r="F54">
            <v>7565.0232039637922</v>
          </cell>
          <cell r="G54">
            <v>7338.5900828746035</v>
          </cell>
          <cell r="H54">
            <v>7923.8997699557112</v>
          </cell>
          <cell r="I54">
            <v>8041.8105110000406</v>
          </cell>
          <cell r="J54">
            <v>8028.3393015180027</v>
          </cell>
          <cell r="K54">
            <v>8026.8352883543403</v>
          </cell>
          <cell r="L54">
            <v>7104.9016282228367</v>
          </cell>
          <cell r="M54">
            <v>6732.6464377837965</v>
          </cell>
          <cell r="N54">
            <v>6989.5999803686655</v>
          </cell>
          <cell r="O54">
            <v>6617.8344500720232</v>
          </cell>
          <cell r="P54">
            <v>5824.9335240819782</v>
          </cell>
          <cell r="Q54">
            <v>5674.0520296962568</v>
          </cell>
          <cell r="T54">
            <v>0.25696568300407985</v>
          </cell>
          <cell r="U54">
            <v>0.2472911698278262</v>
          </cell>
        </row>
        <row r="55">
          <cell r="A55">
            <v>1054</v>
          </cell>
          <cell r="B55">
            <v>10</v>
          </cell>
          <cell r="C55" t="str">
            <v>CANTOIRA</v>
          </cell>
          <cell r="D55">
            <v>6673.9181505803681</v>
          </cell>
          <cell r="E55">
            <v>6949.5802898841303</v>
          </cell>
          <cell r="F55">
            <v>6401.8626800990478</v>
          </cell>
          <cell r="G55">
            <v>6047.6553738363582</v>
          </cell>
          <cell r="H55">
            <v>6494.4801359454905</v>
          </cell>
          <cell r="I55">
            <v>6469.3198463358613</v>
          </cell>
          <cell r="J55">
            <v>6297.1984363381898</v>
          </cell>
          <cell r="K55">
            <v>6466.4335513533624</v>
          </cell>
          <cell r="L55">
            <v>5576.0311642701381</v>
          </cell>
          <cell r="M55">
            <v>5371.6264164003524</v>
          </cell>
          <cell r="N55">
            <v>5551.1110302206962</v>
          </cell>
          <cell r="O55">
            <v>5156.1235255986539</v>
          </cell>
          <cell r="P55">
            <v>4512.7859669027293</v>
          </cell>
          <cell r="Q55">
            <v>4623.0857631586141</v>
          </cell>
          <cell r="T55">
            <v>0.25696568300407985</v>
          </cell>
          <cell r="U55">
            <v>0.24779106202498918</v>
          </cell>
        </row>
        <row r="56">
          <cell r="A56">
            <v>1055</v>
          </cell>
          <cell r="B56">
            <v>12</v>
          </cell>
          <cell r="C56" t="str">
            <v>CAPRIE</v>
          </cell>
          <cell r="D56">
            <v>7404.155370393396</v>
          </cell>
          <cell r="E56">
            <v>7709.9795149347237</v>
          </cell>
          <cell r="F56">
            <v>7102.3325239993328</v>
          </cell>
          <cell r="G56">
            <v>6860.8794746461281</v>
          </cell>
          <cell r="H56">
            <v>7317.6607834980186</v>
          </cell>
          <cell r="I56">
            <v>7575.7649502770009</v>
          </cell>
          <cell r="J56">
            <v>7516.9466321289301</v>
          </cell>
          <cell r="K56">
            <v>7475.5983339214154</v>
          </cell>
          <cell r="L56">
            <v>6534.7984428601158</v>
          </cell>
          <cell r="M56">
            <v>6358.6241803268686</v>
          </cell>
          <cell r="N56">
            <v>6568.4628388646406</v>
          </cell>
          <cell r="O56">
            <v>6189.5514075384926</v>
          </cell>
          <cell r="P56">
            <v>5445.3603081621186</v>
          </cell>
          <cell r="Q56">
            <v>5278.3158886076226</v>
          </cell>
          <cell r="T56">
            <v>0.25696568300407985</v>
          </cell>
          <cell r="U56">
            <v>0.24724122159250353</v>
          </cell>
        </row>
        <row r="57">
          <cell r="A57">
            <v>1056</v>
          </cell>
          <cell r="B57">
            <v>7</v>
          </cell>
          <cell r="C57" t="str">
            <v>CARAVINO</v>
          </cell>
          <cell r="D57">
            <v>7134.3116257209813</v>
          </cell>
          <cell r="E57">
            <v>7428.9900381367706</v>
          </cell>
          <cell r="F57">
            <v>6843.4886845185792</v>
          </cell>
          <cell r="G57">
            <v>6396.0185701507762</v>
          </cell>
          <cell r="H57">
            <v>7020.6676242261774</v>
          </cell>
          <cell r="I57">
            <v>6887.2034355314081</v>
          </cell>
          <cell r="J57">
            <v>6870.9306143010517</v>
          </cell>
          <cell r="K57">
            <v>6699.9458882800282</v>
          </cell>
          <cell r="L57">
            <v>5859.5788979746258</v>
          </cell>
          <cell r="M57">
            <v>5682.0702956090208</v>
          </cell>
          <cell r="N57">
            <v>5787.7105918601183</v>
          </cell>
          <cell r="O57">
            <v>5370.5361472738405</v>
          </cell>
          <cell r="P57">
            <v>4621.5506604913244</v>
          </cell>
          <cell r="Q57">
            <v>4562.1409625327206</v>
          </cell>
          <cell r="T57">
            <v>0.2569656830040799</v>
          </cell>
          <cell r="U57">
            <v>0.2474261996238129</v>
          </cell>
        </row>
        <row r="58">
          <cell r="A58">
            <v>1057</v>
          </cell>
          <cell r="B58">
            <v>7</v>
          </cell>
          <cell r="C58" t="str">
            <v>CAREMA</v>
          </cell>
          <cell r="D58">
            <v>5839.9215608072154</v>
          </cell>
          <cell r="E58">
            <v>6081.1359770610734</v>
          </cell>
          <cell r="F58">
            <v>5601.8631111899913</v>
          </cell>
          <cell r="G58">
            <v>5617.7936346905826</v>
          </cell>
          <cell r="H58">
            <v>6115.4740364508425</v>
          </cell>
          <cell r="I58">
            <v>5981.3300392476222</v>
          </cell>
          <cell r="J58">
            <v>5858.6394776385987</v>
          </cell>
          <cell r="K58">
            <v>5864.6080114073502</v>
          </cell>
          <cell r="L58">
            <v>5209.0054487343332</v>
          </cell>
          <cell r="M58">
            <v>5088.1153291959963</v>
          </cell>
          <cell r="N58">
            <v>5402.9288719669594</v>
          </cell>
          <cell r="O58">
            <v>5117.758869390058</v>
          </cell>
          <cell r="P58">
            <v>4715.486811839758</v>
          </cell>
          <cell r="Q58">
            <v>4473.3555916216756</v>
          </cell>
          <cell r="T58">
            <v>0.2569656830040799</v>
          </cell>
          <cell r="U58">
            <v>0.2470175945529495</v>
          </cell>
        </row>
        <row r="59">
          <cell r="A59">
            <v>1058</v>
          </cell>
          <cell r="B59">
            <v>15</v>
          </cell>
          <cell r="C59" t="str">
            <v>CARIGNANO</v>
          </cell>
          <cell r="D59">
            <v>28378.196444484704</v>
          </cell>
          <cell r="E59">
            <v>29550.340628001362</v>
          </cell>
          <cell r="F59">
            <v>27221.388193181196</v>
          </cell>
          <cell r="G59">
            <v>25790.962874182984</v>
          </cell>
          <cell r="H59">
            <v>28329.463798694389</v>
          </cell>
          <cell r="I59">
            <v>27691.263708251954</v>
          </cell>
          <cell r="J59">
            <v>27395.564584957629</v>
          </cell>
          <cell r="K59">
            <v>26825.957294324053</v>
          </cell>
          <cell r="L59">
            <v>23040.987335665806</v>
          </cell>
          <cell r="M59">
            <v>22414.450618330167</v>
          </cell>
          <cell r="N59">
            <v>22931.362122120805</v>
          </cell>
          <cell r="O59">
            <v>21640.312575844517</v>
          </cell>
          <cell r="P59">
            <v>18786.453251423678</v>
          </cell>
          <cell r="Q59">
            <v>18056.058769970528</v>
          </cell>
          <cell r="T59">
            <v>0.25696568300407985</v>
          </cell>
          <cell r="U59">
            <v>0.24715476040680304</v>
          </cell>
        </row>
        <row r="60">
          <cell r="A60">
            <v>1059</v>
          </cell>
          <cell r="B60">
            <v>15</v>
          </cell>
          <cell r="C60" t="str">
            <v>CARMAGNOLA</v>
          </cell>
          <cell r="D60">
            <v>55746.661530581281</v>
          </cell>
          <cell r="E60">
            <v>58049.243556587455</v>
          </cell>
          <cell r="F60">
            <v>53474.205697549172</v>
          </cell>
          <cell r="G60">
            <v>51465.244999997936</v>
          </cell>
          <cell r="H60">
            <v>57165.715749994306</v>
          </cell>
          <cell r="I60">
            <v>56592.783451175907</v>
          </cell>
          <cell r="J60">
            <v>57534.1369479883</v>
          </cell>
          <cell r="K60">
            <v>57738.802126943185</v>
          </cell>
          <cell r="L60">
            <v>50783.175715625672</v>
          </cell>
          <cell r="M60">
            <v>48961.174377658295</v>
          </cell>
          <cell r="N60">
            <v>50308.277258941242</v>
          </cell>
          <cell r="O60">
            <v>48059.764414857331</v>
          </cell>
          <cell r="P60">
            <v>42309.32978714841</v>
          </cell>
          <cell r="Q60">
            <v>41037.62375544622</v>
          </cell>
          <cell r="T60">
            <v>0.25696568300407985</v>
          </cell>
          <cell r="U60">
            <v>0.24724770527894571</v>
          </cell>
        </row>
        <row r="61">
          <cell r="A61">
            <v>1060</v>
          </cell>
          <cell r="B61">
            <v>11</v>
          </cell>
          <cell r="C61" t="str">
            <v>CASALBORGONE</v>
          </cell>
          <cell r="D61">
            <v>11830.630675888866</v>
          </cell>
          <cell r="E61">
            <v>12319.287696824107</v>
          </cell>
          <cell r="F61">
            <v>11348.367075706747</v>
          </cell>
          <cell r="G61">
            <v>10996.809958581858</v>
          </cell>
          <cell r="H61">
            <v>12207.453986545903</v>
          </cell>
          <cell r="I61">
            <v>12273.456403286258</v>
          </cell>
          <cell r="J61">
            <v>12112.244801057637</v>
          </cell>
          <cell r="K61">
            <v>12322.628037998267</v>
          </cell>
          <cell r="L61">
            <v>10747.803468190712</v>
          </cell>
          <cell r="M61">
            <v>10373.611349088986</v>
          </cell>
          <cell r="N61">
            <v>10689.873728083239</v>
          </cell>
          <cell r="O61">
            <v>10125.87839596437</v>
          </cell>
          <cell r="P61">
            <v>8824.4866471087425</v>
          </cell>
          <cell r="Q61">
            <v>8526.2354394350768</v>
          </cell>
          <cell r="T61">
            <v>0.25696568300407985</v>
          </cell>
          <cell r="U61">
            <v>0.24720864580994673</v>
          </cell>
        </row>
        <row r="62">
          <cell r="A62">
            <v>1061</v>
          </cell>
          <cell r="B62">
            <v>7</v>
          </cell>
          <cell r="C62" t="str">
            <v>CASCINETTE D'IVREA</v>
          </cell>
          <cell r="D62">
            <v>2317.9689730567356</v>
          </cell>
          <cell r="E62">
            <v>2413.7112748853851</v>
          </cell>
          <cell r="F62">
            <v>2223.4793306461211</v>
          </cell>
          <cell r="G62">
            <v>2122.9922766824425</v>
          </cell>
          <cell r="H62">
            <v>2290.5447969310512</v>
          </cell>
          <cell r="I62">
            <v>2223.748335142247</v>
          </cell>
          <cell r="J62">
            <v>2211.9357757891667</v>
          </cell>
          <cell r="K62">
            <v>2177.8248015751992</v>
          </cell>
          <cell r="L62">
            <v>1846.7430798584417</v>
          </cell>
          <cell r="M62">
            <v>1753.9852280416449</v>
          </cell>
          <cell r="N62">
            <v>1818.8414523529957</v>
          </cell>
          <cell r="O62">
            <v>1706.5048728664417</v>
          </cell>
          <cell r="P62">
            <v>1484.6942353195132</v>
          </cell>
          <cell r="Q62">
            <v>1439.8252497641008</v>
          </cell>
          <cell r="T62">
            <v>0.25696568300407979</v>
          </cell>
          <cell r="U62">
            <v>0.2472464229079783</v>
          </cell>
        </row>
        <row r="63">
          <cell r="A63">
            <v>1062</v>
          </cell>
          <cell r="B63">
            <v>9</v>
          </cell>
          <cell r="C63" t="str">
            <v>CASELETTE</v>
          </cell>
          <cell r="D63">
            <v>8760.4601043013936</v>
          </cell>
          <cell r="E63">
            <v>9122.3055928360391</v>
          </cell>
          <cell r="F63">
            <v>8403.3488779521012</v>
          </cell>
          <cell r="G63">
            <v>7974.9117077522469</v>
          </cell>
          <cell r="H63">
            <v>8565.0739152338465</v>
          </cell>
          <cell r="I63">
            <v>8461.1093889278964</v>
          </cell>
          <cell r="J63">
            <v>8298.7403237020735</v>
          </cell>
          <cell r="K63">
            <v>8443.0623457674374</v>
          </cell>
          <cell r="L63">
            <v>7208.264174044577</v>
          </cell>
          <cell r="M63">
            <v>6946.3697205225144</v>
          </cell>
          <cell r="N63">
            <v>7079.575695743858</v>
          </cell>
          <cell r="O63">
            <v>6728.6893892170501</v>
          </cell>
          <cell r="P63">
            <v>5969.3353902609906</v>
          </cell>
          <cell r="Q63">
            <v>5833.7955935978543</v>
          </cell>
          <cell r="T63">
            <v>0.25696568300407985</v>
          </cell>
          <cell r="U63">
            <v>0.24732407907273832</v>
          </cell>
        </row>
        <row r="64">
          <cell r="A64">
            <v>1063</v>
          </cell>
          <cell r="B64">
            <v>9</v>
          </cell>
          <cell r="C64" t="str">
            <v>CASELLE TORINESE</v>
          </cell>
          <cell r="D64">
            <v>22368.359476340276</v>
          </cell>
          <cell r="E64">
            <v>23292.270990812078</v>
          </cell>
          <cell r="F64">
            <v>21456.536103034166</v>
          </cell>
          <cell r="G64">
            <v>20706.795565369619</v>
          </cell>
          <cell r="H64">
            <v>22696.220574438881</v>
          </cell>
          <cell r="I64">
            <v>21742.427919516533</v>
          </cell>
          <cell r="J64">
            <v>21538.587652164497</v>
          </cell>
          <cell r="K64">
            <v>21353.557758221843</v>
          </cell>
          <cell r="L64">
            <v>18577.25296995067</v>
          </cell>
          <cell r="M64">
            <v>18052.246941731835</v>
          </cell>
          <cell r="N64">
            <v>18683.427506180768</v>
          </cell>
          <cell r="O64">
            <v>17644.849329771543</v>
          </cell>
          <cell r="P64">
            <v>15535.030721901161</v>
          </cell>
          <cell r="Q64">
            <v>15279.441010368733</v>
          </cell>
          <cell r="T64">
            <v>0.25696568300407985</v>
          </cell>
          <cell r="U64">
            <v>0.24738869959650459</v>
          </cell>
        </row>
        <row r="65">
          <cell r="A65">
            <v>1064</v>
          </cell>
          <cell r="B65">
            <v>11</v>
          </cell>
          <cell r="C65" t="str">
            <v>CASTAGNETO PO</v>
          </cell>
          <cell r="D65">
            <v>6787.9711685324719</v>
          </cell>
          <cell r="E65">
            <v>7068.344198532428</v>
          </cell>
          <cell r="F65">
            <v>6511.2664430320319</v>
          </cell>
          <cell r="G65">
            <v>6182.810367434241</v>
          </cell>
          <cell r="H65">
            <v>6770.3735419506602</v>
          </cell>
          <cell r="I65">
            <v>6815.6380160517047</v>
          </cell>
          <cell r="J65">
            <v>7029.4349786328567</v>
          </cell>
          <cell r="K65">
            <v>7071.9308858467484</v>
          </cell>
          <cell r="L65">
            <v>6524.3641901479177</v>
          </cell>
          <cell r="M65">
            <v>6425.2446926155235</v>
          </cell>
          <cell r="N65">
            <v>6622.1563465584222</v>
          </cell>
          <cell r="O65">
            <v>6353.4842734908252</v>
          </cell>
          <cell r="P65">
            <v>5456.2452909612621</v>
          </cell>
          <cell r="Q65">
            <v>5389.7509498414365</v>
          </cell>
          <cell r="T65">
            <v>0.25696568300407985</v>
          </cell>
          <cell r="U65">
            <v>0.24743305864278803</v>
          </cell>
        </row>
        <row r="66">
          <cell r="A66">
            <v>1065</v>
          </cell>
          <cell r="B66">
            <v>15</v>
          </cell>
          <cell r="C66" t="str">
            <v>CASTAGNOLE PIEMONTE</v>
          </cell>
          <cell r="D66">
            <v>7125.1791510018766</v>
          </cell>
          <cell r="E66">
            <v>7419.4803520912146</v>
          </cell>
          <cell r="F66">
            <v>6834.7284858223911</v>
          </cell>
          <cell r="G66">
            <v>6586.9754596946404</v>
          </cell>
          <cell r="H66">
            <v>7302.9908774550304</v>
          </cell>
          <cell r="I66">
            <v>7397.7691452438658</v>
          </cell>
          <cell r="J66">
            <v>7307.4430360519482</v>
          </cell>
          <cell r="K66">
            <v>7588.7225452050752</v>
          </cell>
          <cell r="L66">
            <v>6658.8267565656224</v>
          </cell>
          <cell r="M66">
            <v>6569.6749950297271</v>
          </cell>
          <cell r="N66">
            <v>6843.8072115610048</v>
          </cell>
          <cell r="O66">
            <v>6570.352840067485</v>
          </cell>
          <cell r="P66">
            <v>5835.7124182801508</v>
          </cell>
          <cell r="Q66">
            <v>5732.0612571564889</v>
          </cell>
          <cell r="T66">
            <v>0.25696568300407985</v>
          </cell>
          <cell r="U66">
            <v>0.24737497803422667</v>
          </cell>
        </row>
        <row r="67">
          <cell r="A67">
            <v>1066</v>
          </cell>
          <cell r="B67">
            <v>8</v>
          </cell>
          <cell r="C67" t="str">
            <v>CASTELLAMONTE</v>
          </cell>
          <cell r="D67">
            <v>27103.119156993584</v>
          </cell>
          <cell r="E67">
            <v>28222.597046900268</v>
          </cell>
          <cell r="F67">
            <v>25998.288131589721</v>
          </cell>
          <cell r="G67">
            <v>24953.035492847092</v>
          </cell>
          <cell r="H67">
            <v>27263.096509832838</v>
          </cell>
          <cell r="I67">
            <v>26980.562497812502</v>
          </cell>
          <cell r="J67">
            <v>26891.915752033048</v>
          </cell>
          <cell r="K67">
            <v>27723.214600548239</v>
          </cell>
          <cell r="L67">
            <v>24152.576188886025</v>
          </cell>
          <cell r="M67">
            <v>23469.447562524449</v>
          </cell>
          <cell r="N67">
            <v>24261.022917976705</v>
          </cell>
          <cell r="O67">
            <v>23167.530615927401</v>
          </cell>
          <cell r="P67">
            <v>20215.825060460007</v>
          </cell>
          <cell r="Q67">
            <v>19861.95867781129</v>
          </cell>
          <cell r="T67">
            <v>0.25696568300407985</v>
          </cell>
          <cell r="U67">
            <v>0.24737826011609843</v>
          </cell>
        </row>
        <row r="68">
          <cell r="A68">
            <v>1067</v>
          </cell>
          <cell r="B68">
            <v>8</v>
          </cell>
          <cell r="C68" t="str">
            <v>CASTELNUOVO NIGRA</v>
          </cell>
          <cell r="D68">
            <v>9571.485418648359</v>
          </cell>
          <cell r="E68">
            <v>9966.8298156409892</v>
          </cell>
          <cell r="F68">
            <v>9181.3135720624014</v>
          </cell>
          <cell r="G68">
            <v>8969.5610912098018</v>
          </cell>
          <cell r="H68">
            <v>9539.0813179861743</v>
          </cell>
          <cell r="I68">
            <v>9992.4076374251345</v>
          </cell>
          <cell r="J68">
            <v>9984.8512020052585</v>
          </cell>
          <cell r="K68">
            <v>10002.545772424177</v>
          </cell>
          <cell r="L68">
            <v>8662.6486322540895</v>
          </cell>
          <cell r="M68">
            <v>8684.9482343026175</v>
          </cell>
          <cell r="N68">
            <v>8945.4016547395113</v>
          </cell>
          <cell r="O68">
            <v>8506.8425619064801</v>
          </cell>
          <cell r="P68">
            <v>7562.8931723471251</v>
          </cell>
          <cell r="Q68">
            <v>7477.2264445598066</v>
          </cell>
          <cell r="T68">
            <v>0.25696568300407985</v>
          </cell>
          <cell r="U68">
            <v>0.24744050015533933</v>
          </cell>
        </row>
        <row r="69">
          <cell r="A69">
            <v>1068</v>
          </cell>
          <cell r="B69">
            <v>9</v>
          </cell>
          <cell r="C69" t="str">
            <v>CASTIGLIONE TORINESE</v>
          </cell>
          <cell r="D69">
            <v>11596.351430378589</v>
          </cell>
          <cell r="E69">
            <v>12075.331689244726</v>
          </cell>
          <cell r="F69">
            <v>11123.637984831757</v>
          </cell>
          <cell r="G69">
            <v>10559.905176741144</v>
          </cell>
          <cell r="H69">
            <v>11553.451185488655</v>
          </cell>
          <cell r="I69">
            <v>11644.418074751731</v>
          </cell>
          <cell r="J69">
            <v>11490.917405072449</v>
          </cell>
          <cell r="K69">
            <v>11447.228821509871</v>
          </cell>
          <cell r="L69">
            <v>10059.271003572405</v>
          </cell>
          <cell r="M69">
            <v>9839.3011880714475</v>
          </cell>
          <cell r="N69">
            <v>10238.989692998308</v>
          </cell>
          <cell r="O69">
            <v>9607.7746590501738</v>
          </cell>
          <cell r="P69">
            <v>8372.3046263654724</v>
          </cell>
          <cell r="Q69">
            <v>8096.0274320237713</v>
          </cell>
          <cell r="T69">
            <v>0.25696568300407996</v>
          </cell>
          <cell r="U69">
            <v>0.24721709740078604</v>
          </cell>
        </row>
        <row r="70">
          <cell r="A70">
            <v>1069</v>
          </cell>
          <cell r="B70">
            <v>11</v>
          </cell>
          <cell r="C70" t="str">
            <v>CAVAGNOLO</v>
          </cell>
          <cell r="D70">
            <v>7484.0390782882732</v>
          </cell>
          <cell r="E70">
            <v>7793.1627709087024</v>
          </cell>
          <cell r="F70">
            <v>7178.9598539697608</v>
          </cell>
          <cell r="G70">
            <v>6800.7461384557164</v>
          </cell>
          <cell r="H70">
            <v>7433.0245602433324</v>
          </cell>
          <cell r="I70">
            <v>7280.7081009988988</v>
          </cell>
          <cell r="J70">
            <v>7084.4555985715251</v>
          </cell>
          <cell r="K70">
            <v>7109.564240496401</v>
          </cell>
          <cell r="L70">
            <v>6245.8759277335976</v>
          </cell>
          <cell r="M70">
            <v>5830.9070177677577</v>
          </cell>
          <cell r="N70">
            <v>5907.1755839415155</v>
          </cell>
          <cell r="O70">
            <v>5531.6878972191907</v>
          </cell>
          <cell r="P70">
            <v>4823.1554362875722</v>
          </cell>
          <cell r="Q70">
            <v>4663.9325198239503</v>
          </cell>
          <cell r="T70">
            <v>0.25696568300407985</v>
          </cell>
          <cell r="U70">
            <v>0.24721693558562652</v>
          </cell>
        </row>
        <row r="71">
          <cell r="A71">
            <v>1070</v>
          </cell>
          <cell r="B71">
            <v>16</v>
          </cell>
          <cell r="C71" t="str">
            <v>CAVOUR</v>
          </cell>
          <cell r="D71">
            <v>33717.767072786395</v>
          </cell>
          <cell r="E71">
            <v>35110.458980915653</v>
          </cell>
          <cell r="F71">
            <v>32343.296667606377</v>
          </cell>
          <cell r="G71">
            <v>31085.256184828788</v>
          </cell>
          <cell r="H71">
            <v>34514.163508660051</v>
          </cell>
          <cell r="I71">
            <v>34543.169032822421</v>
          </cell>
          <cell r="J71">
            <v>33671.281906434</v>
          </cell>
          <cell r="K71">
            <v>33803.046592283768</v>
          </cell>
          <cell r="L71">
            <v>28867.760767004209</v>
          </cell>
          <cell r="M71">
            <v>27658.910132713332</v>
          </cell>
          <cell r="N71">
            <v>28359.11776121979</v>
          </cell>
          <cell r="O71">
            <v>26901.029807556788</v>
          </cell>
          <cell r="P71">
            <v>23796.314869099035</v>
          </cell>
          <cell r="Q71">
            <v>22915.959522849225</v>
          </cell>
          <cell r="T71">
            <v>0.25696568300407985</v>
          </cell>
          <cell r="U71">
            <v>0.24717415050664548</v>
          </cell>
        </row>
        <row r="72">
          <cell r="A72">
            <v>1071</v>
          </cell>
          <cell r="B72">
            <v>16</v>
          </cell>
          <cell r="C72" t="str">
            <v>CERCENASCO</v>
          </cell>
          <cell r="D72">
            <v>6803.7765328630439</v>
          </cell>
          <cell r="E72">
            <v>7084.8023938455708</v>
          </cell>
          <cell r="F72">
            <v>6526.4275177965555</v>
          </cell>
          <cell r="G72">
            <v>6406.9971267156334</v>
          </cell>
          <cell r="H72">
            <v>7050.5312792633022</v>
          </cell>
          <cell r="I72">
            <v>7076.8020273515394</v>
          </cell>
          <cell r="J72">
            <v>6965.3657402731378</v>
          </cell>
          <cell r="K72">
            <v>6773.647400152573</v>
          </cell>
          <cell r="L72">
            <v>5845.1654544670646</v>
          </cell>
          <cell r="M72">
            <v>5617.6942069970619</v>
          </cell>
          <cell r="N72">
            <v>5711.2668281045226</v>
          </cell>
          <cell r="O72">
            <v>5414.6350597713072</v>
          </cell>
          <cell r="P72">
            <v>4756.8437306853739</v>
          </cell>
          <cell r="Q72">
            <v>4540.7097886262172</v>
          </cell>
          <cell r="T72">
            <v>0.25696568300407985</v>
          </cell>
          <cell r="U72">
            <v>0.24708375931877574</v>
          </cell>
        </row>
        <row r="73">
          <cell r="A73">
            <v>1072</v>
          </cell>
          <cell r="B73">
            <v>10</v>
          </cell>
          <cell r="C73" t="str">
            <v>CERES</v>
          </cell>
          <cell r="D73">
            <v>11579.456832323809</v>
          </cell>
          <cell r="E73">
            <v>12057.739270069373</v>
          </cell>
          <cell r="F73">
            <v>11107.432077845506</v>
          </cell>
          <cell r="G73">
            <v>10690.743717230494</v>
          </cell>
          <cell r="H73">
            <v>11914.587171814082</v>
          </cell>
          <cell r="I73">
            <v>11445.784468591606</v>
          </cell>
          <cell r="J73">
            <v>11101.634313303934</v>
          </cell>
          <cell r="K73">
            <v>11223.154995423778</v>
          </cell>
          <cell r="L73">
            <v>9899.4199862997884</v>
          </cell>
          <cell r="M73">
            <v>9308.5238601046385</v>
          </cell>
          <cell r="N73">
            <v>9663.4955724499723</v>
          </cell>
          <cell r="O73">
            <v>8899.3873947326938</v>
          </cell>
          <cell r="P73">
            <v>7641.3565913550019</v>
          </cell>
          <cell r="Q73">
            <v>7436.6192750682976</v>
          </cell>
          <cell r="T73">
            <v>0.25696568300407985</v>
          </cell>
          <cell r="U73">
            <v>0.24728280592366686</v>
          </cell>
        </row>
        <row r="74">
          <cell r="A74">
            <v>1073</v>
          </cell>
          <cell r="B74">
            <v>8</v>
          </cell>
          <cell r="C74" t="str">
            <v>CERESOLE REALE</v>
          </cell>
          <cell r="D74">
            <v>13797.772226359612</v>
          </cell>
          <cell r="E74">
            <v>14367.680835324727</v>
          </cell>
          <cell r="F74">
            <v>13235.320106039566</v>
          </cell>
          <cell r="G74">
            <v>12895.945417067687</v>
          </cell>
          <cell r="H74">
            <v>14531.314494454671</v>
          </cell>
          <cell r="I74">
            <v>14256.936812726797</v>
          </cell>
          <cell r="J74">
            <v>14189.628058912534</v>
          </cell>
          <cell r="K74">
            <v>13851.739253670921</v>
          </cell>
          <cell r="L74">
            <v>12301.312365690279</v>
          </cell>
          <cell r="M74">
            <v>12159.969747224044</v>
          </cell>
          <cell r="N74">
            <v>12416.769051453302</v>
          </cell>
          <cell r="O74">
            <v>12068.579998961162</v>
          </cell>
          <cell r="P74">
            <v>10169.148962071817</v>
          </cell>
          <cell r="Q74">
            <v>10139.610348860519</v>
          </cell>
          <cell r="T74">
            <v>0.25696568300407985</v>
          </cell>
          <cell r="U74">
            <v>0.24752705664550129</v>
          </cell>
        </row>
        <row r="75">
          <cell r="A75">
            <v>1074</v>
          </cell>
          <cell r="B75">
            <v>13</v>
          </cell>
          <cell r="C75" t="str">
            <v>CESANA TORINESE</v>
          </cell>
          <cell r="D75">
            <v>34140.448717123276</v>
          </cell>
          <cell r="E75">
            <v>35550.59923407773</v>
          </cell>
          <cell r="F75">
            <v>32748.748125564085</v>
          </cell>
          <cell r="G75">
            <v>32569.859276456544</v>
          </cell>
          <cell r="H75">
            <v>35267.143335741006</v>
          </cell>
          <cell r="I75">
            <v>34094.061073100995</v>
          </cell>
          <cell r="J75">
            <v>33190.60551059054</v>
          </cell>
          <cell r="K75">
            <v>32990.353317311878</v>
          </cell>
          <cell r="L75">
            <v>28256.398202349308</v>
          </cell>
          <cell r="M75">
            <v>27581.01724400622</v>
          </cell>
          <cell r="N75">
            <v>27871.567033172076</v>
          </cell>
          <cell r="O75">
            <v>26499.192632275463</v>
          </cell>
          <cell r="P75">
            <v>23106.423948977084</v>
          </cell>
          <cell r="Q75">
            <v>22594.406100241067</v>
          </cell>
          <cell r="T75">
            <v>0.25696568300407985</v>
          </cell>
          <cell r="U75">
            <v>0.24733037176023831</v>
          </cell>
        </row>
        <row r="76">
          <cell r="A76">
            <v>1075</v>
          </cell>
          <cell r="B76">
            <v>10</v>
          </cell>
          <cell r="C76" t="str">
            <v>CHIALAMBERTO</v>
          </cell>
          <cell r="D76">
            <v>8880.9567114751972</v>
          </cell>
          <cell r="E76">
            <v>9247.7792392487008</v>
          </cell>
          <cell r="F76">
            <v>8518.933563760309</v>
          </cell>
          <cell r="G76">
            <v>8497.151048857957</v>
          </cell>
          <cell r="H76">
            <v>9193.9212307879152</v>
          </cell>
          <cell r="I76">
            <v>8952.5609702274214</v>
          </cell>
          <cell r="J76">
            <v>8541.6918778046838</v>
          </cell>
          <cell r="K76">
            <v>8431.7590548076587</v>
          </cell>
          <cell r="L76">
            <v>7426.0649899812797</v>
          </cell>
          <cell r="M76">
            <v>7317.3476357546215</v>
          </cell>
          <cell r="N76">
            <v>7575.1015508054643</v>
          </cell>
          <cell r="O76">
            <v>7030.5722456081248</v>
          </cell>
          <cell r="P76">
            <v>6360.530353043845</v>
          </cell>
          <cell r="Q76">
            <v>6154.2207271934485</v>
          </cell>
          <cell r="T76">
            <v>0.25696568300407985</v>
          </cell>
          <cell r="U76">
            <v>0.24722166369726736</v>
          </cell>
        </row>
        <row r="77">
          <cell r="A77">
            <v>1076</v>
          </cell>
          <cell r="B77">
            <v>12</v>
          </cell>
          <cell r="C77" t="str">
            <v>CHIANOCCO</v>
          </cell>
          <cell r="D77">
            <v>9587.9886226914332</v>
          </cell>
          <cell r="E77">
            <v>9984.014674512493</v>
          </cell>
          <cell r="F77">
            <v>9197.1440398148752</v>
          </cell>
          <cell r="G77">
            <v>8692.1673402267061</v>
          </cell>
          <cell r="H77">
            <v>9536.0159778455909</v>
          </cell>
          <cell r="I77">
            <v>9515.6000732540269</v>
          </cell>
          <cell r="J77">
            <v>9394.6669340746666</v>
          </cell>
          <cell r="K77">
            <v>9487.5947034636265</v>
          </cell>
          <cell r="L77">
            <v>8210.0233720907636</v>
          </cell>
          <cell r="M77">
            <v>7718.2161784894333</v>
          </cell>
          <cell r="N77">
            <v>7902.4213159188221</v>
          </cell>
          <cell r="O77">
            <v>7474.3516859653328</v>
          </cell>
          <cell r="P77">
            <v>6661.9537798138272</v>
          </cell>
          <cell r="Q77">
            <v>6346.3262314554704</v>
          </cell>
          <cell r="T77">
            <v>0.25696568300407985</v>
          </cell>
          <cell r="U77">
            <v>0.24706215433176193</v>
          </cell>
        </row>
        <row r="78">
          <cell r="A78">
            <v>1077</v>
          </cell>
          <cell r="B78">
            <v>7</v>
          </cell>
          <cell r="C78" t="str">
            <v>CHIAVERANO</v>
          </cell>
          <cell r="D78">
            <v>9733.002338530694</v>
          </cell>
          <cell r="E78">
            <v>10135.018093886427</v>
          </cell>
          <cell r="F78">
            <v>9336.2464193448286</v>
          </cell>
          <cell r="G78">
            <v>8989.7628687074102</v>
          </cell>
          <cell r="H78">
            <v>9677.9862805941648</v>
          </cell>
          <cell r="I78">
            <v>9418.2309296420972</v>
          </cell>
          <cell r="J78">
            <v>9266.4408623786348</v>
          </cell>
          <cell r="K78">
            <v>9148.7711924212927</v>
          </cell>
          <cell r="L78">
            <v>7799.1362902030987</v>
          </cell>
          <cell r="M78">
            <v>7572.1204686494029</v>
          </cell>
          <cell r="N78">
            <v>7559.8678333766775</v>
          </cell>
          <cell r="O78">
            <v>6878.654684086373</v>
          </cell>
          <cell r="P78">
            <v>6099.4465186513953</v>
          </cell>
          <cell r="Q78">
            <v>5879.9642644080886</v>
          </cell>
          <cell r="T78">
            <v>0.25696568300407985</v>
          </cell>
          <cell r="U78">
            <v>0.24718481774459494</v>
          </cell>
        </row>
        <row r="79">
          <cell r="A79">
            <v>1078</v>
          </cell>
          <cell r="B79">
            <v>14</v>
          </cell>
          <cell r="C79" t="str">
            <v>CHIERI</v>
          </cell>
          <cell r="D79">
            <v>38369.486234338001</v>
          </cell>
          <cell r="E79">
            <v>39954.314579651778</v>
          </cell>
          <cell r="F79">
            <v>36805.39323917569</v>
          </cell>
          <cell r="G79">
            <v>35391.816805250586</v>
          </cell>
          <cell r="H79">
            <v>38696.650444739338</v>
          </cell>
          <cell r="I79">
            <v>38380.929770935429</v>
          </cell>
          <cell r="J79">
            <v>37524.350463077841</v>
          </cell>
          <cell r="K79">
            <v>37168.342616916634</v>
          </cell>
          <cell r="L79">
            <v>32231.362863440943</v>
          </cell>
          <cell r="M79">
            <v>31158.562012664883</v>
          </cell>
          <cell r="N79">
            <v>31560.277657266262</v>
          </cell>
          <cell r="O79">
            <v>29919.328717147313</v>
          </cell>
          <cell r="P79">
            <v>26195.009844908913</v>
          </cell>
          <cell r="Q79">
            <v>25308.463234838586</v>
          </cell>
          <cell r="T79">
            <v>0.2569656830040799</v>
          </cell>
          <cell r="U79">
            <v>0.24720798644243033</v>
          </cell>
        </row>
        <row r="80">
          <cell r="A80">
            <v>1079</v>
          </cell>
          <cell r="B80">
            <v>8</v>
          </cell>
          <cell r="C80" t="str">
            <v>CHIESANUOVA</v>
          </cell>
          <cell r="D80">
            <v>2679.6053694708257</v>
          </cell>
          <cell r="E80">
            <v>2790.2848432030505</v>
          </cell>
          <cell r="F80">
            <v>2570.3739879873319</v>
          </cell>
          <cell r="G80">
            <v>2484.8141600901477</v>
          </cell>
          <cell r="H80">
            <v>2842.1311597344456</v>
          </cell>
          <cell r="I80">
            <v>2918.9090128605526</v>
          </cell>
          <cell r="J80">
            <v>2960.5543920102518</v>
          </cell>
          <cell r="K80">
            <v>3102.85540933841</v>
          </cell>
          <cell r="L80">
            <v>2633.7138890679289</v>
          </cell>
          <cell r="M80">
            <v>2641.447249151835</v>
          </cell>
          <cell r="N80">
            <v>2727.8963295345184</v>
          </cell>
          <cell r="O80">
            <v>2431.4095357047977</v>
          </cell>
          <cell r="P80">
            <v>2231.0787255288578</v>
          </cell>
          <cell r="Q80">
            <v>2335.4092718389415</v>
          </cell>
          <cell r="T80">
            <v>0.25696568300407985</v>
          </cell>
          <cell r="U80">
            <v>0.24799620861920479</v>
          </cell>
        </row>
        <row r="81">
          <cell r="A81">
            <v>1080</v>
          </cell>
          <cell r="B81">
            <v>13</v>
          </cell>
          <cell r="C81" t="str">
            <v>CHIOMONTE</v>
          </cell>
          <cell r="D81">
            <v>11676.827271377853</v>
          </cell>
          <cell r="E81">
            <v>12159.131536021645</v>
          </cell>
          <cell r="F81">
            <v>11200.833310204152</v>
          </cell>
          <cell r="G81">
            <v>10779.1634739331</v>
          </cell>
          <cell r="H81">
            <v>11327.615572206694</v>
          </cell>
          <cell r="I81">
            <v>11114.315543362902</v>
          </cell>
          <cell r="J81">
            <v>11738.37474863036</v>
          </cell>
          <cell r="K81">
            <v>12026.419290542324</v>
          </cell>
          <cell r="L81">
            <v>10297.726956868641</v>
          </cell>
          <cell r="M81">
            <v>9884.2008188002492</v>
          </cell>
          <cell r="N81">
            <v>10731.280850525331</v>
          </cell>
          <cell r="O81">
            <v>10606.231643387977</v>
          </cell>
          <cell r="P81">
            <v>9460.4944558314328</v>
          </cell>
          <cell r="Q81">
            <v>9301.4202010187873</v>
          </cell>
          <cell r="T81">
            <v>0.25696568300407985</v>
          </cell>
          <cell r="U81">
            <v>0.24738452697234697</v>
          </cell>
        </row>
        <row r="82">
          <cell r="A82">
            <v>1081</v>
          </cell>
          <cell r="B82">
            <v>12</v>
          </cell>
          <cell r="C82" t="str">
            <v>CHIUSA DI SAN MICHELE</v>
          </cell>
          <cell r="D82">
            <v>4207.7208826531478</v>
          </cell>
          <cell r="E82">
            <v>4381.5182403573945</v>
          </cell>
          <cell r="F82">
            <v>4036.1974299292433</v>
          </cell>
          <cell r="G82">
            <v>3900.1732676425891</v>
          </cell>
          <cell r="H82">
            <v>4273.0827563711437</v>
          </cell>
          <cell r="I82">
            <v>4192.4208360032226</v>
          </cell>
          <cell r="J82">
            <v>3978.4539160593936</v>
          </cell>
          <cell r="K82">
            <v>3796.8319135254551</v>
          </cell>
          <cell r="L82">
            <v>3292.0317833578665</v>
          </cell>
          <cell r="M82">
            <v>3129.1419760071572</v>
          </cell>
          <cell r="N82">
            <v>3152.0652340517349</v>
          </cell>
          <cell r="O82">
            <v>3041.301353997666</v>
          </cell>
          <cell r="P82">
            <v>2707.9788947625943</v>
          </cell>
          <cell r="Q82">
            <v>2615.0848999986106</v>
          </cell>
          <cell r="T82">
            <v>0.25696568300407985</v>
          </cell>
          <cell r="U82">
            <v>0.24720249752757406</v>
          </cell>
        </row>
        <row r="83">
          <cell r="A83">
            <v>1082</v>
          </cell>
          <cell r="B83">
            <v>11</v>
          </cell>
          <cell r="C83" t="str">
            <v>CHIVASSO</v>
          </cell>
          <cell r="D83">
            <v>38283.099604569412</v>
          </cell>
          <cell r="E83">
            <v>39864.359802562241</v>
          </cell>
          <cell r="F83">
            <v>36722.5280723131</v>
          </cell>
          <cell r="G83">
            <v>35382.761870537455</v>
          </cell>
          <cell r="H83">
            <v>38240.856248914119</v>
          </cell>
          <cell r="I83">
            <v>36892.587997393413</v>
          </cell>
          <cell r="J83">
            <v>36228.934041577726</v>
          </cell>
          <cell r="K83">
            <v>36163.362150982728</v>
          </cell>
          <cell r="L83">
            <v>31852.135142256142</v>
          </cell>
          <cell r="M83">
            <v>31349.780519486434</v>
          </cell>
          <cell r="N83">
            <v>32366.988919919739</v>
          </cell>
          <cell r="O83">
            <v>30824.609401633454</v>
          </cell>
          <cell r="P83">
            <v>27145.845168791217</v>
          </cell>
          <cell r="Q83">
            <v>26361.42512280848</v>
          </cell>
          <cell r="T83">
            <v>0.25696568300407985</v>
          </cell>
          <cell r="U83">
            <v>0.24725987068124805</v>
          </cell>
        </row>
        <row r="84">
          <cell r="A84">
            <v>1083</v>
          </cell>
          <cell r="B84">
            <v>8</v>
          </cell>
          <cell r="C84" t="str">
            <v>CICONIO</v>
          </cell>
          <cell r="D84">
            <v>1804.8639556344378</v>
          </cell>
          <cell r="E84">
            <v>1879.4127660838399</v>
          </cell>
          <cell r="F84">
            <v>1731.2905162355437</v>
          </cell>
          <cell r="G84">
            <v>1548.5609411355354</v>
          </cell>
          <cell r="H84">
            <v>1717.8708873589208</v>
          </cell>
          <cell r="I84">
            <v>1676.9914717624674</v>
          </cell>
          <cell r="J84">
            <v>1720.022030954565</v>
          </cell>
          <cell r="K84">
            <v>1780.0047173130881</v>
          </cell>
          <cell r="L84">
            <v>1582.3638443393206</v>
          </cell>
          <cell r="M84">
            <v>1524.1946679953342</v>
          </cell>
          <cell r="N84">
            <v>1612.2052810619775</v>
          </cell>
          <cell r="O84">
            <v>1594.7756228404903</v>
          </cell>
          <cell r="P84">
            <v>1378.0165453334125</v>
          </cell>
          <cell r="Q84">
            <v>1325.3724907422725</v>
          </cell>
          <cell r="T84">
            <v>0.2569656830040799</v>
          </cell>
          <cell r="U84">
            <v>0.2471621623533031</v>
          </cell>
        </row>
        <row r="85">
          <cell r="A85">
            <v>1084</v>
          </cell>
          <cell r="B85">
            <v>8</v>
          </cell>
          <cell r="C85" t="str">
            <v>CINTANO</v>
          </cell>
          <cell r="D85">
            <v>2854.4862659740788</v>
          </cell>
          <cell r="E85">
            <v>2972.3890890141247</v>
          </cell>
          <cell r="F85">
            <v>2738.1260430060292</v>
          </cell>
          <cell r="G85">
            <v>2753.3974961022468</v>
          </cell>
          <cell r="H85">
            <v>3077.0989279561486</v>
          </cell>
          <cell r="I85">
            <v>3095.1551922932845</v>
          </cell>
          <cell r="J85">
            <v>3247.3380881506537</v>
          </cell>
          <cell r="K85">
            <v>3250.7261165651016</v>
          </cell>
          <cell r="L85">
            <v>2908.9696265825564</v>
          </cell>
          <cell r="M85">
            <v>2883.8746601610414</v>
          </cell>
          <cell r="N85">
            <v>2834.0383257714475</v>
          </cell>
          <cell r="O85">
            <v>2672.029346001571</v>
          </cell>
          <cell r="P85">
            <v>2352.5637133810592</v>
          </cell>
          <cell r="Q85">
            <v>2263.8181883112024</v>
          </cell>
          <cell r="T85">
            <v>0.25696568300407985</v>
          </cell>
          <cell r="U85">
            <v>0.24716657224724051</v>
          </cell>
        </row>
        <row r="86">
          <cell r="A86">
            <v>1085</v>
          </cell>
          <cell r="B86">
            <v>14</v>
          </cell>
          <cell r="C86" t="str">
            <v>CINZANO</v>
          </cell>
          <cell r="D86">
            <v>3348.877097402154</v>
          </cell>
          <cell r="E86">
            <v>3487.2004337252065</v>
          </cell>
          <cell r="F86">
            <v>3212.3635361385009</v>
          </cell>
          <cell r="G86">
            <v>3072.5067958081572</v>
          </cell>
          <cell r="H86">
            <v>3339.3868982486115</v>
          </cell>
          <cell r="I86">
            <v>3341.2282694252167</v>
          </cell>
          <cell r="J86">
            <v>3364.4767779949611</v>
          </cell>
          <cell r="K86">
            <v>3295.2383903094592</v>
          </cell>
          <cell r="L86">
            <v>3019.5695407966678</v>
          </cell>
          <cell r="M86">
            <v>2930.2777954137509</v>
          </cell>
          <cell r="N86">
            <v>3137.968031764316</v>
          </cell>
          <cell r="O86">
            <v>2965.8191315484742</v>
          </cell>
          <cell r="P86">
            <v>2626.8958677991309</v>
          </cell>
          <cell r="Q86">
            <v>2574.9903655162016</v>
          </cell>
          <cell r="T86">
            <v>0.25696568300407985</v>
          </cell>
          <cell r="U86">
            <v>0.24735455520654276</v>
          </cell>
        </row>
        <row r="87">
          <cell r="A87">
            <v>1086</v>
          </cell>
          <cell r="B87">
            <v>10</v>
          </cell>
          <cell r="C87" t="str">
            <v>CIRIE'</v>
          </cell>
          <cell r="D87">
            <v>24111.590838624557</v>
          </cell>
          <cell r="E87">
            <v>25107.505466677681</v>
          </cell>
          <cell r="F87">
            <v>23128.706415763503</v>
          </cell>
          <cell r="G87">
            <v>21977.700151535391</v>
          </cell>
          <cell r="H87">
            <v>23999.657810315122</v>
          </cell>
          <cell r="I87">
            <v>23454.349122647585</v>
          </cell>
          <cell r="J87">
            <v>22705.26575034199</v>
          </cell>
          <cell r="K87">
            <v>22455.674121657157</v>
          </cell>
          <cell r="L87">
            <v>19412.557504052253</v>
          </cell>
          <cell r="M87">
            <v>18677.576791061816</v>
          </cell>
          <cell r="N87">
            <v>18744.50655111207</v>
          </cell>
          <cell r="O87">
            <v>17662.480595955782</v>
          </cell>
          <cell r="P87">
            <v>15414.333068610344</v>
          </cell>
          <cell r="Q87">
            <v>14775.564154909052</v>
          </cell>
          <cell r="T87">
            <v>0.25696568300407985</v>
          </cell>
          <cell r="U87">
            <v>0.24712711632662152</v>
          </cell>
        </row>
        <row r="88">
          <cell r="A88">
            <v>1087</v>
          </cell>
          <cell r="B88">
            <v>13</v>
          </cell>
          <cell r="C88" t="str">
            <v>CLAVIERE</v>
          </cell>
          <cell r="D88">
            <v>1363.6942878035577</v>
          </cell>
          <cell r="E88">
            <v>1420.0208528363576</v>
          </cell>
          <cell r="F88">
            <v>1308.1046802161732</v>
          </cell>
          <cell r="G88">
            <v>1208.2247039761992</v>
          </cell>
          <cell r="H88">
            <v>1389.0709473733284</v>
          </cell>
          <cell r="I88">
            <v>1392.6429288674794</v>
          </cell>
          <cell r="J88">
            <v>1478.983037292011</v>
          </cell>
          <cell r="K88">
            <v>1452.7171148362111</v>
          </cell>
          <cell r="L88">
            <v>1223.1512012415924</v>
          </cell>
          <cell r="M88">
            <v>1055.8248807124617</v>
          </cell>
          <cell r="N88">
            <v>1120.3582021002389</v>
          </cell>
          <cell r="O88">
            <v>1029.153160061524</v>
          </cell>
          <cell r="P88">
            <v>923.66980995653421</v>
          </cell>
          <cell r="Q88">
            <v>893.47786692845909</v>
          </cell>
          <cell r="T88">
            <v>0.2569656830040799</v>
          </cell>
          <cell r="U88">
            <v>0.2472193016674416</v>
          </cell>
        </row>
        <row r="89">
          <cell r="A89">
            <v>1088</v>
          </cell>
          <cell r="B89">
            <v>10</v>
          </cell>
          <cell r="C89" t="str">
            <v>COASSOLO TORINESE</v>
          </cell>
          <cell r="D89">
            <v>16000.420867559167</v>
          </cell>
          <cell r="E89">
            <v>16661.308542024934</v>
          </cell>
          <cell r="F89">
            <v>15348.180020607158</v>
          </cell>
          <cell r="G89">
            <v>14756.265141899743</v>
          </cell>
          <cell r="H89">
            <v>16125.097923113268</v>
          </cell>
          <cell r="I89">
            <v>15867.211893687298</v>
          </cell>
          <cell r="J89">
            <v>15724.677674280943</v>
          </cell>
          <cell r="K89">
            <v>16244.32863200011</v>
          </cell>
          <cell r="L89">
            <v>14329.977192229086</v>
          </cell>
          <cell r="M89">
            <v>13718.122030050465</v>
          </cell>
          <cell r="N89">
            <v>13964.051223576276</v>
          </cell>
          <cell r="O89">
            <v>13291.329936325592</v>
          </cell>
          <cell r="P89">
            <v>11581.073588047275</v>
          </cell>
          <cell r="Q89">
            <v>11432.596401286988</v>
          </cell>
          <cell r="T89">
            <v>0.25696568300407979</v>
          </cell>
          <cell r="U89">
            <v>0.24742608923277676</v>
          </cell>
        </row>
        <row r="90">
          <cell r="A90">
            <v>1089</v>
          </cell>
          <cell r="B90">
            <v>12</v>
          </cell>
          <cell r="C90" t="str">
            <v>COAZZE</v>
          </cell>
          <cell r="D90">
            <v>19483.257738793756</v>
          </cell>
          <cell r="E90">
            <v>20288.00187675047</v>
          </cell>
          <cell r="F90">
            <v>18689.042596947071</v>
          </cell>
          <cell r="G90">
            <v>17907.032226269286</v>
          </cell>
          <cell r="H90">
            <v>19640.094889552998</v>
          </cell>
          <cell r="I90">
            <v>19901.943617157584</v>
          </cell>
          <cell r="J90">
            <v>20078.628995412386</v>
          </cell>
          <cell r="K90">
            <v>20499.994143934022</v>
          </cell>
          <cell r="L90">
            <v>18287.740932814781</v>
          </cell>
          <cell r="M90">
            <v>17469.262643374412</v>
          </cell>
          <cell r="N90">
            <v>18105.298769562381</v>
          </cell>
          <cell r="O90">
            <v>17226.807835765409</v>
          </cell>
          <cell r="P90">
            <v>15162.493367702999</v>
          </cell>
          <cell r="Q90">
            <v>14815.360758285391</v>
          </cell>
          <cell r="T90">
            <v>0.25696568300407985</v>
          </cell>
          <cell r="U90">
            <v>0.24732241987726683</v>
          </cell>
        </row>
        <row r="91">
          <cell r="A91">
            <v>1090</v>
          </cell>
          <cell r="B91">
            <v>9</v>
          </cell>
          <cell r="C91" t="str">
            <v>COLLEGNO</v>
          </cell>
          <cell r="D91">
            <v>24587.448662282135</v>
          </cell>
          <cell r="E91">
            <v>25603.018308978619</v>
          </cell>
          <cell r="F91">
            <v>23585.166380295988</v>
          </cell>
          <cell r="G91">
            <v>22617.974893247658</v>
          </cell>
          <cell r="H91">
            <v>24768.786722539739</v>
          </cell>
          <cell r="I91">
            <v>24115.624819108547</v>
          </cell>
          <cell r="J91">
            <v>23582.039758331437</v>
          </cell>
          <cell r="K91">
            <v>23113.37989976969</v>
          </cell>
          <cell r="L91">
            <v>19682.146994551906</v>
          </cell>
          <cell r="M91">
            <v>18722.669834896889</v>
          </cell>
          <cell r="N91">
            <v>18983.352729628514</v>
          </cell>
          <cell r="O91">
            <v>17880.122347778797</v>
          </cell>
          <cell r="P91">
            <v>15657.123612912081</v>
          </cell>
          <cell r="Q91">
            <v>15121.624302548767</v>
          </cell>
          <cell r="T91">
            <v>0.25696568300407985</v>
          </cell>
          <cell r="U91">
            <v>0.24720419452679332</v>
          </cell>
        </row>
        <row r="92">
          <cell r="A92">
            <v>1091</v>
          </cell>
          <cell r="B92">
            <v>8</v>
          </cell>
          <cell r="C92" t="str">
            <v>COLLERETTO CASTELNUOVO</v>
          </cell>
          <cell r="D92">
            <v>4178.9787861023215</v>
          </cell>
          <cell r="E92">
            <v>4351.5889689499836</v>
          </cell>
          <cell r="F92">
            <v>4008.6269756466218</v>
          </cell>
          <cell r="G92">
            <v>3802.7956084072875</v>
          </cell>
          <cell r="H92">
            <v>4393.6238619171945</v>
          </cell>
          <cell r="I92">
            <v>4351.1060597765672</v>
          </cell>
          <cell r="J92">
            <v>4374.2038167908913</v>
          </cell>
          <cell r="K92">
            <v>4535.4102131679274</v>
          </cell>
          <cell r="L92">
            <v>4016.4057281186369</v>
          </cell>
          <cell r="M92">
            <v>3894.2821024580335</v>
          </cell>
          <cell r="N92">
            <v>3945.383202342965</v>
          </cell>
          <cell r="O92">
            <v>3808.4356730581026</v>
          </cell>
          <cell r="P92">
            <v>3397.7385448558048</v>
          </cell>
          <cell r="Q92">
            <v>3201.8086876864795</v>
          </cell>
          <cell r="T92">
            <v>0.25696568300407985</v>
          </cell>
          <cell r="U92">
            <v>0.24694910121363106</v>
          </cell>
        </row>
        <row r="93">
          <cell r="A93">
            <v>1092</v>
          </cell>
          <cell r="B93">
            <v>7</v>
          </cell>
          <cell r="C93" t="str">
            <v>COLLERETTO GIACOSA</v>
          </cell>
          <cell r="D93">
            <v>5156.3832831223044</v>
          </cell>
          <cell r="E93">
            <v>5369.3645656050758</v>
          </cell>
          <cell r="F93">
            <v>4946.1885746436192</v>
          </cell>
          <cell r="G93">
            <v>4637.5526986526966</v>
          </cell>
          <cell r="H93">
            <v>4828.2304689633474</v>
          </cell>
          <cell r="I93">
            <v>4823.4944979107731</v>
          </cell>
          <cell r="J93">
            <v>4854.4135754541521</v>
          </cell>
          <cell r="K93">
            <v>4896.7565549360197</v>
          </cell>
          <cell r="L93">
            <v>4188.5627249724612</v>
          </cell>
          <cell r="M93">
            <v>4001.730392648728</v>
          </cell>
          <cell r="N93">
            <v>4046.1392822364</v>
          </cell>
          <cell r="O93">
            <v>3905.1964771590106</v>
          </cell>
          <cell r="P93">
            <v>3494.1065896779669</v>
          </cell>
          <cell r="Q93">
            <v>3465.2669739449175</v>
          </cell>
          <cell r="T93">
            <v>0.25696568300407985</v>
          </cell>
          <cell r="U93">
            <v>0.24747129989296635</v>
          </cell>
        </row>
        <row r="94">
          <cell r="A94">
            <v>1093</v>
          </cell>
          <cell r="B94">
            <v>12</v>
          </cell>
          <cell r="C94" t="str">
            <v>CONDOVE</v>
          </cell>
          <cell r="D94">
            <v>23932.355948252869</v>
          </cell>
          <cell r="E94">
            <v>24920.86738792355</v>
          </cell>
          <cell r="F94">
            <v>22956.777852998261</v>
          </cell>
          <cell r="G94">
            <v>21822.501940119917</v>
          </cell>
          <cell r="H94">
            <v>24056.688660066207</v>
          </cell>
          <cell r="I94">
            <v>23740.360367350997</v>
          </cell>
          <cell r="J94">
            <v>23567.711549538373</v>
          </cell>
          <cell r="K94">
            <v>23415.582556174315</v>
          </cell>
          <cell r="L94">
            <v>20451.811742401907</v>
          </cell>
          <cell r="M94">
            <v>20071.92896799395</v>
          </cell>
          <cell r="N94">
            <v>20709.489622893227</v>
          </cell>
          <cell r="O94">
            <v>19683.804731938028</v>
          </cell>
          <cell r="P94">
            <v>17204.680667260709</v>
          </cell>
          <cell r="Q94">
            <v>16877.361793039374</v>
          </cell>
          <cell r="T94">
            <v>0.25696568300407985</v>
          </cell>
          <cell r="U94">
            <v>0.24736259356409718</v>
          </cell>
        </row>
        <row r="95">
          <cell r="A95">
            <v>1094</v>
          </cell>
          <cell r="B95">
            <v>10</v>
          </cell>
          <cell r="C95" t="str">
            <v>CORIO</v>
          </cell>
          <cell r="D95">
            <v>23576.528892653932</v>
          </cell>
          <cell r="E95">
            <v>24550.343111718154</v>
          </cell>
          <cell r="F95">
            <v>22615.455724615509</v>
          </cell>
          <cell r="G95">
            <v>21697.748225437284</v>
          </cell>
          <cell r="H95">
            <v>23618.848866843869</v>
          </cell>
          <cell r="I95">
            <v>23596.655898271365</v>
          </cell>
          <cell r="J95">
            <v>23203.560446222491</v>
          </cell>
          <cell r="K95">
            <v>23682.937743726317</v>
          </cell>
          <cell r="L95">
            <v>20465.182812813731</v>
          </cell>
          <cell r="M95">
            <v>19723.873691734367</v>
          </cell>
          <cell r="N95">
            <v>20092.834878397614</v>
          </cell>
          <cell r="O95">
            <v>19074.181316357739</v>
          </cell>
          <cell r="P95">
            <v>16503.387470310052</v>
          </cell>
          <cell r="Q95">
            <v>16020.847521793872</v>
          </cell>
          <cell r="T95">
            <v>0.25696568300407985</v>
          </cell>
          <cell r="U95">
            <v>0.24725694046279995</v>
          </cell>
        </row>
        <row r="96">
          <cell r="A96">
            <v>1095</v>
          </cell>
          <cell r="B96">
            <v>7</v>
          </cell>
          <cell r="C96" t="str">
            <v>COSSANO CANAVESE</v>
          </cell>
          <cell r="D96">
            <v>2494.3434074563379</v>
          </cell>
          <cell r="E96">
            <v>2597.3707482692994</v>
          </cell>
          <cell r="F96">
            <v>2392.6640410112309</v>
          </cell>
          <cell r="G96">
            <v>2326.1602770100831</v>
          </cell>
          <cell r="H96">
            <v>2725.2631310835468</v>
          </cell>
          <cell r="I96">
            <v>2677.3022094745356</v>
          </cell>
          <cell r="J96">
            <v>2712.7242856009161</v>
          </cell>
          <cell r="K96">
            <v>2692.4810026415807</v>
          </cell>
          <cell r="L96">
            <v>2414.7858631642871</v>
          </cell>
          <cell r="M96">
            <v>2266.3002576920962</v>
          </cell>
          <cell r="N96">
            <v>2292.09110735068</v>
          </cell>
          <cell r="O96">
            <v>2184.6932691877473</v>
          </cell>
          <cell r="P96">
            <v>1932.5497790555792</v>
          </cell>
          <cell r="Q96">
            <v>1842.57668259511</v>
          </cell>
          <cell r="T96">
            <v>0.25696568300407985</v>
          </cell>
          <cell r="U96">
            <v>0.24707135561099869</v>
          </cell>
        </row>
        <row r="97">
          <cell r="A97">
            <v>1096</v>
          </cell>
          <cell r="B97">
            <v>7</v>
          </cell>
          <cell r="C97" t="str">
            <v>CUCEGLIO</v>
          </cell>
          <cell r="D97">
            <v>5261.380886332292</v>
          </cell>
          <cell r="E97">
            <v>5478.6990311003929</v>
          </cell>
          <cell r="F97">
            <v>5046.9060575859903</v>
          </cell>
          <cell r="G97">
            <v>4911.1061291135011</v>
          </cell>
          <cell r="H97">
            <v>5270.2363612693225</v>
          </cell>
          <cell r="I97">
            <v>5189.5067145287921</v>
          </cell>
          <cell r="J97">
            <v>5119.4950270297077</v>
          </cell>
          <cell r="K97">
            <v>5250.3306162915615</v>
          </cell>
          <cell r="L97">
            <v>4512.4876470687032</v>
          </cell>
          <cell r="M97">
            <v>4344.4263218886426</v>
          </cell>
          <cell r="N97">
            <v>4472.5657552540433</v>
          </cell>
          <cell r="O97">
            <v>4319.163035060893</v>
          </cell>
          <cell r="P97">
            <v>3669.6148727325549</v>
          </cell>
          <cell r="Q97">
            <v>3719.4279505589388</v>
          </cell>
          <cell r="T97">
            <v>0.25696568300407985</v>
          </cell>
          <cell r="U97">
            <v>0.24768831722274121</v>
          </cell>
        </row>
        <row r="98">
          <cell r="A98">
            <v>1097</v>
          </cell>
          <cell r="B98">
            <v>16</v>
          </cell>
          <cell r="C98" t="str">
            <v>CUMIANA</v>
          </cell>
          <cell r="D98">
            <v>30763.82130634685</v>
          </cell>
          <cell r="E98">
            <v>32034.502277123931</v>
          </cell>
          <cell r="F98">
            <v>29509.765489289275</v>
          </cell>
          <cell r="G98">
            <v>28731.688680643398</v>
          </cell>
          <cell r="H98">
            <v>32163.848637549039</v>
          </cell>
          <cell r="I98">
            <v>32401.654543926554</v>
          </cell>
          <cell r="J98">
            <v>32574.706568866237</v>
          </cell>
          <cell r="K98">
            <v>32379.69428128831</v>
          </cell>
          <cell r="L98">
            <v>28324.324749505919</v>
          </cell>
          <cell r="M98">
            <v>27524.31606460339</v>
          </cell>
          <cell r="N98">
            <v>28323.095763271569</v>
          </cell>
          <cell r="O98">
            <v>26726.167877714408</v>
          </cell>
          <cell r="P98">
            <v>23347.331736569442</v>
          </cell>
          <cell r="Q98">
            <v>22922.799941593104</v>
          </cell>
          <cell r="T98">
            <v>0.25696568300407985</v>
          </cell>
          <cell r="U98">
            <v>0.24737125626312378</v>
          </cell>
        </row>
        <row r="99">
          <cell r="A99">
            <v>1098</v>
          </cell>
          <cell r="B99">
            <v>8</v>
          </cell>
          <cell r="C99" t="str">
            <v>CUORGNE'</v>
          </cell>
          <cell r="D99">
            <v>18656.384761509529</v>
          </cell>
          <cell r="E99">
            <v>19426.975412907403</v>
          </cell>
          <cell r="F99">
            <v>17895.876253725142</v>
          </cell>
          <cell r="G99">
            <v>17265.903719966685</v>
          </cell>
          <cell r="H99">
            <v>18671.811762625508</v>
          </cell>
          <cell r="I99">
            <v>18400.719069172355</v>
          </cell>
          <cell r="J99">
            <v>18025.395399794379</v>
          </cell>
          <cell r="K99">
            <v>17905.976723716594</v>
          </cell>
          <cell r="L99">
            <v>15540.207273245673</v>
          </cell>
          <cell r="M99">
            <v>14746.270916727737</v>
          </cell>
          <cell r="N99">
            <v>15064.16880987954</v>
          </cell>
          <cell r="O99">
            <v>14362.565730947968</v>
          </cell>
          <cell r="P99">
            <v>12628.13867023196</v>
          </cell>
          <cell r="Q99">
            <v>12273.579171047815</v>
          </cell>
          <cell r="T99">
            <v>0.25696568300407985</v>
          </cell>
          <cell r="U99">
            <v>0.24726851158193444</v>
          </cell>
        </row>
        <row r="100">
          <cell r="A100">
            <v>1099</v>
          </cell>
          <cell r="B100">
            <v>9</v>
          </cell>
          <cell r="C100" t="str">
            <v>DRUENTO</v>
          </cell>
          <cell r="D100">
            <v>15853.567543812498</v>
          </cell>
          <cell r="E100">
            <v>16508.3895308553</v>
          </cell>
          <cell r="F100">
            <v>15207.313022910979</v>
          </cell>
          <cell r="G100">
            <v>14529.411238481169</v>
          </cell>
          <cell r="H100">
            <v>15788.842793630947</v>
          </cell>
          <cell r="I100">
            <v>15605.255424180392</v>
          </cell>
          <cell r="J100">
            <v>15321.35014777502</v>
          </cell>
          <cell r="K100">
            <v>15181.647588489614</v>
          </cell>
          <cell r="L100">
            <v>13087.824972204951</v>
          </cell>
          <cell r="M100">
            <v>12475.830683012384</v>
          </cell>
          <cell r="N100">
            <v>12876.145597065182</v>
          </cell>
          <cell r="O100">
            <v>12118.704722804288</v>
          </cell>
          <cell r="P100">
            <v>10645.869201951202</v>
          </cell>
          <cell r="Q100">
            <v>10342.905193168857</v>
          </cell>
          <cell r="T100">
            <v>0.25696568300407985</v>
          </cell>
          <cell r="U100">
            <v>0.24726455084691562</v>
          </cell>
        </row>
        <row r="101">
          <cell r="A101">
            <v>1100</v>
          </cell>
          <cell r="B101">
            <v>13</v>
          </cell>
          <cell r="C101" t="str">
            <v>EXILLES</v>
          </cell>
          <cell r="D101">
            <v>13840.703325693832</v>
          </cell>
          <cell r="E101">
            <v>14412.385177665254</v>
          </cell>
          <cell r="F101">
            <v>13276.501162870401</v>
          </cell>
          <cell r="G101">
            <v>13182.864131033646</v>
          </cell>
          <cell r="H101">
            <v>13743.060681530875</v>
          </cell>
          <cell r="I101">
            <v>14338.413003070653</v>
          </cell>
          <cell r="J101">
            <v>14142.333609664118</v>
          </cell>
          <cell r="K101">
            <v>14225.87504283302</v>
          </cell>
          <cell r="L101">
            <v>12016.493511378772</v>
          </cell>
          <cell r="M101">
            <v>11438.918047420697</v>
          </cell>
          <cell r="N101">
            <v>11738.890763235509</v>
          </cell>
          <cell r="O101">
            <v>11163.053391930887</v>
          </cell>
          <cell r="P101">
            <v>9942.1004523907322</v>
          </cell>
          <cell r="Q101">
            <v>9932.3779540919077</v>
          </cell>
          <cell r="T101">
            <v>0.25696568300407985</v>
          </cell>
          <cell r="U101">
            <v>0.24754418320045013</v>
          </cell>
        </row>
        <row r="102">
          <cell r="A102">
            <v>1101</v>
          </cell>
          <cell r="B102">
            <v>8</v>
          </cell>
          <cell r="C102" t="str">
            <v>FAVRIA</v>
          </cell>
          <cell r="D102">
            <v>8243.3772702113856</v>
          </cell>
          <cell r="E102">
            <v>8583.8649660631636</v>
          </cell>
          <cell r="F102">
            <v>7907.3443985155654</v>
          </cell>
          <cell r="G102">
            <v>7591.4075492714146</v>
          </cell>
          <cell r="H102">
            <v>8217.1194219334084</v>
          </cell>
          <cell r="I102">
            <v>8431.202370423176</v>
          </cell>
          <cell r="J102">
            <v>8503.3187853735162</v>
          </cell>
          <cell r="K102">
            <v>8704.1075699678877</v>
          </cell>
          <cell r="L102">
            <v>7690.6252332908689</v>
          </cell>
          <cell r="M102">
            <v>7401.8313312964447</v>
          </cell>
          <cell r="N102">
            <v>7668.8260808321402</v>
          </cell>
          <cell r="O102">
            <v>7348.1172694876313</v>
          </cell>
          <cell r="P102">
            <v>6438.5745650339677</v>
          </cell>
          <cell r="Q102">
            <v>6234.6815445122302</v>
          </cell>
          <cell r="T102">
            <v>0.25696568300407985</v>
          </cell>
          <cell r="U102">
            <v>0.24723094205998339</v>
          </cell>
        </row>
        <row r="103">
          <cell r="A103">
            <v>1102</v>
          </cell>
          <cell r="B103">
            <v>8</v>
          </cell>
          <cell r="C103" t="str">
            <v>FELETTO</v>
          </cell>
          <cell r="D103">
            <v>6192.1827505814281</v>
          </cell>
          <cell r="E103">
            <v>6447.9471015177205</v>
          </cell>
          <cell r="F103">
            <v>5939.7647326335682</v>
          </cell>
          <cell r="G103">
            <v>5635.5995102494817</v>
          </cell>
          <cell r="H103">
            <v>5939.5080913670299</v>
          </cell>
          <cell r="I103">
            <v>5881.0791906099776</v>
          </cell>
          <cell r="J103">
            <v>5802.531176745747</v>
          </cell>
          <cell r="K103">
            <v>5909.3739515673742</v>
          </cell>
          <cell r="L103">
            <v>5070.2660387284714</v>
          </cell>
          <cell r="M103">
            <v>4845.8438859800035</v>
          </cell>
          <cell r="N103">
            <v>4812.4286030997046</v>
          </cell>
          <cell r="O103">
            <v>4603.1710868545006</v>
          </cell>
          <cell r="P103">
            <v>4012.2222725684878</v>
          </cell>
          <cell r="Q103">
            <v>3900.243693786786</v>
          </cell>
          <cell r="T103">
            <v>0.25696568300407985</v>
          </cell>
          <cell r="U103">
            <v>0.24727058770563845</v>
          </cell>
        </row>
        <row r="104">
          <cell r="A104">
            <v>1103</v>
          </cell>
          <cell r="B104">
            <v>16</v>
          </cell>
          <cell r="C104" t="str">
            <v>FENESTRELLE</v>
          </cell>
          <cell r="D104">
            <v>19703.371858194321</v>
          </cell>
          <cell r="E104">
            <v>20517.207676281942</v>
          </cell>
          <cell r="F104">
            <v>18900.183988639263</v>
          </cell>
          <cell r="G104">
            <v>17815.692551949498</v>
          </cell>
          <cell r="H104">
            <v>19169.060931811269</v>
          </cell>
          <cell r="I104">
            <v>18923.480215754003</v>
          </cell>
          <cell r="J104">
            <v>18865.472534316315</v>
          </cell>
          <cell r="K104">
            <v>18972.688917484593</v>
          </cell>
          <cell r="L104">
            <v>16301.388649769015</v>
          </cell>
          <cell r="M104">
            <v>15252.101913459484</v>
          </cell>
          <cell r="N104">
            <v>15750.857116719651</v>
          </cell>
          <cell r="O104">
            <v>15236.333620874275</v>
          </cell>
          <cell r="P104">
            <v>13189.822490719156</v>
          </cell>
          <cell r="Q104">
            <v>12419.901768080485</v>
          </cell>
          <cell r="T104">
            <v>0.2569656830040799</v>
          </cell>
          <cell r="U104">
            <v>0.24694238762125786</v>
          </cell>
        </row>
        <row r="105">
          <cell r="A105">
            <v>1104</v>
          </cell>
          <cell r="B105">
            <v>10</v>
          </cell>
          <cell r="C105" t="str">
            <v>FIANO</v>
          </cell>
          <cell r="D105">
            <v>9872.2922707259058</v>
          </cell>
          <cell r="E105">
            <v>10280.061312206235</v>
          </cell>
          <cell r="F105">
            <v>9469.8583394365523</v>
          </cell>
          <cell r="G105">
            <v>9059.1574719111268</v>
          </cell>
          <cell r="H105">
            <v>9952.816760313146</v>
          </cell>
          <cell r="I105">
            <v>9754.1574843727431</v>
          </cell>
          <cell r="J105">
            <v>9551.426422117278</v>
          </cell>
          <cell r="K105">
            <v>9361.8938058310268</v>
          </cell>
          <cell r="L105">
            <v>7901.7017946465903</v>
          </cell>
          <cell r="M105">
            <v>7613.1142532405747</v>
          </cell>
          <cell r="N105">
            <v>7617.3964223463709</v>
          </cell>
          <cell r="O105">
            <v>7143.7329854564368</v>
          </cell>
          <cell r="P105">
            <v>6277.2450858863294</v>
          </cell>
          <cell r="Q105">
            <v>6141.9934589899513</v>
          </cell>
          <cell r="T105">
            <v>0.25696568300407985</v>
          </cell>
          <cell r="U105">
            <v>0.24733641921365648</v>
          </cell>
        </row>
        <row r="106">
          <cell r="A106">
            <v>1105</v>
          </cell>
          <cell r="B106">
            <v>7</v>
          </cell>
          <cell r="C106" t="str">
            <v>FIORANO CANAVESE</v>
          </cell>
          <cell r="D106">
            <v>3808.4438549108809</v>
          </cell>
          <cell r="E106">
            <v>3965.74931727585</v>
          </cell>
          <cell r="F106">
            <v>3653.1965232277125</v>
          </cell>
          <cell r="G106">
            <v>3410.4749972138807</v>
          </cell>
          <cell r="H106">
            <v>3527.7054626317663</v>
          </cell>
          <cell r="I106">
            <v>3507.904312030787</v>
          </cell>
          <cell r="J106">
            <v>3449.011750411968</v>
          </cell>
          <cell r="K106">
            <v>3351.6036346493465</v>
          </cell>
          <cell r="L106">
            <v>2897.4322036475714</v>
          </cell>
          <cell r="M106">
            <v>2780.4512413936577</v>
          </cell>
          <cell r="N106">
            <v>2809.5925913263409</v>
          </cell>
          <cell r="O106">
            <v>2647.8663844129851</v>
          </cell>
          <cell r="P106">
            <v>2345.9052016759038</v>
          </cell>
          <cell r="Q106">
            <v>2273.5199593691077</v>
          </cell>
          <cell r="T106">
            <v>0.25696568300407985</v>
          </cell>
          <cell r="U106">
            <v>0.24723907450991522</v>
          </cell>
        </row>
        <row r="107">
          <cell r="A107">
            <v>1106</v>
          </cell>
          <cell r="B107">
            <v>7</v>
          </cell>
          <cell r="C107" t="str">
            <v>FOGLIZZO</v>
          </cell>
          <cell r="D107">
            <v>8327.7886648839431</v>
          </cell>
          <cell r="E107">
            <v>8671.7629221696589</v>
          </cell>
          <cell r="F107">
            <v>7988.3148487273902</v>
          </cell>
          <cell r="G107">
            <v>7665.6177722047642</v>
          </cell>
          <cell r="H107">
            <v>8079.5697431214967</v>
          </cell>
          <cell r="I107">
            <v>7908.181501549564</v>
          </cell>
          <cell r="J107">
            <v>7990.8396753966917</v>
          </cell>
          <cell r="K107">
            <v>8043.9223212604302</v>
          </cell>
          <cell r="L107">
            <v>7032.4653219294223</v>
          </cell>
          <cell r="M107">
            <v>6735.938752641533</v>
          </cell>
          <cell r="N107">
            <v>7268.2763897758259</v>
          </cell>
          <cell r="O107">
            <v>6934.1781095696806</v>
          </cell>
          <cell r="P107">
            <v>6136.3240756760306</v>
          </cell>
          <cell r="Q107">
            <v>6025.6986907558148</v>
          </cell>
          <cell r="T107">
            <v>0.25696568300407985</v>
          </cell>
          <cell r="U107">
            <v>0.24737237811258567</v>
          </cell>
        </row>
        <row r="108">
          <cell r="A108">
            <v>1107</v>
          </cell>
          <cell r="B108">
            <v>8</v>
          </cell>
          <cell r="C108" t="str">
            <v>FORNO CANAVESE</v>
          </cell>
          <cell r="D108">
            <v>12487.867551493466</v>
          </cell>
          <cell r="E108">
            <v>13003.671342747235</v>
          </cell>
          <cell r="F108">
            <v>11978.812360018792</v>
          </cell>
          <cell r="G108">
            <v>11269.072175276375</v>
          </cell>
          <cell r="H108">
            <v>11915.886235635759</v>
          </cell>
          <cell r="I108">
            <v>11721.704644778423</v>
          </cell>
          <cell r="J108">
            <v>11520.091317348797</v>
          </cell>
          <cell r="K108">
            <v>11620.14665411754</v>
          </cell>
          <cell r="L108">
            <v>10102.529418671073</v>
          </cell>
          <cell r="M108">
            <v>9411.9894101634454</v>
          </cell>
          <cell r="N108">
            <v>9621.5954354392834</v>
          </cell>
          <cell r="O108">
            <v>9116.5102914452036</v>
          </cell>
          <cell r="P108">
            <v>7878.2279926145739</v>
          </cell>
          <cell r="Q108">
            <v>7663.95481887193</v>
          </cell>
          <cell r="T108">
            <v>0.2569656830040799</v>
          </cell>
          <cell r="U108">
            <v>0.2472783408410644</v>
          </cell>
        </row>
        <row r="109">
          <cell r="A109">
            <v>1108</v>
          </cell>
          <cell r="B109">
            <v>8</v>
          </cell>
          <cell r="C109" t="str">
            <v>FRASSINETTO</v>
          </cell>
          <cell r="D109">
            <v>6636.7439191893318</v>
          </cell>
          <cell r="E109">
            <v>6910.8705994237716</v>
          </cell>
          <cell r="F109">
            <v>6366.2038183578479</v>
          </cell>
          <cell r="G109">
            <v>5868.4976744266214</v>
          </cell>
          <cell r="H109">
            <v>6691.2370110133843</v>
          </cell>
          <cell r="I109">
            <v>6659.1364817367785</v>
          </cell>
          <cell r="J109">
            <v>6880.9440723952603</v>
          </cell>
          <cell r="K109">
            <v>7180.410417818408</v>
          </cell>
          <cell r="L109">
            <v>6488.0823895069625</v>
          </cell>
          <cell r="M109">
            <v>6162.1329286978835</v>
          </cell>
          <cell r="N109">
            <v>6414.4331852108644</v>
          </cell>
          <cell r="O109">
            <v>6137.3281652809328</v>
          </cell>
          <cell r="P109">
            <v>5420.014707282884</v>
          </cell>
          <cell r="Q109">
            <v>5448.7866962944172</v>
          </cell>
          <cell r="T109">
            <v>0.25696568300407985</v>
          </cell>
          <cell r="U109">
            <v>0.24760650095128062</v>
          </cell>
        </row>
        <row r="110">
          <cell r="A110">
            <v>1109</v>
          </cell>
          <cell r="B110">
            <v>8</v>
          </cell>
          <cell r="C110" t="str">
            <v>FRONT</v>
          </cell>
          <cell r="D110">
            <v>7511.5288615317331</v>
          </cell>
          <cell r="E110">
            <v>7821.7880029675225</v>
          </cell>
          <cell r="F110">
            <v>7205.3290442204707</v>
          </cell>
          <cell r="G110">
            <v>6957.9464029854526</v>
          </cell>
          <cell r="H110">
            <v>7562.1882071062464</v>
          </cell>
          <cell r="I110">
            <v>7412.9830476918023</v>
          </cell>
          <cell r="J110">
            <v>7513.6027461844214</v>
          </cell>
          <cell r="K110">
            <v>7712.2465607515896</v>
          </cell>
          <cell r="L110">
            <v>6731.3534872906703</v>
          </cell>
          <cell r="M110">
            <v>6287.7153913750071</v>
          </cell>
          <cell r="N110">
            <v>6320.9116981104398</v>
          </cell>
          <cell r="O110">
            <v>5939.5713879549885</v>
          </cell>
          <cell r="P110">
            <v>5253.4865796917702</v>
          </cell>
          <cell r="Q110">
            <v>5296.0826842192773</v>
          </cell>
          <cell r="T110">
            <v>0.25696568300407979</v>
          </cell>
          <cell r="U110">
            <v>0.24763382411216092</v>
          </cell>
        </row>
        <row r="111">
          <cell r="A111">
            <v>1110</v>
          </cell>
          <cell r="B111">
            <v>16</v>
          </cell>
          <cell r="C111" t="str">
            <v>FROSSASCO</v>
          </cell>
          <cell r="D111">
            <v>16081.872389973845</v>
          </cell>
          <cell r="E111">
            <v>16746.124370146059</v>
          </cell>
          <cell r="F111">
            <v>15426.311254736604</v>
          </cell>
          <cell r="G111">
            <v>14802.045170619816</v>
          </cell>
          <cell r="H111">
            <v>16195.978690034863</v>
          </cell>
          <cell r="I111">
            <v>15961.259009586363</v>
          </cell>
          <cell r="J111">
            <v>15469.370878857497</v>
          </cell>
          <cell r="K111">
            <v>14780.985904434723</v>
          </cell>
          <cell r="L111">
            <v>12787.963675490048</v>
          </cell>
          <cell r="M111">
            <v>12223.940125983587</v>
          </cell>
          <cell r="N111">
            <v>12466.343396345181</v>
          </cell>
          <cell r="O111">
            <v>11840.869051275165</v>
          </cell>
          <cell r="P111">
            <v>10413.553363716319</v>
          </cell>
          <cell r="Q111">
            <v>9920.0479575169938</v>
          </cell>
          <cell r="T111">
            <v>0.25696568300407985</v>
          </cell>
          <cell r="U111">
            <v>0.24706251299104318</v>
          </cell>
        </row>
        <row r="112">
          <cell r="A112">
            <v>1111</v>
          </cell>
          <cell r="B112">
            <v>16</v>
          </cell>
          <cell r="C112" t="str">
            <v>GARZIGLIANA</v>
          </cell>
          <cell r="D112">
            <v>5575.3733402089656</v>
          </cell>
          <cell r="E112">
            <v>5805.6607527457081</v>
          </cell>
          <cell r="F112">
            <v>5348.0989291424085</v>
          </cell>
          <cell r="G112">
            <v>5035.1811630163074</v>
          </cell>
          <cell r="H112">
            <v>5561.7756990443386</v>
          </cell>
          <cell r="I112">
            <v>5362.8923140697234</v>
          </cell>
          <cell r="J112">
            <v>5379.4921804524538</v>
          </cell>
          <cell r="K112">
            <v>5366.9310348914278</v>
          </cell>
          <cell r="L112">
            <v>4731.5951586162419</v>
          </cell>
          <cell r="M112">
            <v>4636.8796878836838</v>
          </cell>
          <cell r="N112">
            <v>4802.6184537544514</v>
          </cell>
          <cell r="O112">
            <v>4598.4966715367445</v>
          </cell>
          <cell r="P112">
            <v>4275.273617005605</v>
          </cell>
          <cell r="Q112">
            <v>4168.7430193184746</v>
          </cell>
          <cell r="T112">
            <v>0.2569656830040799</v>
          </cell>
          <cell r="U112">
            <v>0.24729946052267421</v>
          </cell>
        </row>
        <row r="113">
          <cell r="A113">
            <v>1112</v>
          </cell>
          <cell r="B113">
            <v>9</v>
          </cell>
          <cell r="C113" t="str">
            <v>GASSINO TORINESE</v>
          </cell>
          <cell r="D113">
            <v>13385.36899934442</v>
          </cell>
          <cell r="E113">
            <v>13938.243543274612</v>
          </cell>
          <cell r="F113">
            <v>12839.72807619854</v>
          </cell>
          <cell r="G113">
            <v>12298.484602636277</v>
          </cell>
          <cell r="H113">
            <v>13373.350512394067</v>
          </cell>
          <cell r="I113">
            <v>13011.634666039463</v>
          </cell>
          <cell r="J113">
            <v>12865.296643979194</v>
          </cell>
          <cell r="K113">
            <v>12742.007687218436</v>
          </cell>
          <cell r="L113">
            <v>11003.122687934539</v>
          </cell>
          <cell r="M113">
            <v>10569.220117127899</v>
          </cell>
          <cell r="N113">
            <v>10701.91770683665</v>
          </cell>
          <cell r="O113">
            <v>10105.638901825323</v>
          </cell>
          <cell r="P113">
            <v>8854.6310356087615</v>
          </cell>
          <cell r="Q113">
            <v>8632.8944017632512</v>
          </cell>
          <cell r="T113">
            <v>0.25696568300407979</v>
          </cell>
          <cell r="U113">
            <v>0.247300296674276</v>
          </cell>
        </row>
        <row r="114">
          <cell r="A114">
            <v>1113</v>
          </cell>
          <cell r="B114">
            <v>10</v>
          </cell>
          <cell r="C114" t="str">
            <v>GERMAGNANO</v>
          </cell>
          <cell r="D114">
            <v>8082.6190444459817</v>
          </cell>
          <cell r="E114">
            <v>8416.4667193347668</v>
          </cell>
          <cell r="F114">
            <v>7753.1393179577553</v>
          </cell>
          <cell r="G114">
            <v>7171.6410918183847</v>
          </cell>
          <cell r="H114">
            <v>7832.6445396572517</v>
          </cell>
          <cell r="I114">
            <v>7696.2079461967751</v>
          </cell>
          <cell r="J114">
            <v>7575.6452643764942</v>
          </cell>
          <cell r="K114">
            <v>7751.5873799182536</v>
          </cell>
          <cell r="L114">
            <v>6697.8639741791421</v>
          </cell>
          <cell r="M114">
            <v>6333.6563504917904</v>
          </cell>
          <cell r="N114">
            <v>6410.4969915270694</v>
          </cell>
          <cell r="O114">
            <v>5971.1722663542823</v>
          </cell>
          <cell r="P114">
            <v>5196.752813816971</v>
          </cell>
          <cell r="Q114">
            <v>5034.3785875947806</v>
          </cell>
          <cell r="T114">
            <v>0.25696568300407985</v>
          </cell>
          <cell r="U114">
            <v>0.24723563746576988</v>
          </cell>
        </row>
        <row r="115">
          <cell r="A115">
            <v>1114</v>
          </cell>
          <cell r="B115">
            <v>13</v>
          </cell>
          <cell r="C115" t="str">
            <v>GIAGLIONE</v>
          </cell>
          <cell r="D115">
            <v>13411.324241221486</v>
          </cell>
          <cell r="E115">
            <v>13965.270850667097</v>
          </cell>
          <cell r="F115">
            <v>12864.625279097452</v>
          </cell>
          <cell r="G115">
            <v>12691.46404591664</v>
          </cell>
          <cell r="H115">
            <v>13840.13784923644</v>
          </cell>
          <cell r="I115">
            <v>13445.915335644808</v>
          </cell>
          <cell r="J115">
            <v>12946.08443641454</v>
          </cell>
          <cell r="K115">
            <v>13163.882613000789</v>
          </cell>
          <cell r="L115">
            <v>11085.931917843111</v>
          </cell>
          <cell r="M115">
            <v>10688.567960201888</v>
          </cell>
          <cell r="N115">
            <v>11081.906253746765</v>
          </cell>
          <cell r="O115">
            <v>10237.053451220952</v>
          </cell>
          <cell r="P115">
            <v>9125.4194610867598</v>
          </cell>
          <cell r="Q115">
            <v>8835.0379582629193</v>
          </cell>
          <cell r="T115">
            <v>0.25696568300407985</v>
          </cell>
          <cell r="U115">
            <v>0.24722868418192509</v>
          </cell>
        </row>
        <row r="116">
          <cell r="A116">
            <v>1115</v>
          </cell>
          <cell r="B116">
            <v>12</v>
          </cell>
          <cell r="C116" t="str">
            <v>GIAVENO</v>
          </cell>
          <cell r="D116">
            <v>36477.274671744817</v>
          </cell>
          <cell r="E116">
            <v>37983.946366708544</v>
          </cell>
          <cell r="F116">
            <v>34990.315752143011</v>
          </cell>
          <cell r="G116">
            <v>33601.915008438089</v>
          </cell>
          <cell r="H116">
            <v>36579.259289791487</v>
          </cell>
          <cell r="I116">
            <v>36339.033334954955</v>
          </cell>
          <cell r="J116">
            <v>36168.196261561236</v>
          </cell>
          <cell r="K116">
            <v>36589.211818756077</v>
          </cell>
          <cell r="L116">
            <v>32092.462163097694</v>
          </cell>
          <cell r="M116">
            <v>31271.431481964286</v>
          </cell>
          <cell r="N116">
            <v>32415.99925839579</v>
          </cell>
          <cell r="O116">
            <v>30674.116018948916</v>
          </cell>
          <cell r="P116">
            <v>26878.121835995542</v>
          </cell>
          <cell r="Q116">
            <v>26231.789062305572</v>
          </cell>
          <cell r="T116">
            <v>0.25696568300407979</v>
          </cell>
          <cell r="U116">
            <v>0.24731063361142247</v>
          </cell>
        </row>
        <row r="117">
          <cell r="A117">
            <v>1116</v>
          </cell>
          <cell r="B117">
            <v>9</v>
          </cell>
          <cell r="C117" t="str">
            <v>GIVOLETTO</v>
          </cell>
          <cell r="D117">
            <v>8199.251490134191</v>
          </cell>
          <cell r="E117">
            <v>8537.9165974165444</v>
          </cell>
          <cell r="F117">
            <v>7865.0173608844725</v>
          </cell>
          <cell r="G117">
            <v>7523.1688104637424</v>
          </cell>
          <cell r="H117">
            <v>8513.8630918026065</v>
          </cell>
          <cell r="I117">
            <v>8801.0031204153765</v>
          </cell>
          <cell r="J117">
            <v>9083.3309888821277</v>
          </cell>
          <cell r="K117">
            <v>9621.6067924328672</v>
          </cell>
          <cell r="L117">
            <v>8491.4944139823765</v>
          </cell>
          <cell r="M117">
            <v>8570.334244630083</v>
          </cell>
          <cell r="N117">
            <v>9155.2168525766283</v>
          </cell>
          <cell r="O117">
            <v>8910.333873726091</v>
          </cell>
          <cell r="P117">
            <v>8094.545157648954</v>
          </cell>
          <cell r="Q117">
            <v>7848.0505776686214</v>
          </cell>
          <cell r="T117">
            <v>0.2569656830040799</v>
          </cell>
          <cell r="U117">
            <v>0.24724241705134772</v>
          </cell>
        </row>
        <row r="118">
          <cell r="A118">
            <v>1117</v>
          </cell>
          <cell r="B118">
            <v>13</v>
          </cell>
          <cell r="C118" t="str">
            <v>GRAVERE</v>
          </cell>
          <cell r="D118">
            <v>12313.60935406215</v>
          </cell>
          <cell r="E118">
            <v>12822.215516215399</v>
          </cell>
          <cell r="F118">
            <v>11811.657620379106</v>
          </cell>
          <cell r="G118">
            <v>11573.714634281901</v>
          </cell>
          <cell r="H118">
            <v>12157.798226847599</v>
          </cell>
          <cell r="I118">
            <v>12013.080038471337</v>
          </cell>
          <cell r="J118">
            <v>12016.373915908602</v>
          </cell>
          <cell r="K118">
            <v>12010.248777403527</v>
          </cell>
          <cell r="L118">
            <v>10178.109736034719</v>
          </cell>
          <cell r="M118">
            <v>9972.4966330350799</v>
          </cell>
          <cell r="N118">
            <v>10264.986370094661</v>
          </cell>
          <cell r="O118">
            <v>9387.4046367699648</v>
          </cell>
          <cell r="P118">
            <v>7807.5385117403976</v>
          </cell>
          <cell r="Q118">
            <v>7663.5212702034069</v>
          </cell>
          <cell r="T118">
            <v>0.25696568300407985</v>
          </cell>
          <cell r="U118">
            <v>0.24737041298660128</v>
          </cell>
        </row>
        <row r="119">
          <cell r="A119">
            <v>1118</v>
          </cell>
          <cell r="B119">
            <v>10</v>
          </cell>
          <cell r="C119" t="str">
            <v>GROSCAVALLO</v>
          </cell>
          <cell r="D119">
            <v>18694.283378217464</v>
          </cell>
          <cell r="E119">
            <v>19466.439408980601</v>
          </cell>
          <cell r="F119">
            <v>17932.229971954188</v>
          </cell>
          <cell r="G119">
            <v>17043.400274500964</v>
          </cell>
          <cell r="H119">
            <v>19120.252128589982</v>
          </cell>
          <cell r="I119">
            <v>18043.024304225622</v>
          </cell>
          <cell r="J119">
            <v>18295.209869265047</v>
          </cell>
          <cell r="K119">
            <v>17379.726656462055</v>
          </cell>
          <cell r="L119">
            <v>15316.789887608753</v>
          </cell>
          <cell r="M119">
            <v>14410.29427109125</v>
          </cell>
          <cell r="N119">
            <v>14837.230660610476</v>
          </cell>
          <cell r="O119">
            <v>14007.728855101255</v>
          </cell>
          <cell r="P119">
            <v>12196.926748399041</v>
          </cell>
          <cell r="Q119">
            <v>12133.476734017824</v>
          </cell>
          <cell r="T119">
            <v>0.2569656830040799</v>
          </cell>
          <cell r="U119">
            <v>0.24750290277762391</v>
          </cell>
        </row>
        <row r="120">
          <cell r="A120">
            <v>1119</v>
          </cell>
          <cell r="B120">
            <v>10</v>
          </cell>
          <cell r="C120" t="str">
            <v>GROSSO</v>
          </cell>
          <cell r="D120">
            <v>4419.047698348475</v>
          </cell>
          <cell r="E120">
            <v>4601.5737819364449</v>
          </cell>
          <cell r="F120">
            <v>4238.9097233945795</v>
          </cell>
          <cell r="G120">
            <v>4090.7485533976214</v>
          </cell>
          <cell r="H120">
            <v>4619.4564973277611</v>
          </cell>
          <cell r="I120">
            <v>4544.6869508519821</v>
          </cell>
          <cell r="J120">
            <v>4467.5324965018062</v>
          </cell>
          <cell r="K120">
            <v>4574.0980867148146</v>
          </cell>
          <cell r="L120">
            <v>3858.7586012782881</v>
          </cell>
          <cell r="M120">
            <v>3700.8020330226955</v>
          </cell>
          <cell r="N120">
            <v>3718.2455921270857</v>
          </cell>
          <cell r="O120">
            <v>3454.1033402056405</v>
          </cell>
          <cell r="P120">
            <v>3038.3841479250104</v>
          </cell>
          <cell r="Q120">
            <v>3001.7712773290127</v>
          </cell>
          <cell r="T120">
            <v>0.25696568300407985</v>
          </cell>
          <cell r="U120">
            <v>0.24743355785850585</v>
          </cell>
        </row>
        <row r="121">
          <cell r="A121">
            <v>1120</v>
          </cell>
          <cell r="B121">
            <v>9</v>
          </cell>
          <cell r="C121" t="str">
            <v>GRUGLIASCO</v>
          </cell>
          <cell r="D121">
            <v>22747.258267946043</v>
          </cell>
          <cell r="E121">
            <v>23686.819967079544</v>
          </cell>
          <cell r="F121">
            <v>21819.98947162315</v>
          </cell>
          <cell r="G121">
            <v>20543.674005617264</v>
          </cell>
          <cell r="H121">
            <v>21687.481375276111</v>
          </cell>
          <cell r="I121">
            <v>21015.760424756143</v>
          </cell>
          <cell r="J121">
            <v>20423.097399269765</v>
          </cell>
          <cell r="K121">
            <v>19845.634023933137</v>
          </cell>
          <cell r="L121">
            <v>17222.332235377482</v>
          </cell>
          <cell r="M121">
            <v>16306.460889419321</v>
          </cell>
          <cell r="N121">
            <v>16610.324692575643</v>
          </cell>
          <cell r="O121">
            <v>15718.787743269882</v>
          </cell>
          <cell r="P121">
            <v>13823.075141678504</v>
          </cell>
          <cell r="Q121">
            <v>13541.593899253781</v>
          </cell>
          <cell r="T121">
            <v>0.25696568300407985</v>
          </cell>
          <cell r="U121">
            <v>0.24734859784841473</v>
          </cell>
        </row>
        <row r="122">
          <cell r="A122">
            <v>1121</v>
          </cell>
          <cell r="B122">
            <v>8</v>
          </cell>
          <cell r="C122" t="str">
            <v>INGRIA</v>
          </cell>
          <cell r="D122">
            <v>2780.6229253567076</v>
          </cell>
          <cell r="E122">
            <v>2895.4748679347354</v>
          </cell>
          <cell r="F122">
            <v>2667.2736661777826</v>
          </cell>
          <cell r="G122">
            <v>2508.835975314199</v>
          </cell>
          <cell r="H122">
            <v>2765.724604584485</v>
          </cell>
          <cell r="I122">
            <v>2914.0351668613944</v>
          </cell>
          <cell r="J122">
            <v>3007.5898672073909</v>
          </cell>
          <cell r="K122">
            <v>3256.887859076191</v>
          </cell>
          <cell r="L122">
            <v>2824.7223297089245</v>
          </cell>
          <cell r="M122">
            <v>2794.9648364716672</v>
          </cell>
          <cell r="N122">
            <v>3205.8624945871093</v>
          </cell>
          <cell r="O122">
            <v>3106.673645096057</v>
          </cell>
          <cell r="P122">
            <v>2798.9676034565155</v>
          </cell>
          <cell r="Q122">
            <v>2384.6836383302148</v>
          </cell>
          <cell r="T122">
            <v>0.25696568300407985</v>
          </cell>
          <cell r="U122">
            <v>0.24584431376820493</v>
          </cell>
        </row>
        <row r="123">
          <cell r="A123">
            <v>1122</v>
          </cell>
          <cell r="B123">
            <v>16</v>
          </cell>
          <cell r="C123" t="str">
            <v>INVERSO PINASCA</v>
          </cell>
          <cell r="D123">
            <v>4967.6057333871186</v>
          </cell>
          <cell r="E123">
            <v>5172.7896737331712</v>
          </cell>
          <cell r="F123">
            <v>4765.1063492967078</v>
          </cell>
          <cell r="G123">
            <v>4691.8892914581584</v>
          </cell>
          <cell r="H123">
            <v>5075.8633163917448</v>
          </cell>
          <cell r="I123">
            <v>5418.7169739604697</v>
          </cell>
          <cell r="J123">
            <v>5410.1391491050572</v>
          </cell>
          <cell r="K123">
            <v>5372.4970779753276</v>
          </cell>
          <cell r="L123">
            <v>4630.5706545015073</v>
          </cell>
          <cell r="M123">
            <v>4515.259206668482</v>
          </cell>
          <cell r="N123">
            <v>4675.4399767277664</v>
          </cell>
          <cell r="O123">
            <v>4436.5913477271242</v>
          </cell>
          <cell r="P123">
            <v>3886.534115877047</v>
          </cell>
          <cell r="Q123">
            <v>3782.5543391018587</v>
          </cell>
          <cell r="T123">
            <v>0.2569656830040799</v>
          </cell>
          <cell r="U123">
            <v>0.24728247111831606</v>
          </cell>
        </row>
        <row r="124">
          <cell r="A124">
            <v>1123</v>
          </cell>
          <cell r="B124">
            <v>14</v>
          </cell>
          <cell r="C124" t="str">
            <v>ISOLABELLA</v>
          </cell>
          <cell r="D124">
            <v>2567.6077066997136</v>
          </cell>
          <cell r="E124">
            <v>2673.661184934253</v>
          </cell>
          <cell r="F124">
            <v>2462.9417957764717</v>
          </cell>
          <cell r="G124">
            <v>2280.3890375287065</v>
          </cell>
          <cell r="H124">
            <v>2665.8721901313752</v>
          </cell>
          <cell r="I124">
            <v>2825.6637468295762</v>
          </cell>
          <cell r="J124">
            <v>2612.6525274136443</v>
          </cell>
          <cell r="K124">
            <v>2607.3411794929934</v>
          </cell>
          <cell r="L124">
            <v>2147.554844241547</v>
          </cell>
          <cell r="M124">
            <v>2197.3642313482305</v>
          </cell>
          <cell r="N124">
            <v>2224.2311898881849</v>
          </cell>
          <cell r="O124">
            <v>2043.5772347565278</v>
          </cell>
          <cell r="P124">
            <v>1808.6905817450213</v>
          </cell>
          <cell r="Q124">
            <v>1803.3954458402504</v>
          </cell>
          <cell r="T124">
            <v>0.25696568300407985</v>
          </cell>
          <cell r="U124">
            <v>0.24752501711325975</v>
          </cell>
        </row>
        <row r="125">
          <cell r="A125">
            <v>1124</v>
          </cell>
          <cell r="B125">
            <v>7</v>
          </cell>
          <cell r="C125" t="str">
            <v>ISSIGLIO</v>
          </cell>
          <cell r="D125">
            <v>3690.2294609052274</v>
          </cell>
          <cell r="E125">
            <v>3842.6521494613407</v>
          </cell>
          <cell r="F125">
            <v>3539.8010184941832</v>
          </cell>
          <cell r="G125">
            <v>3332.6077999035856</v>
          </cell>
          <cell r="H125">
            <v>3443.0535954990928</v>
          </cell>
          <cell r="I125">
            <v>3466.5958394009922</v>
          </cell>
          <cell r="J125">
            <v>3376.2511511617745</v>
          </cell>
          <cell r="K125">
            <v>3465.8949309150139</v>
          </cell>
          <cell r="L125">
            <v>3026.9363375009143</v>
          </cell>
          <cell r="M125">
            <v>2966.0419817148631</v>
          </cell>
          <cell r="N125">
            <v>3183.1901049422604</v>
          </cell>
          <cell r="O125">
            <v>2911.048500190901</v>
          </cell>
          <cell r="P125">
            <v>2564.4314286488311</v>
          </cell>
          <cell r="Q125">
            <v>2529.7612434443113</v>
          </cell>
          <cell r="T125">
            <v>0.25696568300407985</v>
          </cell>
          <cell r="U125">
            <v>0.24741858224762844</v>
          </cell>
        </row>
        <row r="126">
          <cell r="A126">
            <v>1125</v>
          </cell>
          <cell r="B126">
            <v>7</v>
          </cell>
          <cell r="C126" t="str">
            <v>IVREA</v>
          </cell>
          <cell r="D126">
            <v>37867.540926947215</v>
          </cell>
          <cell r="E126">
            <v>39431.636725932593</v>
          </cell>
          <cell r="F126">
            <v>36323.909220592621</v>
          </cell>
          <cell r="G126">
            <v>33451.979113050089</v>
          </cell>
          <cell r="H126">
            <v>34741.104353265669</v>
          </cell>
          <cell r="I126">
            <v>33483.540555277177</v>
          </cell>
          <cell r="J126">
            <v>32521.050980568827</v>
          </cell>
          <cell r="K126">
            <v>32145.000353951371</v>
          </cell>
          <cell r="L126">
            <v>27466.370337372322</v>
          </cell>
          <cell r="M126">
            <v>25943.608337332549</v>
          </cell>
          <cell r="N126">
            <v>26387.910012418113</v>
          </cell>
          <cell r="O126">
            <v>24927.872128556031</v>
          </cell>
          <cell r="P126">
            <v>21833.828107741545</v>
          </cell>
          <cell r="Q126">
            <v>21281.312384830097</v>
          </cell>
          <cell r="T126">
            <v>0.25696568300407985</v>
          </cell>
          <cell r="U126">
            <v>0.2472975683677035</v>
          </cell>
        </row>
        <row r="127">
          <cell r="A127">
            <v>1126</v>
          </cell>
          <cell r="B127">
            <v>9</v>
          </cell>
          <cell r="C127" t="str">
            <v>LA CASSA</v>
          </cell>
          <cell r="D127">
            <v>8016.5216410514431</v>
          </cell>
          <cell r="E127">
            <v>8347.6392028026276</v>
          </cell>
          <cell r="F127">
            <v>7689.7363078375092</v>
          </cell>
          <cell r="G127">
            <v>7490.916792142395</v>
          </cell>
          <cell r="H127">
            <v>8321.1474427360372</v>
          </cell>
          <cell r="I127">
            <v>8585.7660086758515</v>
          </cell>
          <cell r="J127">
            <v>9004.1960243036265</v>
          </cell>
          <cell r="K127">
            <v>9147.2838089023317</v>
          </cell>
          <cell r="L127">
            <v>8003.5313461872074</v>
          </cell>
          <cell r="M127">
            <v>7880.8699361959671</v>
          </cell>
          <cell r="N127">
            <v>8118.3897521697736</v>
          </cell>
          <cell r="O127">
            <v>7705.4438429249576</v>
          </cell>
          <cell r="P127">
            <v>6635.334792499134</v>
          </cell>
          <cell r="Q127">
            <v>6491.3007636717784</v>
          </cell>
          <cell r="T127">
            <v>0.25696568300407979</v>
          </cell>
          <cell r="U127">
            <v>0.24733550979773206</v>
          </cell>
        </row>
        <row r="128">
          <cell r="A128">
            <v>1127</v>
          </cell>
          <cell r="B128">
            <v>9</v>
          </cell>
          <cell r="C128" t="str">
            <v>LA LOGGIA</v>
          </cell>
          <cell r="D128">
            <v>10624.775528791477</v>
          </cell>
          <cell r="E128">
            <v>11063.62543461992</v>
          </cell>
          <cell r="F128">
            <v>10191.667384516077</v>
          </cell>
          <cell r="G128">
            <v>9757.0752182208162</v>
          </cell>
          <cell r="H128">
            <v>10597.922455763</v>
          </cell>
          <cell r="I128">
            <v>10676.95299710132</v>
          </cell>
          <cell r="J128">
            <v>10612.031125529535</v>
          </cell>
          <cell r="K128">
            <v>10629.726566087063</v>
          </cell>
          <cell r="L128">
            <v>9364.5346992051254</v>
          </cell>
          <cell r="M128">
            <v>9389.4326360646701</v>
          </cell>
          <cell r="N128">
            <v>9856.8732023361372</v>
          </cell>
          <cell r="O128">
            <v>9537.7680745076232</v>
          </cell>
          <cell r="P128">
            <v>8454.2867665467511</v>
          </cell>
          <cell r="Q128">
            <v>8263.0986263599352</v>
          </cell>
          <cell r="T128">
            <v>0.25696568300407985</v>
          </cell>
          <cell r="U128">
            <v>0.24732506035944779</v>
          </cell>
        </row>
        <row r="129">
          <cell r="A129">
            <v>1128</v>
          </cell>
          <cell r="B129">
            <v>10</v>
          </cell>
          <cell r="C129" t="str">
            <v>LANZO TORINESE</v>
          </cell>
          <cell r="D129">
            <v>12306.80888306375</v>
          </cell>
          <cell r="E129">
            <v>12815.134155889113</v>
          </cell>
          <cell r="F129">
            <v>11805.134363649027</v>
          </cell>
          <cell r="G129">
            <v>11337.308935437</v>
          </cell>
          <cell r="H129">
            <v>12394.169391011726</v>
          </cell>
          <cell r="I129">
            <v>12151.275724824527</v>
          </cell>
          <cell r="J129">
            <v>11875.264647283822</v>
          </cell>
          <cell r="K129">
            <v>11799.546381915385</v>
          </cell>
          <cell r="L129">
            <v>10171.311155374755</v>
          </cell>
          <cell r="M129">
            <v>9622.828725135636</v>
          </cell>
          <cell r="N129">
            <v>9860.1176406378254</v>
          </cell>
          <cell r="O129">
            <v>9318.5644427021598</v>
          </cell>
          <cell r="P129">
            <v>8216.4836286193568</v>
          </cell>
          <cell r="Q129">
            <v>8017.721458296387</v>
          </cell>
          <cell r="T129">
            <v>0.25696568300407985</v>
          </cell>
          <cell r="U129">
            <v>0.24730891029253435</v>
          </cell>
        </row>
        <row r="130">
          <cell r="A130">
            <v>1129</v>
          </cell>
          <cell r="B130">
            <v>11</v>
          </cell>
          <cell r="C130" t="str">
            <v>LAURIANO</v>
          </cell>
          <cell r="D130">
            <v>7920.4739693725196</v>
          </cell>
          <cell r="E130">
            <v>8247.6243403292156</v>
          </cell>
          <cell r="F130">
            <v>7597.6039215902729</v>
          </cell>
          <cell r="G130">
            <v>7307.0378492066702</v>
          </cell>
          <cell r="H130">
            <v>8010.1435524567187</v>
          </cell>
          <cell r="I130">
            <v>7777.3480783406403</v>
          </cell>
          <cell r="J130">
            <v>7843.1332232122131</v>
          </cell>
          <cell r="K130">
            <v>7906.5819061123057</v>
          </cell>
          <cell r="L130">
            <v>7124.1643934171225</v>
          </cell>
          <cell r="M130">
            <v>6859.4267046762388</v>
          </cell>
          <cell r="N130">
            <v>6959.5703887547943</v>
          </cell>
          <cell r="O130">
            <v>6645.5165185799351</v>
          </cell>
          <cell r="P130">
            <v>5864.5325707179809</v>
          </cell>
          <cell r="Q130">
            <v>5607.8306130878209</v>
          </cell>
          <cell r="T130">
            <v>0.25696568300407985</v>
          </cell>
          <cell r="U130">
            <v>0.24710158759294859</v>
          </cell>
        </row>
        <row r="131">
          <cell r="A131">
            <v>1130</v>
          </cell>
          <cell r="B131">
            <v>9</v>
          </cell>
          <cell r="C131" t="str">
            <v>LEINI'</v>
          </cell>
          <cell r="D131">
            <v>31252.303095423191</v>
          </cell>
          <cell r="E131">
            <v>32543.1605100747</v>
          </cell>
          <cell r="F131">
            <v>29978.334816158214</v>
          </cell>
          <cell r="G131">
            <v>28838.447250322937</v>
          </cell>
          <cell r="H131">
            <v>31859.552694545633</v>
          </cell>
          <cell r="I131">
            <v>31817.539425922281</v>
          </cell>
          <cell r="J131">
            <v>32615.745018066278</v>
          </cell>
          <cell r="K131">
            <v>32946.690396136095</v>
          </cell>
          <cell r="L131">
            <v>28998.837623513904</v>
          </cell>
          <cell r="M131">
            <v>28101.294227618186</v>
          </cell>
          <cell r="N131">
            <v>29171.72850123177</v>
          </cell>
          <cell r="O131">
            <v>27690.618523925012</v>
          </cell>
          <cell r="P131">
            <v>24375.357284930731</v>
          </cell>
          <cell r="Q131">
            <v>23790.574843886425</v>
          </cell>
          <cell r="T131">
            <v>0.25696568300407985</v>
          </cell>
          <cell r="U131">
            <v>0.24731104695467676</v>
          </cell>
        </row>
        <row r="132">
          <cell r="A132">
            <v>1131</v>
          </cell>
          <cell r="B132">
            <v>10</v>
          </cell>
          <cell r="C132" t="str">
            <v>LEMIE</v>
          </cell>
          <cell r="D132">
            <v>12102.38332963245</v>
          </cell>
          <cell r="E132">
            <v>12602.264929024037</v>
          </cell>
          <cell r="F132">
            <v>11609.042009526191</v>
          </cell>
          <cell r="G132">
            <v>11512.503181257809</v>
          </cell>
          <cell r="H132">
            <v>12253.80249637228</v>
          </cell>
          <cell r="I132">
            <v>12401.072470237432</v>
          </cell>
          <cell r="J132">
            <v>11868.648040410702</v>
          </cell>
          <cell r="K132">
            <v>11463.698870652643</v>
          </cell>
          <cell r="L132">
            <v>10093.787931675401</v>
          </cell>
          <cell r="M132">
            <v>9118.3686609441793</v>
          </cell>
          <cell r="N132">
            <v>9366.9130049511914</v>
          </cell>
          <cell r="O132">
            <v>9444.8018558183321</v>
          </cell>
          <cell r="P132">
            <v>7708.7488566064321</v>
          </cell>
          <cell r="Q132">
            <v>7830.6543587364249</v>
          </cell>
          <cell r="T132">
            <v>0.25696568300407985</v>
          </cell>
          <cell r="U132">
            <v>0.24771139313019952</v>
          </cell>
        </row>
        <row r="133">
          <cell r="A133">
            <v>1132</v>
          </cell>
          <cell r="B133">
            <v>7</v>
          </cell>
          <cell r="C133" t="str">
            <v>LESSOLO</v>
          </cell>
          <cell r="D133">
            <v>9113.2027378672337</v>
          </cell>
          <cell r="E133">
            <v>9489.6180468279708</v>
          </cell>
          <cell r="F133">
            <v>8741.7123176218902</v>
          </cell>
          <cell r="G133">
            <v>8383.6734383976636</v>
          </cell>
          <cell r="H133">
            <v>9050.9393304730966</v>
          </cell>
          <cell r="I133">
            <v>9007.1623319447845</v>
          </cell>
          <cell r="J133">
            <v>8945.1545122375119</v>
          </cell>
          <cell r="K133">
            <v>9161.4649469268443</v>
          </cell>
          <cell r="L133">
            <v>7934.7488168187738</v>
          </cell>
          <cell r="M133">
            <v>7619.9028004821776</v>
          </cell>
          <cell r="N133">
            <v>7671.5399601848785</v>
          </cell>
          <cell r="O133">
            <v>7309.4416307054826</v>
          </cell>
          <cell r="P133">
            <v>6366.8127426884403</v>
          </cell>
          <cell r="Q133">
            <v>6218.2482767679439</v>
          </cell>
          <cell r="T133">
            <v>0.25696568300407985</v>
          </cell>
          <cell r="U133">
            <v>0.24731824614159606</v>
          </cell>
        </row>
        <row r="134">
          <cell r="A134">
            <v>1133</v>
          </cell>
          <cell r="B134">
            <v>8</v>
          </cell>
          <cell r="C134" t="str">
            <v>LEVONE</v>
          </cell>
          <cell r="D134">
            <v>4329.5591073376008</v>
          </cell>
          <cell r="E134">
            <v>4508.3889189778565</v>
          </cell>
          <cell r="F134">
            <v>4153.0690435778306</v>
          </cell>
          <cell r="G134">
            <v>3959.0201964330709</v>
          </cell>
          <cell r="H134">
            <v>4264.273137292068</v>
          </cell>
          <cell r="I134">
            <v>4270.9461599160613</v>
          </cell>
          <cell r="J134">
            <v>4126.0305006871886</v>
          </cell>
          <cell r="K134">
            <v>4063.7623736438186</v>
          </cell>
          <cell r="L134">
            <v>3567.8214240314869</v>
          </cell>
          <cell r="M134">
            <v>3405.5671851420975</v>
          </cell>
          <cell r="N134">
            <v>3363.4344548242602</v>
          </cell>
          <cell r="O134">
            <v>3259.3337341180786</v>
          </cell>
          <cell r="P134">
            <v>2927.2962198624787</v>
          </cell>
          <cell r="Q134">
            <v>2736.1436408222212</v>
          </cell>
          <cell r="T134">
            <v>0.2569656830040799</v>
          </cell>
          <cell r="U134">
            <v>0.24686342647182055</v>
          </cell>
        </row>
        <row r="135">
          <cell r="A135">
            <v>1134</v>
          </cell>
          <cell r="B135">
            <v>8</v>
          </cell>
          <cell r="C135" t="str">
            <v>LOCANA</v>
          </cell>
          <cell r="D135">
            <v>27882.195738070841</v>
          </cell>
          <cell r="E135">
            <v>29033.852913395123</v>
          </cell>
          <cell r="F135">
            <v>26745.606449975741</v>
          </cell>
          <cell r="G135">
            <v>25009.670112545504</v>
          </cell>
          <cell r="H135">
            <v>26576.748283382527</v>
          </cell>
          <cell r="I135">
            <v>26040.518374359988</v>
          </cell>
          <cell r="J135">
            <v>26195.620810964232</v>
          </cell>
          <cell r="K135">
            <v>25819.366078657637</v>
          </cell>
          <cell r="L135">
            <v>22354.183258283589</v>
          </cell>
          <cell r="M135">
            <v>21335.218808925743</v>
          </cell>
          <cell r="N135">
            <v>21602.977047809676</v>
          </cell>
          <cell r="O135">
            <v>20506.332589105648</v>
          </cell>
          <cell r="P135">
            <v>17981.932080483253</v>
          </cell>
          <cell r="Q135">
            <v>17574.565664131966</v>
          </cell>
          <cell r="T135">
            <v>0.25696568300407985</v>
          </cell>
          <cell r="U135">
            <v>0.2473250410802029</v>
          </cell>
        </row>
        <row r="136">
          <cell r="A136">
            <v>1135</v>
          </cell>
          <cell r="B136">
            <v>8</v>
          </cell>
          <cell r="C136" t="str">
            <v>LOMBARDORE</v>
          </cell>
          <cell r="D136">
            <v>8438.3798680022392</v>
          </cell>
          <cell r="E136">
            <v>8786.9220278231551</v>
          </cell>
          <cell r="F136">
            <v>8094.3979141795335</v>
          </cell>
          <cell r="G136">
            <v>7803.4066331980921</v>
          </cell>
          <cell r="H136">
            <v>8466.9037504027056</v>
          </cell>
          <cell r="I136">
            <v>9184.9554659315654</v>
          </cell>
          <cell r="J136">
            <v>9044.8017418664112</v>
          </cell>
          <cell r="K136">
            <v>8982.2608291016713</v>
          </cell>
          <cell r="L136">
            <v>7502.1304925053691</v>
          </cell>
          <cell r="M136">
            <v>7858.5929877839917</v>
          </cell>
          <cell r="N136">
            <v>8100.3301755788034</v>
          </cell>
          <cell r="O136">
            <v>7761.2594952401205</v>
          </cell>
          <cell r="P136">
            <v>6780.8805555916761</v>
          </cell>
          <cell r="Q136">
            <v>6584.5950616991586</v>
          </cell>
          <cell r="T136">
            <v>0.25696568300407985</v>
          </cell>
          <cell r="U136">
            <v>0.24725963772818324</v>
          </cell>
        </row>
        <row r="137">
          <cell r="A137">
            <v>1136</v>
          </cell>
          <cell r="B137">
            <v>15</v>
          </cell>
          <cell r="C137" t="str">
            <v>LOMBRIASCO</v>
          </cell>
          <cell r="D137">
            <v>4058.5012693717981</v>
          </cell>
          <cell r="E137">
            <v>4226.1352014997738</v>
          </cell>
          <cell r="F137">
            <v>3893.0606020792329</v>
          </cell>
          <cell r="G137">
            <v>3917.0933400129293</v>
          </cell>
          <cell r="H137">
            <v>4409.9255105689799</v>
          </cell>
          <cell r="I137">
            <v>4458.295269522162</v>
          </cell>
          <cell r="J137">
            <v>4282.9948848101958</v>
          </cell>
          <cell r="K137">
            <v>4336.4013972939429</v>
          </cell>
          <cell r="L137">
            <v>3760.8132848080263</v>
          </cell>
          <cell r="M137">
            <v>3609.2765014351771</v>
          </cell>
          <cell r="N137">
            <v>3659.4411465573457</v>
          </cell>
          <cell r="O137">
            <v>3522.3243364640152</v>
          </cell>
          <cell r="P137">
            <v>3150.6148031440539</v>
          </cell>
          <cell r="Q137">
            <v>3082.3003580451141</v>
          </cell>
          <cell r="T137">
            <v>0.25696568300407985</v>
          </cell>
          <cell r="U137">
            <v>0.24733436346071586</v>
          </cell>
        </row>
        <row r="138">
          <cell r="A138">
            <v>1137</v>
          </cell>
          <cell r="B138">
            <v>7</v>
          </cell>
          <cell r="C138" t="str">
            <v>LORANZE'</v>
          </cell>
          <cell r="D138">
            <v>3146.6235094561212</v>
          </cell>
          <cell r="E138">
            <v>3276.5928840617653</v>
          </cell>
          <cell r="F138">
            <v>3018.3546095418742</v>
          </cell>
          <cell r="G138">
            <v>2848.9123045752776</v>
          </cell>
          <cell r="H138">
            <v>3179.8345760680927</v>
          </cell>
          <cell r="I138">
            <v>3115.3605951990048</v>
          </cell>
          <cell r="J138">
            <v>3099.6935890986324</v>
          </cell>
          <cell r="K138">
            <v>3111.3293079042896</v>
          </cell>
          <cell r="L138">
            <v>2687.0488129855662</v>
          </cell>
          <cell r="M138">
            <v>2568.2410259267485</v>
          </cell>
          <cell r="N138">
            <v>2693.2837814232475</v>
          </cell>
          <cell r="O138">
            <v>2568.519900027713</v>
          </cell>
          <cell r="P138">
            <v>2267.4145944731727</v>
          </cell>
          <cell r="Q138">
            <v>2242.2166057724589</v>
          </cell>
          <cell r="T138">
            <v>0.25696568300407985</v>
          </cell>
          <cell r="U138">
            <v>0.24744292353998218</v>
          </cell>
        </row>
        <row r="139">
          <cell r="A139">
            <v>1138</v>
          </cell>
          <cell r="B139">
            <v>7</v>
          </cell>
          <cell r="C139" t="str">
            <v>LUGNACCO</v>
          </cell>
          <cell r="D139">
            <v>2969.5863812351718</v>
          </cell>
          <cell r="E139">
            <v>3092.2433446903528</v>
          </cell>
          <cell r="F139">
            <v>2848.5342193935403</v>
          </cell>
          <cell r="G139">
            <v>2644.8855490796068</v>
          </cell>
          <cell r="H139">
            <v>2967.2795556040419</v>
          </cell>
          <cell r="I139">
            <v>3072.1511784937397</v>
          </cell>
          <cell r="J139">
            <v>3018.6115719921631</v>
          </cell>
          <cell r="K139">
            <v>3033.5127590961192</v>
          </cell>
          <cell r="L139">
            <v>2682.3806006502878</v>
          </cell>
          <cell r="M139">
            <v>2588.5872634580955</v>
          </cell>
          <cell r="N139">
            <v>2644.2743247859485</v>
          </cell>
          <cell r="O139">
            <v>2449.0142467570804</v>
          </cell>
          <cell r="P139">
            <v>2180.0801816626645</v>
          </cell>
          <cell r="Q139">
            <v>2134.0352976541553</v>
          </cell>
          <cell r="T139">
            <v>0.25696568300407985</v>
          </cell>
          <cell r="U139">
            <v>0.24734033841866665</v>
          </cell>
        </row>
        <row r="140">
          <cell r="A140">
            <v>1139</v>
          </cell>
          <cell r="B140">
            <v>16</v>
          </cell>
          <cell r="C140" t="str">
            <v>LUSERNA SAN GIOVANNI</v>
          </cell>
          <cell r="D140">
            <v>18807.376816607088</v>
          </cell>
          <cell r="E140">
            <v>19584.204103214892</v>
          </cell>
          <cell r="F140">
            <v>18040.71327160743</v>
          </cell>
          <cell r="G140">
            <v>17230.444197790639</v>
          </cell>
          <cell r="H140">
            <v>18188.132418169804</v>
          </cell>
          <cell r="I140">
            <v>17732.787522297986</v>
          </cell>
          <cell r="J140">
            <v>17186.359204876484</v>
          </cell>
          <cell r="K140">
            <v>17058.437511524415</v>
          </cell>
          <cell r="L140">
            <v>14517.560446840871</v>
          </cell>
          <cell r="M140">
            <v>13995.030214828741</v>
          </cell>
          <cell r="N140">
            <v>14065.628322806824</v>
          </cell>
          <cell r="O140">
            <v>13210.692198254759</v>
          </cell>
          <cell r="P140">
            <v>11440.71008860427</v>
          </cell>
          <cell r="Q140">
            <v>11064.189331358895</v>
          </cell>
          <cell r="T140">
            <v>0.25696568300407979</v>
          </cell>
          <cell r="U140">
            <v>0.24721826366418265</v>
          </cell>
        </row>
        <row r="141">
          <cell r="A141">
            <v>1140</v>
          </cell>
          <cell r="B141">
            <v>16</v>
          </cell>
          <cell r="C141" t="str">
            <v>LUSERNETTA</v>
          </cell>
          <cell r="D141">
            <v>6262.8091430381146</v>
          </cell>
          <cell r="E141">
            <v>6521.4906742569119</v>
          </cell>
          <cell r="F141">
            <v>6007.5121121933817</v>
          </cell>
          <cell r="G141">
            <v>5573.583180783713</v>
          </cell>
          <cell r="H141">
            <v>5867.7421393105624</v>
          </cell>
          <cell r="I141">
            <v>5661.7850430478175</v>
          </cell>
          <cell r="J141">
            <v>5680.9415831860688</v>
          </cell>
          <cell r="K141">
            <v>5574.5384818918747</v>
          </cell>
          <cell r="L141">
            <v>4837.5269917209653</v>
          </cell>
          <cell r="M141">
            <v>4822.3721293517037</v>
          </cell>
          <cell r="N141">
            <v>4943.9921776363353</v>
          </cell>
          <cell r="O141">
            <v>4581.2007875466206</v>
          </cell>
          <cell r="P141">
            <v>3958.7123170993887</v>
          </cell>
          <cell r="Q141">
            <v>4119.1293803357512</v>
          </cell>
          <cell r="T141">
            <v>0.25696568300407985</v>
          </cell>
          <cell r="U141">
            <v>0.24794132199096153</v>
          </cell>
        </row>
        <row r="142">
          <cell r="A142">
            <v>1141</v>
          </cell>
          <cell r="B142">
            <v>8</v>
          </cell>
          <cell r="C142" t="str">
            <v>LUSIGLIE'</v>
          </cell>
          <cell r="D142">
            <v>3153.1799006463716</v>
          </cell>
          <cell r="E142">
            <v>3283.4200830115415</v>
          </cell>
          <cell r="F142">
            <v>3024.6437361283829</v>
          </cell>
          <cell r="G142">
            <v>2905.7686201640781</v>
          </cell>
          <cell r="H142">
            <v>3089.9155613205153</v>
          </cell>
          <cell r="I142">
            <v>3149.0683298096119</v>
          </cell>
          <cell r="J142">
            <v>3151.8256475325293</v>
          </cell>
          <cell r="K142">
            <v>3177.3835392126389</v>
          </cell>
          <cell r="L142">
            <v>2791.1933545710235</v>
          </cell>
          <cell r="M142">
            <v>2708.5780455105564</v>
          </cell>
          <cell r="N142">
            <v>2853.4706251597286</v>
          </cell>
          <cell r="O142">
            <v>2680.360393692742</v>
          </cell>
          <cell r="P142">
            <v>2396.0364322200221</v>
          </cell>
          <cell r="Q142">
            <v>2398.4188347359514</v>
          </cell>
          <cell r="T142">
            <v>0.25696568300407985</v>
          </cell>
          <cell r="U142">
            <v>0.24756358804012821</v>
          </cell>
        </row>
        <row r="143">
          <cell r="A143">
            <v>1142</v>
          </cell>
          <cell r="B143">
            <v>16</v>
          </cell>
          <cell r="C143" t="str">
            <v>MACELLO</v>
          </cell>
          <cell r="D143">
            <v>8444.1793050199376</v>
          </cell>
          <cell r="E143">
            <v>8792.9610070676208</v>
          </cell>
          <cell r="F143">
            <v>8099.9609430587489</v>
          </cell>
          <cell r="G143">
            <v>7809.0901808661447</v>
          </cell>
          <cell r="H143">
            <v>8637.3517162495664</v>
          </cell>
          <cell r="I143">
            <v>8458.5777482456924</v>
          </cell>
          <cell r="J143">
            <v>8601.2474753953284</v>
          </cell>
          <cell r="K143">
            <v>8788.4136744067127</v>
          </cell>
          <cell r="L143">
            <v>7858.6827906272283</v>
          </cell>
          <cell r="M143">
            <v>7594.8034863072971</v>
          </cell>
          <cell r="N143">
            <v>7829.0947908183098</v>
          </cell>
          <cell r="O143">
            <v>7526.9547060563818</v>
          </cell>
          <cell r="P143">
            <v>6540.0893120097917</v>
          </cell>
          <cell r="Q143">
            <v>6494.2036093496827</v>
          </cell>
          <cell r="T143">
            <v>0.25696568300407985</v>
          </cell>
          <cell r="U143">
            <v>0.24748480145950463</v>
          </cell>
        </row>
        <row r="144">
          <cell r="A144">
            <v>1143</v>
          </cell>
          <cell r="B144">
            <v>7</v>
          </cell>
          <cell r="C144" t="str">
            <v>MAGLIONE</v>
          </cell>
          <cell r="D144">
            <v>5279.0566429838482</v>
          </cell>
          <cell r="E144">
            <v>5497.1048741543364</v>
          </cell>
          <cell r="F144">
            <v>5063.861280035082</v>
          </cell>
          <cell r="G144">
            <v>4851.6434073439677</v>
          </cell>
          <cell r="H144">
            <v>5275.6390111191477</v>
          </cell>
          <cell r="I144">
            <v>4916.2033491834654</v>
          </cell>
          <cell r="J144">
            <v>4747.7110185082429</v>
          </cell>
          <cell r="K144">
            <v>4782.286497870391</v>
          </cell>
          <cell r="L144">
            <v>4162.7198705871378</v>
          </cell>
          <cell r="M144">
            <v>4082.7271730202606</v>
          </cell>
          <cell r="N144">
            <v>4009.7820645637476</v>
          </cell>
          <cell r="O144">
            <v>3625.0216172342884</v>
          </cell>
          <cell r="P144">
            <v>3119.0372010915557</v>
          </cell>
          <cell r="Q144">
            <v>2968.6603317455056</v>
          </cell>
          <cell r="T144">
            <v>0.25696568300407979</v>
          </cell>
          <cell r="U144">
            <v>0.24705439734569357</v>
          </cell>
        </row>
        <row r="145">
          <cell r="A145">
            <v>1144</v>
          </cell>
          <cell r="B145">
            <v>14</v>
          </cell>
          <cell r="C145" t="str">
            <v>MARENTINO</v>
          </cell>
          <cell r="D145">
            <v>7700.0858527947821</v>
          </cell>
          <cell r="E145">
            <v>8018.1332263334371</v>
          </cell>
          <cell r="F145">
            <v>7386.1997019365372</v>
          </cell>
          <cell r="G145">
            <v>7367.8622162454558</v>
          </cell>
          <cell r="H145">
            <v>8672.0438688864069</v>
          </cell>
          <cell r="I145">
            <v>8465.9697339853628</v>
          </cell>
          <cell r="J145">
            <v>8618.5824382165265</v>
          </cell>
          <cell r="K145">
            <v>8648.0919459329289</v>
          </cell>
          <cell r="L145">
            <v>7490.7759654513393</v>
          </cell>
          <cell r="M145">
            <v>7178.6203669406686</v>
          </cell>
          <cell r="N145">
            <v>7363.0225078424992</v>
          </cell>
          <cell r="O145">
            <v>6937.7314750626347</v>
          </cell>
          <cell r="P145">
            <v>5932.1700980989854</v>
          </cell>
          <cell r="Q145">
            <v>5828.0903404828405</v>
          </cell>
          <cell r="T145">
            <v>0.2569656830040799</v>
          </cell>
          <cell r="U145">
            <v>0.24737859917978894</v>
          </cell>
        </row>
        <row r="146">
          <cell r="A146">
            <v>1145</v>
          </cell>
          <cell r="B146">
            <v>16</v>
          </cell>
          <cell r="C146" t="str">
            <v>MASSELLO</v>
          </cell>
          <cell r="D146">
            <v>9443.481412525136</v>
          </cell>
          <cell r="E146">
            <v>9833.5386817209837</v>
          </cell>
          <cell r="F146">
            <v>9058.5275187704283</v>
          </cell>
          <cell r="G146">
            <v>9057.9886986854399</v>
          </cell>
          <cell r="H146">
            <v>11080.688251481768</v>
          </cell>
          <cell r="I146">
            <v>11050.163298643987</v>
          </cell>
          <cell r="J146">
            <v>11832.806103604453</v>
          </cell>
          <cell r="K146">
            <v>12693.505171144738</v>
          </cell>
          <cell r="L146">
            <v>10712.057624707155</v>
          </cell>
          <cell r="M146">
            <v>10869.997215487158</v>
          </cell>
          <cell r="N146">
            <v>10428.046425579545</v>
          </cell>
          <cell r="O146">
            <v>9868.5982303242727</v>
          </cell>
          <cell r="P146">
            <v>8496.2405855256584</v>
          </cell>
          <cell r="Q146">
            <v>8212.0450043221008</v>
          </cell>
          <cell r="T146">
            <v>0.2569656830040799</v>
          </cell>
          <cell r="U146">
            <v>0.24721279140383981</v>
          </cell>
        </row>
        <row r="147">
          <cell r="A147">
            <v>1146</v>
          </cell>
          <cell r="B147">
            <v>10</v>
          </cell>
          <cell r="C147" t="str">
            <v>MATHI</v>
          </cell>
          <cell r="D147">
            <v>7223.2674785325171</v>
          </cell>
          <cell r="E147">
            <v>7521.6201584679793</v>
          </cell>
          <cell r="F147">
            <v>6928.8183426656524</v>
          </cell>
          <cell r="G147">
            <v>6586.8724483521582</v>
          </cell>
          <cell r="H147">
            <v>7225.338281863621</v>
          </cell>
          <cell r="I147">
            <v>6906.7871485766655</v>
          </cell>
          <cell r="J147">
            <v>6793.8742185078027</v>
          </cell>
          <cell r="K147">
            <v>6779.1211503529257</v>
          </cell>
          <cell r="L147">
            <v>5824.2305009148404</v>
          </cell>
          <cell r="M147">
            <v>5561.4207789670945</v>
          </cell>
          <cell r="N147">
            <v>5648.5217052162971</v>
          </cell>
          <cell r="O147">
            <v>5346.4715535385512</v>
          </cell>
          <cell r="P147">
            <v>4692.6180248328628</v>
          </cell>
          <cell r="Q147">
            <v>4631.9256404084626</v>
          </cell>
          <cell r="T147">
            <v>0.25696568300407985</v>
          </cell>
          <cell r="U147">
            <v>0.24742467495052511</v>
          </cell>
        </row>
        <row r="148">
          <cell r="A148">
            <v>1147</v>
          </cell>
          <cell r="B148">
            <v>12</v>
          </cell>
          <cell r="C148" t="str">
            <v>MATTIE</v>
          </cell>
          <cell r="D148">
            <v>11335.760873908041</v>
          </cell>
          <cell r="E148">
            <v>11803.977597972245</v>
          </cell>
          <cell r="F148">
            <v>10873.67013676788</v>
          </cell>
          <cell r="G148">
            <v>10006.821926535136</v>
          </cell>
          <cell r="H148">
            <v>10890.712007216005</v>
          </cell>
          <cell r="I148">
            <v>10776.798631011332</v>
          </cell>
          <cell r="J148">
            <v>10070.337999528909</v>
          </cell>
          <cell r="K148">
            <v>9715.7196249261051</v>
          </cell>
          <cell r="L148">
            <v>8268.6395761009971</v>
          </cell>
          <cell r="M148">
            <v>7696.2410990428598</v>
          </cell>
          <cell r="N148">
            <v>7591.6469908965491</v>
          </cell>
          <cell r="O148">
            <v>6989.933074415263</v>
          </cell>
          <cell r="P148">
            <v>6182.7547380511623</v>
          </cell>
          <cell r="Q148">
            <v>5650.2639036509481</v>
          </cell>
          <cell r="T148">
            <v>0.25696568300407985</v>
          </cell>
          <cell r="U148">
            <v>0.24662407045560053</v>
          </cell>
        </row>
        <row r="149">
          <cell r="A149">
            <v>1148</v>
          </cell>
          <cell r="B149">
            <v>7</v>
          </cell>
          <cell r="C149" t="str">
            <v>MAZZE'</v>
          </cell>
          <cell r="D149">
            <v>17694.898791386411</v>
          </cell>
          <cell r="E149">
            <v>18425.775848242884</v>
          </cell>
          <cell r="F149">
            <v>16973.584279102299</v>
          </cell>
          <cell r="G149">
            <v>16422.08159387394</v>
          </cell>
          <cell r="H149">
            <v>17863.640770852144</v>
          </cell>
          <cell r="I149">
            <v>17752.805791322899</v>
          </cell>
          <cell r="J149">
            <v>17674.845581758615</v>
          </cell>
          <cell r="K149">
            <v>18042.536160554901</v>
          </cell>
          <cell r="L149">
            <v>15789.433155503106</v>
          </cell>
          <cell r="M149">
            <v>15101.031803104701</v>
          </cell>
          <cell r="N149">
            <v>15325.640163754215</v>
          </cell>
          <cell r="O149">
            <v>14698.119564909101</v>
          </cell>
          <cell r="P149">
            <v>12948.549779498728</v>
          </cell>
          <cell r="Q149">
            <v>12678.574022630432</v>
          </cell>
          <cell r="T149">
            <v>0.25696568300407985</v>
          </cell>
          <cell r="U149">
            <v>0.24734351570256069</v>
          </cell>
        </row>
        <row r="150">
          <cell r="A150">
            <v>1149</v>
          </cell>
          <cell r="B150">
            <v>13</v>
          </cell>
          <cell r="C150" t="str">
            <v>MEANA DI SUSA</v>
          </cell>
          <cell r="D150">
            <v>6492.734620229905</v>
          </cell>
          <cell r="E150">
            <v>6760.9130837593893</v>
          </cell>
          <cell r="F150">
            <v>6228.0649116774575</v>
          </cell>
          <cell r="G150">
            <v>6051.6772765591377</v>
          </cell>
          <cell r="H150">
            <v>6520.0019380139347</v>
          </cell>
          <cell r="I150">
            <v>6482.3133277878133</v>
          </cell>
          <cell r="J150">
            <v>6466.813920128583</v>
          </cell>
          <cell r="K150">
            <v>6523.3515742081545</v>
          </cell>
          <cell r="L150">
            <v>5644.1827532113311</v>
          </cell>
          <cell r="M150">
            <v>5369.4759929355278</v>
          </cell>
          <cell r="N150">
            <v>5360.9794715469716</v>
          </cell>
          <cell r="O150">
            <v>5092.8435283172321</v>
          </cell>
          <cell r="P150">
            <v>4362.3600419801414</v>
          </cell>
          <cell r="Q150">
            <v>4209.1835852820941</v>
          </cell>
          <cell r="T150">
            <v>0.25696568300407979</v>
          </cell>
          <cell r="U150">
            <v>0.24719536647206944</v>
          </cell>
        </row>
        <row r="151">
          <cell r="A151">
            <v>1150</v>
          </cell>
          <cell r="B151">
            <v>7</v>
          </cell>
          <cell r="C151" t="str">
            <v>MERCENASCO</v>
          </cell>
          <cell r="D151">
            <v>9119.8765982774985</v>
          </cell>
          <cell r="E151">
            <v>9496.567566992615</v>
          </cell>
          <cell r="F151">
            <v>8748.1141249154007</v>
          </cell>
          <cell r="G151">
            <v>8492.9523019949302</v>
          </cell>
          <cell r="H151">
            <v>9258.0446658749152</v>
          </cell>
          <cell r="I151">
            <v>9226.3056161495078</v>
          </cell>
          <cell r="J151">
            <v>9069.6849776181843</v>
          </cell>
          <cell r="K151">
            <v>9196.5207541982272</v>
          </cell>
          <cell r="L151">
            <v>8197.1484587500345</v>
          </cell>
          <cell r="M151">
            <v>7790.9917665835492</v>
          </cell>
          <cell r="N151">
            <v>8212.4542535888249</v>
          </cell>
          <cell r="O151">
            <v>7740.7331277729081</v>
          </cell>
          <cell r="P151">
            <v>6787.9610605588423</v>
          </cell>
          <cell r="Q151">
            <v>6614.8653068224439</v>
          </cell>
          <cell r="T151">
            <v>0.25696568300407979</v>
          </cell>
          <cell r="U151">
            <v>0.24729549601059783</v>
          </cell>
        </row>
        <row r="152">
          <cell r="A152">
            <v>1151</v>
          </cell>
          <cell r="B152">
            <v>7</v>
          </cell>
          <cell r="C152" t="str">
            <v>MEUGLIANO</v>
          </cell>
          <cell r="D152">
            <v>3941.6796318767033</v>
          </cell>
          <cell r="E152">
            <v>4104.4883171583333</v>
          </cell>
          <cell r="F152">
            <v>3781.0010795567887</v>
          </cell>
          <cell r="G152">
            <v>3553.2112448165699</v>
          </cell>
          <cell r="H152">
            <v>3670.9597354856878</v>
          </cell>
          <cell r="I152">
            <v>3534.6786933263515</v>
          </cell>
          <cell r="J152">
            <v>3257.6474361213723</v>
          </cell>
          <cell r="K152">
            <v>3495.1053041833238</v>
          </cell>
          <cell r="L152">
            <v>2908.4956424674178</v>
          </cell>
          <cell r="M152">
            <v>3000.8741465556077</v>
          </cell>
          <cell r="N152">
            <v>2922.8238734198026</v>
          </cell>
          <cell r="O152">
            <v>2743.3273035101074</v>
          </cell>
          <cell r="P152">
            <v>2307.3809962855753</v>
          </cell>
          <cell r="Q152">
            <v>2136.7934951408224</v>
          </cell>
          <cell r="T152">
            <v>0.25696568300407985</v>
          </cell>
          <cell r="U152">
            <v>0.24676779495689294</v>
          </cell>
        </row>
        <row r="153">
          <cell r="A153">
            <v>1152</v>
          </cell>
          <cell r="B153">
            <v>10</v>
          </cell>
          <cell r="C153" t="str">
            <v>MEZZENILE</v>
          </cell>
          <cell r="D153">
            <v>12354.123066972707</v>
          </cell>
          <cell r="E153">
            <v>12864.402623452957</v>
          </cell>
          <cell r="F153">
            <v>11850.519833079718</v>
          </cell>
          <cell r="G153">
            <v>11164.728039924381</v>
          </cell>
          <cell r="H153">
            <v>12680.19070243659</v>
          </cell>
          <cell r="I153">
            <v>12137.743996641308</v>
          </cell>
          <cell r="J153">
            <v>11798.951287720867</v>
          </cell>
          <cell r="K153">
            <v>11950.960911446169</v>
          </cell>
          <cell r="L153">
            <v>10406.911833554928</v>
          </cell>
          <cell r="M153">
            <v>9998.2157491435501</v>
          </cell>
          <cell r="N153">
            <v>10241.392910867464</v>
          </cell>
          <cell r="O153">
            <v>9701.762197651</v>
          </cell>
          <cell r="P153">
            <v>8511.1274811326603</v>
          </cell>
          <cell r="Q153">
            <v>8359.9594458731535</v>
          </cell>
          <cell r="T153">
            <v>0.25696568300407985</v>
          </cell>
          <cell r="U153">
            <v>0.24737543041301707</v>
          </cell>
        </row>
        <row r="154">
          <cell r="A154">
            <v>1153</v>
          </cell>
          <cell r="B154">
            <v>14</v>
          </cell>
          <cell r="C154" t="str">
            <v>MOMBELLO DI TORINO</v>
          </cell>
          <cell r="D154">
            <v>2460.734471813319</v>
          </cell>
          <cell r="E154">
            <v>2562.3736159343157</v>
          </cell>
          <cell r="F154">
            <v>2360.4251393710924</v>
          </cell>
          <cell r="G154">
            <v>2119.3366587014539</v>
          </cell>
          <cell r="H154">
            <v>2381.9958403682654</v>
          </cell>
          <cell r="I154">
            <v>2333.4436239819966</v>
          </cell>
          <cell r="J154">
            <v>2266.1843846381976</v>
          </cell>
          <cell r="K154">
            <v>2281.7734944970466</v>
          </cell>
          <cell r="L154">
            <v>2076.9235027651694</v>
          </cell>
          <cell r="M154">
            <v>2071.980500700543</v>
          </cell>
          <cell r="N154">
            <v>2105.9977184424729</v>
          </cell>
          <cell r="O154">
            <v>1957.6077344340492</v>
          </cell>
          <cell r="P154">
            <v>1724.7321191881538</v>
          </cell>
          <cell r="Q154">
            <v>1715.0997513736252</v>
          </cell>
          <cell r="T154">
            <v>0.2569656830040799</v>
          </cell>
          <cell r="U154">
            <v>0.24749864310339501</v>
          </cell>
        </row>
        <row r="155">
          <cell r="A155">
            <v>1154</v>
          </cell>
          <cell r="B155">
            <v>12</v>
          </cell>
          <cell r="C155" t="str">
            <v>MOMPANTERO</v>
          </cell>
          <cell r="D155">
            <v>11912.804405542176</v>
          </cell>
          <cell r="E155">
            <v>12404.855562515602</v>
          </cell>
          <cell r="F155">
            <v>11427.191077032912</v>
          </cell>
          <cell r="G155">
            <v>11426.750587579239</v>
          </cell>
          <cell r="H155">
            <v>12471.707497660362</v>
          </cell>
          <cell r="I155">
            <v>11984.64097015707</v>
          </cell>
          <cell r="J155">
            <v>11995.395962275172</v>
          </cell>
          <cell r="K155">
            <v>12092.133723994333</v>
          </cell>
          <cell r="L155">
            <v>10690.904685422154</v>
          </cell>
          <cell r="M155">
            <v>10401.591684145482</v>
          </cell>
          <cell r="N155">
            <v>10483.474292804523</v>
          </cell>
          <cell r="O155">
            <v>10135.850295909766</v>
          </cell>
          <cell r="P155">
            <v>8500.0928550481221</v>
          </cell>
          <cell r="Q155">
            <v>8373.2251319407642</v>
          </cell>
          <cell r="T155">
            <v>0.2569656830040799</v>
          </cell>
          <cell r="U155">
            <v>0.24740611166169102</v>
          </cell>
        </row>
        <row r="156">
          <cell r="A156">
            <v>1155</v>
          </cell>
          <cell r="B156">
            <v>10</v>
          </cell>
          <cell r="C156" t="str">
            <v>MONASTERO DI LANZO</v>
          </cell>
          <cell r="D156">
            <v>11671.457122469086</v>
          </cell>
          <cell r="E156">
            <v>12153.539576370949</v>
          </cell>
          <cell r="F156">
            <v>11195.682069941697</v>
          </cell>
          <cell r="G156">
            <v>10803.706283443598</v>
          </cell>
          <cell r="H156">
            <v>11628.870922414269</v>
          </cell>
          <cell r="I156">
            <v>11102.586726720234</v>
          </cell>
          <cell r="J156">
            <v>10944.353948058842</v>
          </cell>
          <cell r="K156">
            <v>11113.419012680515</v>
          </cell>
          <cell r="L156">
            <v>9556.5288135748888</v>
          </cell>
          <cell r="M156">
            <v>9160.70231956321</v>
          </cell>
          <cell r="N156">
            <v>9261.5759615401221</v>
          </cell>
          <cell r="O156">
            <v>8936.4626688603093</v>
          </cell>
          <cell r="P156">
            <v>7976.4587277214378</v>
          </cell>
          <cell r="Q156">
            <v>7555.3094885615801</v>
          </cell>
          <cell r="T156">
            <v>0.25696568300407985</v>
          </cell>
          <cell r="U156">
            <v>0.24700283453970925</v>
          </cell>
        </row>
        <row r="157">
          <cell r="A157">
            <v>1156</v>
          </cell>
          <cell r="B157">
            <v>9</v>
          </cell>
          <cell r="C157" t="str">
            <v>MONCALIERI</v>
          </cell>
          <cell r="D157">
            <v>67664.672471114201</v>
          </cell>
          <cell r="E157">
            <v>70459.520706862138</v>
          </cell>
          <cell r="F157">
            <v>64906.391070481113</v>
          </cell>
          <cell r="G157">
            <v>60929.145786850946</v>
          </cell>
          <cell r="H157">
            <v>65655.579573594849</v>
          </cell>
          <cell r="I157">
            <v>63454.124559402284</v>
          </cell>
          <cell r="J157">
            <v>62390.261594969663</v>
          </cell>
          <cell r="K157">
            <v>61020.98828506827</v>
          </cell>
          <cell r="L157">
            <v>53248.256696949153</v>
          </cell>
          <cell r="M157">
            <v>49565.81822767391</v>
          </cell>
          <cell r="N157">
            <v>49782.905165199365</v>
          </cell>
          <cell r="O157">
            <v>46914.129029073418</v>
          </cell>
          <cell r="P157">
            <v>41176.135713887175</v>
          </cell>
          <cell r="Q157">
            <v>39959.178576012295</v>
          </cell>
          <cell r="T157">
            <v>0.2569656830040799</v>
          </cell>
          <cell r="U157">
            <v>0.24725309029331077</v>
          </cell>
        </row>
        <row r="158">
          <cell r="A158">
            <v>1157</v>
          </cell>
          <cell r="B158">
            <v>12</v>
          </cell>
          <cell r="C158" t="str">
            <v>MONCENISIO</v>
          </cell>
          <cell r="D158">
            <v>1774.0676613511291</v>
          </cell>
          <cell r="E158">
            <v>1847.344449553146</v>
          </cell>
          <cell r="F158">
            <v>1701.7496014970975</v>
          </cell>
          <cell r="G158">
            <v>1593.5674261931026</v>
          </cell>
          <cell r="H158">
            <v>1912.5728711933025</v>
          </cell>
          <cell r="I158">
            <v>1874.679947633728</v>
          </cell>
          <cell r="J158">
            <v>1870.9612445183309</v>
          </cell>
          <cell r="K158">
            <v>2025.8775087196889</v>
          </cell>
          <cell r="L158">
            <v>1404.1308941063451</v>
          </cell>
          <cell r="M158">
            <v>1537.1999264715319</v>
          </cell>
          <cell r="N158">
            <v>1648.8732598734287</v>
          </cell>
          <cell r="O158">
            <v>1546.0982615070629</v>
          </cell>
          <cell r="P158">
            <v>1201.466627937725</v>
          </cell>
          <cell r="Q158">
            <v>1060.6399908022029</v>
          </cell>
          <cell r="T158">
            <v>0.25696568300407985</v>
          </cell>
          <cell r="U158">
            <v>0.24625134819226779</v>
          </cell>
        </row>
        <row r="159">
          <cell r="A159">
            <v>1158</v>
          </cell>
          <cell r="B159">
            <v>14</v>
          </cell>
          <cell r="C159" t="str">
            <v>MONTALDO TORINESE</v>
          </cell>
          <cell r="D159">
            <v>3015.2844468418202</v>
          </cell>
          <cell r="E159">
            <v>3139.8289411661171</v>
          </cell>
          <cell r="F159">
            <v>2892.3694499371572</v>
          </cell>
          <cell r="G159">
            <v>2809.1273131712801</v>
          </cell>
          <cell r="H159">
            <v>3306.7613732846667</v>
          </cell>
          <cell r="I159">
            <v>3326.8957440897916</v>
          </cell>
          <cell r="J159">
            <v>3360.8201903500581</v>
          </cell>
          <cell r="K159">
            <v>3419.6792263444163</v>
          </cell>
          <cell r="L159">
            <v>3010.858411623441</v>
          </cell>
          <cell r="M159">
            <v>2966.7298409639448</v>
          </cell>
          <cell r="N159">
            <v>3070.4074145500595</v>
          </cell>
          <cell r="O159">
            <v>2969.3444419111934</v>
          </cell>
          <cell r="P159">
            <v>2653.006139840506</v>
          </cell>
          <cell r="Q159">
            <v>2575.8641491829853</v>
          </cell>
          <cell r="T159">
            <v>0.25696568300407985</v>
          </cell>
          <cell r="U159">
            <v>0.24725744888758233</v>
          </cell>
        </row>
        <row r="160">
          <cell r="A160">
            <v>1159</v>
          </cell>
          <cell r="B160">
            <v>7</v>
          </cell>
          <cell r="C160" t="str">
            <v>MONTALENGHE</v>
          </cell>
          <cell r="D160">
            <v>5397.5847192696219</v>
          </cell>
          <cell r="E160">
            <v>5620.5286807051953</v>
          </cell>
          <cell r="F160">
            <v>5177.5576801103261</v>
          </cell>
          <cell r="G160">
            <v>4912.8486114567977</v>
          </cell>
          <cell r="H160">
            <v>5136.9164065345376</v>
          </cell>
          <cell r="I160">
            <v>5117.3140961424315</v>
          </cell>
          <cell r="J160">
            <v>4940.5030272196191</v>
          </cell>
          <cell r="K160">
            <v>5115.3142952913558</v>
          </cell>
          <cell r="L160">
            <v>4440.1389281714164</v>
          </cell>
          <cell r="M160">
            <v>4200.4967838862412</v>
          </cell>
          <cell r="N160">
            <v>4422.084011909923</v>
          </cell>
          <cell r="O160">
            <v>4283.5783468878462</v>
          </cell>
          <cell r="P160">
            <v>3688.0754341885454</v>
          </cell>
          <cell r="Q160">
            <v>3647.1265664668672</v>
          </cell>
          <cell r="T160">
            <v>0.25696568300407985</v>
          </cell>
          <cell r="U160">
            <v>0.24744394344914108</v>
          </cell>
        </row>
        <row r="161">
          <cell r="A161">
            <v>1160</v>
          </cell>
          <cell r="B161">
            <v>7</v>
          </cell>
          <cell r="C161" t="str">
            <v>MONTALTO DORA</v>
          </cell>
          <cell r="D161">
            <v>6756.2249209431147</v>
          </cell>
          <cell r="E161">
            <v>7035.2866914508331</v>
          </cell>
          <cell r="F161">
            <v>6480.8142988657428</v>
          </cell>
          <cell r="G161">
            <v>6185.0421388121158</v>
          </cell>
          <cell r="H161">
            <v>6695.4306756046763</v>
          </cell>
          <cell r="I161">
            <v>6525.7723113223601</v>
          </cell>
          <cell r="J161">
            <v>6340.9555666656488</v>
          </cell>
          <cell r="K161">
            <v>6325.5397882878679</v>
          </cell>
          <cell r="L161">
            <v>5437.7882448826667</v>
          </cell>
          <cell r="M161">
            <v>5240.285329541387</v>
          </cell>
          <cell r="N161">
            <v>5344.0181460808217</v>
          </cell>
          <cell r="O161">
            <v>5018.2115510239064</v>
          </cell>
          <cell r="P161">
            <v>4407.6659072532193</v>
          </cell>
          <cell r="Q161">
            <v>4270.796104386267</v>
          </cell>
          <cell r="T161">
            <v>0.2569656830040799</v>
          </cell>
          <cell r="U161">
            <v>0.24723732397637363</v>
          </cell>
        </row>
        <row r="162">
          <cell r="A162">
            <v>1161</v>
          </cell>
          <cell r="B162">
            <v>11</v>
          </cell>
          <cell r="C162" t="str">
            <v>MONTANARO</v>
          </cell>
          <cell r="D162">
            <v>12661.070187358215</v>
          </cell>
          <cell r="E162">
            <v>13184.028008382547</v>
          </cell>
          <cell r="F162">
            <v>12144.954566983217</v>
          </cell>
          <cell r="G162">
            <v>11629.336660437175</v>
          </cell>
          <cell r="H162">
            <v>12410.769146726629</v>
          </cell>
          <cell r="I162">
            <v>12255.872815009498</v>
          </cell>
          <cell r="J162">
            <v>12208.652347709205</v>
          </cell>
          <cell r="K162">
            <v>12119.417245570821</v>
          </cell>
          <cell r="L162">
            <v>10358.856096734075</v>
          </cell>
          <cell r="M162">
            <v>9864.5300209623238</v>
          </cell>
          <cell r="N162">
            <v>10076.36299522051</v>
          </cell>
          <cell r="O162">
            <v>9574.3484845184612</v>
          </cell>
          <cell r="P162">
            <v>8451.1825315521946</v>
          </cell>
          <cell r="Q162">
            <v>8304.6684455205996</v>
          </cell>
          <cell r="T162">
            <v>0.25696568300407985</v>
          </cell>
          <cell r="U162">
            <v>0.24737955829598324</v>
          </cell>
        </row>
        <row r="163">
          <cell r="A163">
            <v>1162</v>
          </cell>
          <cell r="B163">
            <v>11</v>
          </cell>
          <cell r="C163" t="str">
            <v>MONTEU DA PO</v>
          </cell>
          <cell r="D163">
            <v>3752.8250881068611</v>
          </cell>
          <cell r="E163">
            <v>3907.8332510598943</v>
          </cell>
          <cell r="F163">
            <v>3599.8449987585632</v>
          </cell>
          <cell r="G163">
            <v>3408.5274954207339</v>
          </cell>
          <cell r="H163">
            <v>3842.6639057375378</v>
          </cell>
          <cell r="I163">
            <v>3812.60031666858</v>
          </cell>
          <cell r="J163">
            <v>3886.5217822540703</v>
          </cell>
          <cell r="K163">
            <v>3907.5124766152694</v>
          </cell>
          <cell r="L163">
            <v>3443.7256533450886</v>
          </cell>
          <cell r="M163">
            <v>3383.2643385345323</v>
          </cell>
          <cell r="N163">
            <v>3434.1515339560951</v>
          </cell>
          <cell r="O163">
            <v>3322.4309865112177</v>
          </cell>
          <cell r="P163">
            <v>2897.3112742000844</v>
          </cell>
          <cell r="Q163">
            <v>2817.1359610078321</v>
          </cell>
          <cell r="T163">
            <v>0.25696568300407985</v>
          </cell>
          <cell r="U163">
            <v>0.24727304927947305</v>
          </cell>
        </row>
        <row r="164">
          <cell r="A164">
            <v>1163</v>
          </cell>
          <cell r="B164">
            <v>14</v>
          </cell>
          <cell r="C164" t="str">
            <v>MORIONDO TORINESE</v>
          </cell>
          <cell r="D164">
            <v>4502.4110075727058</v>
          </cell>
          <cell r="E164">
            <v>4688.3803620611743</v>
          </cell>
          <cell r="F164">
            <v>4318.8748122930338</v>
          </cell>
          <cell r="G164">
            <v>4109.084086627272</v>
          </cell>
          <cell r="H164">
            <v>4413.8184314213258</v>
          </cell>
          <cell r="I164">
            <v>4198.3603667536909</v>
          </cell>
          <cell r="J164">
            <v>4216.5187364159347</v>
          </cell>
          <cell r="K164">
            <v>4235.7437236687692</v>
          </cell>
          <cell r="L164">
            <v>3699.1320795715751</v>
          </cell>
          <cell r="M164">
            <v>3632.8142929586465</v>
          </cell>
          <cell r="N164">
            <v>3819.7475295977247</v>
          </cell>
          <cell r="O164">
            <v>3637.4330530048119</v>
          </cell>
          <cell r="P164">
            <v>3202.3105668182557</v>
          </cell>
          <cell r="Q164">
            <v>3089.712655633271</v>
          </cell>
          <cell r="T164">
            <v>0.25696568300407985</v>
          </cell>
          <cell r="U164">
            <v>0.24719382222909383</v>
          </cell>
        </row>
        <row r="165">
          <cell r="A165">
            <v>1164</v>
          </cell>
          <cell r="B165">
            <v>9</v>
          </cell>
          <cell r="C165" t="str">
            <v>NICHELINO</v>
          </cell>
          <cell r="D165">
            <v>23915.361996740492</v>
          </cell>
          <cell r="E165">
            <v>24903.171511556327</v>
          </cell>
          <cell r="F165">
            <v>22940.476642596837</v>
          </cell>
          <cell r="G165">
            <v>22028.433639884224</v>
          </cell>
          <cell r="H165">
            <v>23669.145386553126</v>
          </cell>
          <cell r="I165">
            <v>22737.792023688435</v>
          </cell>
          <cell r="J165">
            <v>22099.33558442603</v>
          </cell>
          <cell r="K165">
            <v>21678.643031606625</v>
          </cell>
          <cell r="L165">
            <v>18663.028078067498</v>
          </cell>
          <cell r="M165">
            <v>17684.26843653063</v>
          </cell>
          <cell r="N165">
            <v>17763.031321823004</v>
          </cell>
          <cell r="O165">
            <v>16608.646842939092</v>
          </cell>
          <cell r="P165">
            <v>14385.357261164683</v>
          </cell>
          <cell r="Q165">
            <v>13904.430721917563</v>
          </cell>
          <cell r="T165">
            <v>0.25696568300407985</v>
          </cell>
          <cell r="U165">
            <v>0.24721275172199236</v>
          </cell>
        </row>
        <row r="166">
          <cell r="A166">
            <v>1165</v>
          </cell>
          <cell r="B166">
            <v>8</v>
          </cell>
          <cell r="C166" t="str">
            <v>NOASCA</v>
          </cell>
          <cell r="D166">
            <v>10574.314809491005</v>
          </cell>
          <cell r="E166">
            <v>11011.08046592961</v>
          </cell>
          <cell r="F166">
            <v>10143.263645001745</v>
          </cell>
          <cell r="G166">
            <v>9749.5472488625928</v>
          </cell>
          <cell r="H166">
            <v>10009.35616927386</v>
          </cell>
          <cell r="I166">
            <v>9109.7354271016338</v>
          </cell>
          <cell r="J166">
            <v>9674.7351863940821</v>
          </cell>
          <cell r="K166">
            <v>9582.648402069377</v>
          </cell>
          <cell r="L166">
            <v>7902.9100091336195</v>
          </cell>
          <cell r="M166">
            <v>7695.4617255321418</v>
          </cell>
          <cell r="N166">
            <v>7808.536682654777</v>
          </cell>
          <cell r="O166">
            <v>7175.6739424578855</v>
          </cell>
          <cell r="P166">
            <v>6338.077590341727</v>
          </cell>
          <cell r="Q166">
            <v>5996.2134143154617</v>
          </cell>
          <cell r="T166">
            <v>0.25696568300407979</v>
          </cell>
          <cell r="U166">
            <v>0.24699068634555271</v>
          </cell>
        </row>
        <row r="167">
          <cell r="A167">
            <v>1166</v>
          </cell>
          <cell r="B167">
            <v>10</v>
          </cell>
          <cell r="C167" t="str">
            <v>NOLE</v>
          </cell>
          <cell r="D167">
            <v>10635.538850228621</v>
          </cell>
          <cell r="E167">
            <v>11074.833328517558</v>
          </cell>
          <cell r="F167">
            <v>10201.991950126212</v>
          </cell>
          <cell r="G167">
            <v>9887.1225462828043</v>
          </cell>
          <cell r="H167">
            <v>10842.88286557327</v>
          </cell>
          <cell r="I167">
            <v>10729.008734299343</v>
          </cell>
          <cell r="J167">
            <v>10617.130201338108</v>
          </cell>
          <cell r="K167">
            <v>10733.102935375078</v>
          </cell>
          <cell r="L167">
            <v>9308.7857870196476</v>
          </cell>
          <cell r="M167">
            <v>8987.2418019844154</v>
          </cell>
          <cell r="N167">
            <v>9144.9405562956326</v>
          </cell>
          <cell r="O167">
            <v>8683.074447284278</v>
          </cell>
          <cell r="P167">
            <v>7685.3866723114534</v>
          </cell>
          <cell r="Q167">
            <v>7509.0790371843614</v>
          </cell>
          <cell r="T167">
            <v>0.25696568300407996</v>
          </cell>
          <cell r="U167">
            <v>0.24732173378180528</v>
          </cell>
        </row>
        <row r="168">
          <cell r="A168">
            <v>1167</v>
          </cell>
          <cell r="B168">
            <v>7</v>
          </cell>
          <cell r="C168" t="str">
            <v>NOMAGLIO</v>
          </cell>
          <cell r="D168">
            <v>2226.3280343690171</v>
          </cell>
          <cell r="E168">
            <v>2318.2851628352591</v>
          </cell>
          <cell r="F168">
            <v>2135.5740414116199</v>
          </cell>
          <cell r="G168">
            <v>2052.7590893247975</v>
          </cell>
          <cell r="H168">
            <v>2190.9780976391498</v>
          </cell>
          <cell r="I168">
            <v>2114.7692079068274</v>
          </cell>
          <cell r="J168">
            <v>2057.7924409489278</v>
          </cell>
          <cell r="K168">
            <v>2021.1783301446328</v>
          </cell>
          <cell r="L168">
            <v>1726.8953742311355</v>
          </cell>
          <cell r="M168">
            <v>1614.0701025903284</v>
          </cell>
          <cell r="N168">
            <v>1700.9339651538742</v>
          </cell>
          <cell r="O168">
            <v>1687.6101626372583</v>
          </cell>
          <cell r="P168">
            <v>1457.3667170222132</v>
          </cell>
          <cell r="Q168">
            <v>1438.2928264777652</v>
          </cell>
          <cell r="T168">
            <v>0.25696568300407985</v>
          </cell>
          <cell r="U168">
            <v>0.24742370925082727</v>
          </cell>
        </row>
        <row r="169">
          <cell r="A169">
            <v>1168</v>
          </cell>
          <cell r="B169">
            <v>9</v>
          </cell>
          <cell r="C169" t="str">
            <v>NONE</v>
          </cell>
          <cell r="D169">
            <v>17485.112596172781</v>
          </cell>
          <cell r="E169">
            <v>18207.324561539634</v>
          </cell>
          <cell r="F169">
            <v>16772.349804295121</v>
          </cell>
          <cell r="G169">
            <v>15771.384722801728</v>
          </cell>
          <cell r="H169">
            <v>16827.196613369917</v>
          </cell>
          <cell r="I169">
            <v>16201.825104168942</v>
          </cell>
          <cell r="J169">
            <v>15682.677487085806</v>
          </cell>
          <cell r="K169">
            <v>15784.229461082152</v>
          </cell>
          <cell r="L169">
            <v>13301.204053232383</v>
          </cell>
          <cell r="M169">
            <v>12867.969027672949</v>
          </cell>
          <cell r="N169">
            <v>13108.099465129946</v>
          </cell>
          <cell r="O169">
            <v>12515.29520146576</v>
          </cell>
          <cell r="P169">
            <v>10672.260281241382</v>
          </cell>
          <cell r="Q169">
            <v>10478.499798963201</v>
          </cell>
          <cell r="T169">
            <v>0.25696568300407985</v>
          </cell>
          <cell r="U169">
            <v>0.24737244284165746</v>
          </cell>
        </row>
        <row r="170">
          <cell r="A170">
            <v>1169</v>
          </cell>
          <cell r="B170">
            <v>12</v>
          </cell>
          <cell r="C170" t="str">
            <v>NOVALESA</v>
          </cell>
          <cell r="D170">
            <v>8261.5163609725932</v>
          </cell>
          <cell r="E170">
            <v>8602.7532809609947</v>
          </cell>
          <cell r="F170">
            <v>7924.7440677316163</v>
          </cell>
          <cell r="G170">
            <v>7792.5090974045206</v>
          </cell>
          <cell r="H170">
            <v>8321.9716440691682</v>
          </cell>
          <cell r="I170">
            <v>8272.9166319943179</v>
          </cell>
          <cell r="J170">
            <v>8128.2909413918087</v>
          </cell>
          <cell r="K170">
            <v>8270.3926727832168</v>
          </cell>
          <cell r="L170">
            <v>7269.7715031805192</v>
          </cell>
          <cell r="M170">
            <v>7103.1143189707682</v>
          </cell>
          <cell r="N170">
            <v>7331.0972044104201</v>
          </cell>
          <cell r="O170">
            <v>6766.8256431587906</v>
          </cell>
          <cell r="P170">
            <v>5697.7299928755283</v>
          </cell>
          <cell r="Q170">
            <v>5692.2114137998542</v>
          </cell>
          <cell r="T170">
            <v>0.25696568300407985</v>
          </cell>
          <cell r="U170">
            <v>0.24754632646249553</v>
          </cell>
        </row>
        <row r="171">
          <cell r="A171">
            <v>1170</v>
          </cell>
          <cell r="B171">
            <v>8</v>
          </cell>
          <cell r="C171" t="str">
            <v>OGLIANICO</v>
          </cell>
          <cell r="D171">
            <v>4307.5616336130352</v>
          </cell>
          <cell r="E171">
            <v>4485.4828529497318</v>
          </cell>
          <cell r="F171">
            <v>4131.9682744469555</v>
          </cell>
          <cell r="G171">
            <v>4102.3363541012504</v>
          </cell>
          <cell r="H171">
            <v>4524.7245846716069</v>
          </cell>
          <cell r="I171">
            <v>4524.1168224607227</v>
          </cell>
          <cell r="J171">
            <v>4492.7523583206812</v>
          </cell>
          <cell r="K171">
            <v>4553.2657302009557</v>
          </cell>
          <cell r="L171">
            <v>3834.167253066812</v>
          </cell>
          <cell r="M171">
            <v>3715.6547413622402</v>
          </cell>
          <cell r="N171">
            <v>3900.01203270117</v>
          </cell>
          <cell r="O171">
            <v>3729.1723140821464</v>
          </cell>
          <cell r="P171">
            <v>3303.2610269694464</v>
          </cell>
          <cell r="Q171">
            <v>3292.7824613245298</v>
          </cell>
          <cell r="T171">
            <v>0.25696568300407985</v>
          </cell>
          <cell r="U171">
            <v>0.24752255442256033</v>
          </cell>
        </row>
        <row r="172">
          <cell r="A172">
            <v>1171</v>
          </cell>
          <cell r="B172">
            <v>9</v>
          </cell>
          <cell r="C172" t="str">
            <v>ORBASSANO</v>
          </cell>
          <cell r="D172">
            <v>26060.89939745162</v>
          </cell>
          <cell r="E172">
            <v>27137.329032636306</v>
          </cell>
          <cell r="F172">
            <v>24998.553398179294</v>
          </cell>
          <cell r="G172">
            <v>24127.965462277665</v>
          </cell>
          <cell r="H172">
            <v>26979.493324976924</v>
          </cell>
          <cell r="I172">
            <v>26573.57077848386</v>
          </cell>
          <cell r="J172">
            <v>26209.139390398432</v>
          </cell>
          <cell r="K172">
            <v>25811.075982732076</v>
          </cell>
          <cell r="L172">
            <v>21883.15036837654</v>
          </cell>
          <cell r="M172">
            <v>20923.283948399767</v>
          </cell>
          <cell r="N172">
            <v>21175.519458146166</v>
          </cell>
          <cell r="O172">
            <v>20318.892997836938</v>
          </cell>
          <cell r="P172">
            <v>17833.801265482227</v>
          </cell>
          <cell r="Q172">
            <v>17156.344900385036</v>
          </cell>
          <cell r="T172">
            <v>0.25696568300407979</v>
          </cell>
          <cell r="U172">
            <v>0.247163871071996</v>
          </cell>
        </row>
        <row r="173">
          <cell r="A173">
            <v>1172</v>
          </cell>
          <cell r="B173">
            <v>7</v>
          </cell>
          <cell r="C173" t="str">
            <v>ORIO CANAVESE</v>
          </cell>
          <cell r="D173">
            <v>5641.9640883011416</v>
          </cell>
          <cell r="E173">
            <v>5875.0019912788457</v>
          </cell>
          <cell r="F173">
            <v>5411.9751732665754</v>
          </cell>
          <cell r="G173">
            <v>5198.0217650618442</v>
          </cell>
          <cell r="H173">
            <v>5718.9800142440499</v>
          </cell>
          <cell r="I173">
            <v>5702.0136737643106</v>
          </cell>
          <cell r="J173">
            <v>5746.0662667963943</v>
          </cell>
          <cell r="K173">
            <v>5724.7309602922205</v>
          </cell>
          <cell r="L173">
            <v>4830.4209973342204</v>
          </cell>
          <cell r="M173">
            <v>4831.5262627221655</v>
          </cell>
          <cell r="N173">
            <v>4916.1021764098105</v>
          </cell>
          <cell r="O173">
            <v>4570.4079900386496</v>
          </cell>
          <cell r="P173">
            <v>4020.8737326697237</v>
          </cell>
          <cell r="Q173">
            <v>3893.4068015314897</v>
          </cell>
          <cell r="T173">
            <v>0.25696568300407985</v>
          </cell>
          <cell r="U173">
            <v>0.24723043224632918</v>
          </cell>
        </row>
        <row r="174">
          <cell r="A174">
            <v>1173</v>
          </cell>
          <cell r="B174">
            <v>16</v>
          </cell>
          <cell r="C174" t="str">
            <v>OSASCO</v>
          </cell>
          <cell r="D174">
            <v>4600.7975944602558</v>
          </cell>
          <cell r="E174">
            <v>4790.8307472165907</v>
          </cell>
          <cell r="F174">
            <v>4413.2507702545436</v>
          </cell>
          <cell r="G174">
            <v>4241.7475428344178</v>
          </cell>
          <cell r="H174">
            <v>4779.6522087620551</v>
          </cell>
          <cell r="I174">
            <v>4665.6675403959398</v>
          </cell>
          <cell r="J174">
            <v>4683.049077287933</v>
          </cell>
          <cell r="K174">
            <v>4869.886836513042</v>
          </cell>
          <cell r="L174">
            <v>4109.4311392512036</v>
          </cell>
          <cell r="M174">
            <v>3946.7735789107683</v>
          </cell>
          <cell r="N174">
            <v>4038.5349653764365</v>
          </cell>
          <cell r="O174">
            <v>3781.7819489716867</v>
          </cell>
          <cell r="P174">
            <v>3394.8349452707212</v>
          </cell>
          <cell r="Q174">
            <v>3371.4499934487753</v>
          </cell>
          <cell r="T174">
            <v>0.2569656830040799</v>
          </cell>
          <cell r="U174">
            <v>0.24748490501545908</v>
          </cell>
        </row>
        <row r="175">
          <cell r="A175">
            <v>1174</v>
          </cell>
          <cell r="B175">
            <v>15</v>
          </cell>
          <cell r="C175" t="str">
            <v>OSASIO</v>
          </cell>
          <cell r="D175">
            <v>2496.3170685338628</v>
          </cell>
          <cell r="E175">
            <v>2599.4259302199625</v>
          </cell>
          <cell r="F175">
            <v>2394.5572478067434</v>
          </cell>
          <cell r="G175">
            <v>2324.1682140487824</v>
          </cell>
          <cell r="H175">
            <v>2639.0675995998008</v>
          </cell>
          <cell r="I175">
            <v>2657.7941684763473</v>
          </cell>
          <cell r="J175">
            <v>2569.1390484346898</v>
          </cell>
          <cell r="K175">
            <v>2550.6237298295273</v>
          </cell>
          <cell r="L175">
            <v>2252.1507464130464</v>
          </cell>
          <cell r="M175">
            <v>2325.0783551040658</v>
          </cell>
          <cell r="N175">
            <v>2382.6180561369438</v>
          </cell>
          <cell r="O175">
            <v>2320.7740658810944</v>
          </cell>
          <cell r="P175">
            <v>2037.1457569858815</v>
          </cell>
          <cell r="Q175">
            <v>2055.8251571315272</v>
          </cell>
          <cell r="T175">
            <v>0.25696568300407985</v>
          </cell>
          <cell r="U175">
            <v>0.24764443880896522</v>
          </cell>
        </row>
        <row r="176">
          <cell r="A176">
            <v>1175</v>
          </cell>
          <cell r="B176">
            <v>13</v>
          </cell>
          <cell r="C176" t="str">
            <v>OULX</v>
          </cell>
          <cell r="D176">
            <v>41358.758363805464</v>
          </cell>
          <cell r="E176">
            <v>43067.056780459345</v>
          </cell>
          <cell r="F176">
            <v>39672.810737341111</v>
          </cell>
          <cell r="G176">
            <v>38404.124723938716</v>
          </cell>
          <cell r="H176">
            <v>43000.121928880129</v>
          </cell>
          <cell r="I176">
            <v>43276.596358786563</v>
          </cell>
          <cell r="J176">
            <v>42675.757055250651</v>
          </cell>
          <cell r="K176">
            <v>43292.227987535851</v>
          </cell>
          <cell r="L176">
            <v>38487.564860237297</v>
          </cell>
          <cell r="M176">
            <v>36991.712400170603</v>
          </cell>
          <cell r="N176">
            <v>38014.785652398306</v>
          </cell>
          <cell r="O176">
            <v>35927.388359794677</v>
          </cell>
          <cell r="P176">
            <v>31576.089107994609</v>
          </cell>
          <cell r="Q176">
            <v>30964.77754715037</v>
          </cell>
          <cell r="T176">
            <v>0.2569656830040799</v>
          </cell>
          <cell r="U176">
            <v>0.24735894653959459</v>
          </cell>
        </row>
        <row r="177">
          <cell r="A177">
            <v>1176</v>
          </cell>
          <cell r="B177">
            <v>8</v>
          </cell>
          <cell r="C177" t="str">
            <v>OZEGNA</v>
          </cell>
          <cell r="D177">
            <v>5614.3795605174328</v>
          </cell>
          <cell r="E177">
            <v>5846.2781013140348</v>
          </cell>
          <cell r="F177">
            <v>5385.5151006402239</v>
          </cell>
          <cell r="G177">
            <v>5193.1994421613445</v>
          </cell>
          <cell r="H177">
            <v>5450.0625998263504</v>
          </cell>
          <cell r="I177">
            <v>5502.3965428703095</v>
          </cell>
          <cell r="J177">
            <v>5402.3117821699516</v>
          </cell>
          <cell r="K177">
            <v>5492.6351245958658</v>
          </cell>
          <cell r="L177">
            <v>4776.5980604884489</v>
          </cell>
          <cell r="M177">
            <v>4538.3860968914387</v>
          </cell>
          <cell r="N177">
            <v>4535.0807999582385</v>
          </cell>
          <cell r="O177">
            <v>4300.4984105229632</v>
          </cell>
          <cell r="P177">
            <v>3733.2168156419161</v>
          </cell>
          <cell r="Q177">
            <v>3654.0504787124478</v>
          </cell>
          <cell r="T177">
            <v>0.2569656830040799</v>
          </cell>
          <cell r="U177">
            <v>0.24734038429654462</v>
          </cell>
        </row>
        <row r="178">
          <cell r="A178">
            <v>1177</v>
          </cell>
          <cell r="B178">
            <v>7</v>
          </cell>
          <cell r="C178" t="str">
            <v>PALAZZO CANAVESE</v>
          </cell>
          <cell r="D178">
            <v>3713.6357213150582</v>
          </cell>
          <cell r="E178">
            <v>3867.0251912538761</v>
          </cell>
          <cell r="F178">
            <v>3562.2531465571187</v>
          </cell>
          <cell r="G178">
            <v>3478.6548650755908</v>
          </cell>
          <cell r="H178">
            <v>4239.2556826197169</v>
          </cell>
          <cell r="I178">
            <v>4298.4478035454677</v>
          </cell>
          <cell r="J178">
            <v>4172.6673131266152</v>
          </cell>
          <cell r="K178">
            <v>4200.8175700459024</v>
          </cell>
          <cell r="L178">
            <v>3614.8871814513859</v>
          </cell>
          <cell r="M178">
            <v>3509.1623088786705</v>
          </cell>
          <cell r="N178">
            <v>3547.5728817761155</v>
          </cell>
          <cell r="O178">
            <v>3422.2091399785713</v>
          </cell>
          <cell r="P178">
            <v>3050.2933669446707</v>
          </cell>
          <cell r="Q178">
            <v>2945.6244766633854</v>
          </cell>
          <cell r="T178">
            <v>0.25696568300407979</v>
          </cell>
          <cell r="U178">
            <v>0.24720234772734206</v>
          </cell>
        </row>
        <row r="179">
          <cell r="A179">
            <v>1178</v>
          </cell>
          <cell r="B179">
            <v>15</v>
          </cell>
          <cell r="C179" t="str">
            <v>PANCALIERI</v>
          </cell>
          <cell r="D179">
            <v>7655.6673868397311</v>
          </cell>
          <cell r="E179">
            <v>7971.8800825963863</v>
          </cell>
          <cell r="F179">
            <v>7343.5919094690562</v>
          </cell>
          <cell r="G179">
            <v>7158.0268563537957</v>
          </cell>
          <cell r="H179">
            <v>7762.8352311723429</v>
          </cell>
          <cell r="I179">
            <v>7779.4104982334766</v>
          </cell>
          <cell r="J179">
            <v>7655.0364210366479</v>
          </cell>
          <cell r="K179">
            <v>7704.2731153609111</v>
          </cell>
          <cell r="L179">
            <v>6715.5792488841844</v>
          </cell>
          <cell r="M179">
            <v>6350.1156104621705</v>
          </cell>
          <cell r="N179">
            <v>6509.8116773156553</v>
          </cell>
          <cell r="O179">
            <v>6265.3326717515092</v>
          </cell>
          <cell r="P179">
            <v>5398.3250752130298</v>
          </cell>
          <cell r="Q179">
            <v>5257.966605159233</v>
          </cell>
          <cell r="T179">
            <v>0.2569656830040799</v>
          </cell>
          <cell r="U179">
            <v>0.2472909476783148</v>
          </cell>
        </row>
        <row r="180">
          <cell r="A180">
            <v>1179</v>
          </cell>
          <cell r="B180">
            <v>7</v>
          </cell>
          <cell r="C180" t="str">
            <v>PARELLA</v>
          </cell>
          <cell r="D180">
            <v>2603.6119036551358</v>
          </cell>
          <cell r="E180">
            <v>2711.1525133966416</v>
          </cell>
          <cell r="F180">
            <v>2497.478318343175</v>
          </cell>
          <cell r="G180">
            <v>2415.3474920675872</v>
          </cell>
          <cell r="H180">
            <v>2560.8048810128794</v>
          </cell>
          <cell r="I180">
            <v>2481.0470121123053</v>
          </cell>
          <cell r="J180">
            <v>2341.7963513344216</v>
          </cell>
          <cell r="K180">
            <v>2360.7330824342725</v>
          </cell>
          <cell r="L180">
            <v>1980.4365180316531</v>
          </cell>
          <cell r="M180">
            <v>1977.7588406806294</v>
          </cell>
          <cell r="N180">
            <v>2023.5567166448859</v>
          </cell>
          <cell r="O180">
            <v>1920.470976689644</v>
          </cell>
          <cell r="P180">
            <v>1706.1691404075709</v>
          </cell>
          <cell r="Q180">
            <v>1665.5471269289865</v>
          </cell>
          <cell r="T180">
            <v>0.25696568300407985</v>
          </cell>
          <cell r="U180">
            <v>0.24731259696783262</v>
          </cell>
        </row>
        <row r="181">
          <cell r="A181">
            <v>1180</v>
          </cell>
          <cell r="B181">
            <v>14</v>
          </cell>
          <cell r="C181" t="str">
            <v>PAVAROLO</v>
          </cell>
          <cell r="D181">
            <v>3995.3419311138414</v>
          </cell>
          <cell r="E181">
            <v>4160.3671051017927</v>
          </cell>
          <cell r="F181">
            <v>3832.4758898651335</v>
          </cell>
          <cell r="G181">
            <v>3733.2820593022639</v>
          </cell>
          <cell r="H181">
            <v>4310.164041878772</v>
          </cell>
          <cell r="I181">
            <v>4192.3278548501676</v>
          </cell>
          <cell r="J181">
            <v>4217.5702124635081</v>
          </cell>
          <cell r="K181">
            <v>4293.1550222366186</v>
          </cell>
          <cell r="L181">
            <v>3814.5675254499424</v>
          </cell>
          <cell r="M181">
            <v>3733.1164498378389</v>
          </cell>
          <cell r="N181">
            <v>3827.4599943732242</v>
          </cell>
          <cell r="O181">
            <v>3633.7689265775898</v>
          </cell>
          <cell r="P181">
            <v>3170.6687147697107</v>
          </cell>
          <cell r="Q181">
            <v>3145.5628542802488</v>
          </cell>
          <cell r="T181">
            <v>0.25696568300407985</v>
          </cell>
          <cell r="U181">
            <v>0.24747558094199329</v>
          </cell>
        </row>
        <row r="182">
          <cell r="A182">
            <v>1181</v>
          </cell>
          <cell r="B182">
            <v>7</v>
          </cell>
          <cell r="C182" t="str">
            <v>PAVONE CANAVESE</v>
          </cell>
          <cell r="D182">
            <v>12179.745392584424</v>
          </cell>
          <cell r="E182">
            <v>12682.822385040943</v>
          </cell>
          <cell r="F182">
            <v>11683.250486839423</v>
          </cell>
          <cell r="G182">
            <v>11111.743641371328</v>
          </cell>
          <cell r="H182">
            <v>11716.500862891209</v>
          </cell>
          <cell r="I182">
            <v>11411.500580307225</v>
          </cell>
          <cell r="J182">
            <v>11434.082232595107</v>
          </cell>
          <cell r="K182">
            <v>11228.090103232464</v>
          </cell>
          <cell r="L182">
            <v>9559.2291391733561</v>
          </cell>
          <cell r="M182">
            <v>9242.7420497617077</v>
          </cell>
          <cell r="N182">
            <v>9553.3740172340167</v>
          </cell>
          <cell r="O182">
            <v>8957.4590613074652</v>
          </cell>
          <cell r="P182">
            <v>7937.5446401698819</v>
          </cell>
          <cell r="Q182">
            <v>7641.5674484346673</v>
          </cell>
          <cell r="T182">
            <v>0.2569656830040799</v>
          </cell>
          <cell r="U182">
            <v>0.24717096553398402</v>
          </cell>
        </row>
        <row r="183">
          <cell r="A183">
            <v>1182</v>
          </cell>
          <cell r="B183">
            <v>7</v>
          </cell>
          <cell r="C183" t="str">
            <v>PECCO</v>
          </cell>
          <cell r="D183">
            <v>1556.5658484645899</v>
          </cell>
          <cell r="E183">
            <v>1620.8588562710479</v>
          </cell>
          <cell r="F183">
            <v>1493.114028306687</v>
          </cell>
          <cell r="G183">
            <v>1335.5479413696319</v>
          </cell>
          <cell r="H183">
            <v>1401.9571720097615</v>
          </cell>
          <cell r="I183">
            <v>1363.0966354930101</v>
          </cell>
          <cell r="J183">
            <v>1379.463447783658</v>
          </cell>
          <cell r="K183">
            <v>1403.7875890142429</v>
          </cell>
          <cell r="L183">
            <v>1201.706928046636</v>
          </cell>
          <cell r="M183">
            <v>1161.1499505550546</v>
          </cell>
          <cell r="N183">
            <v>1142.7360916335285</v>
          </cell>
          <cell r="O183">
            <v>1100.4730769422679</v>
          </cell>
          <cell r="P183">
            <v>945.29942648659573</v>
          </cell>
          <cell r="Q183">
            <v>894.96678211797393</v>
          </cell>
          <cell r="T183">
            <v>0.25696568300407985</v>
          </cell>
          <cell r="U183">
            <v>0.24699938525994919</v>
          </cell>
        </row>
        <row r="184">
          <cell r="A184">
            <v>1183</v>
          </cell>
          <cell r="B184">
            <v>14</v>
          </cell>
          <cell r="C184" t="str">
            <v>PECETTO TORINESE</v>
          </cell>
          <cell r="D184">
            <v>9551.3965060659702</v>
          </cell>
          <cell r="E184">
            <v>9945.9111427148546</v>
          </cell>
          <cell r="F184">
            <v>9162.0435635241938</v>
          </cell>
          <cell r="G184">
            <v>8721.4241674889035</v>
          </cell>
          <cell r="H184">
            <v>9292.0609163290319</v>
          </cell>
          <cell r="I184">
            <v>9149.0362606902836</v>
          </cell>
          <cell r="J184">
            <v>9147.9732679274712</v>
          </cell>
          <cell r="K184">
            <v>9228.318863734723</v>
          </cell>
          <cell r="L184">
            <v>7798.072910646767</v>
          </cell>
          <cell r="M184">
            <v>7420.1185438175626</v>
          </cell>
          <cell r="N184">
            <v>7623.2662544647746</v>
          </cell>
          <cell r="O184">
            <v>7266.3823871741561</v>
          </cell>
          <cell r="P184">
            <v>6296.176340616471</v>
          </cell>
          <cell r="Q184">
            <v>6147.6330011488399</v>
          </cell>
          <cell r="T184">
            <v>0.25696568300407996</v>
          </cell>
          <cell r="U184">
            <v>0.24731576239215669</v>
          </cell>
        </row>
        <row r="185">
          <cell r="A185">
            <v>1184</v>
          </cell>
          <cell r="B185">
            <v>16</v>
          </cell>
          <cell r="C185" t="str">
            <v>PEROSA ARGENTINA</v>
          </cell>
          <cell r="D185">
            <v>11653.522716286039</v>
          </cell>
          <cell r="E185">
            <v>12134.864400423572</v>
          </cell>
          <cell r="F185">
            <v>11178.478741545616</v>
          </cell>
          <cell r="G185">
            <v>10607.946489671209</v>
          </cell>
          <cell r="H185">
            <v>11225.498521205285</v>
          </cell>
          <cell r="I185">
            <v>10892.641480027647</v>
          </cell>
          <cell r="J185">
            <v>10695.699268429191</v>
          </cell>
          <cell r="K185">
            <v>10277.669542845388</v>
          </cell>
          <cell r="L185">
            <v>9064.9829794581656</v>
          </cell>
          <cell r="M185">
            <v>8529.4199555534906</v>
          </cell>
          <cell r="N185">
            <v>8713.6023198483872</v>
          </cell>
          <cell r="O185">
            <v>8308.0669784454094</v>
          </cell>
          <cell r="P185">
            <v>7382.3878782603479</v>
          </cell>
          <cell r="Q185">
            <v>7238.7188728368128</v>
          </cell>
          <cell r="T185">
            <v>0.25696568300407985</v>
          </cell>
          <cell r="U185">
            <v>0.24735750756900882</v>
          </cell>
        </row>
        <row r="186">
          <cell r="A186">
            <v>1185</v>
          </cell>
          <cell r="B186">
            <v>7</v>
          </cell>
          <cell r="C186" t="str">
            <v>PEROSA CANAVESE</v>
          </cell>
          <cell r="D186">
            <v>3448.3837240321245</v>
          </cell>
          <cell r="E186">
            <v>3590.8171211849358</v>
          </cell>
          <cell r="F186">
            <v>3307.8138765640215</v>
          </cell>
          <cell r="G186">
            <v>3220.1174656155595</v>
          </cell>
          <cell r="H186">
            <v>3557.8879080514484</v>
          </cell>
          <cell r="I186">
            <v>3737.2238530581994</v>
          </cell>
          <cell r="J186">
            <v>3729.4733808718197</v>
          </cell>
          <cell r="K186">
            <v>3803.6780473358403</v>
          </cell>
          <cell r="L186">
            <v>3282.2686292111857</v>
          </cell>
          <cell r="M186">
            <v>3109.6022416088663</v>
          </cell>
          <cell r="N186">
            <v>3059.6891444552898</v>
          </cell>
          <cell r="O186">
            <v>2980.2119316292078</v>
          </cell>
          <cell r="P186">
            <v>2515.7492844540798</v>
          </cell>
          <cell r="Q186">
            <v>2486.8290811541856</v>
          </cell>
          <cell r="T186">
            <v>0.2569656830040799</v>
          </cell>
          <cell r="U186">
            <v>0.24744070998679465</v>
          </cell>
        </row>
        <row r="187">
          <cell r="A187">
            <v>1186</v>
          </cell>
          <cell r="B187">
            <v>16</v>
          </cell>
          <cell r="C187" t="str">
            <v>PERRERO</v>
          </cell>
          <cell r="D187">
            <v>21982.411563382859</v>
          </cell>
          <cell r="E187">
            <v>22890.381733513117</v>
          </cell>
          <cell r="F187">
            <v>21086.320963340055</v>
          </cell>
          <cell r="G187">
            <v>19864.585403487796</v>
          </cell>
          <cell r="H187">
            <v>21076.334974267964</v>
          </cell>
          <cell r="I187">
            <v>20299.253460470823</v>
          </cell>
          <cell r="J187">
            <v>20126.128632651224</v>
          </cell>
          <cell r="K187">
            <v>19718.623489365233</v>
          </cell>
          <cell r="L187">
            <v>17228.581676262773</v>
          </cell>
          <cell r="M187">
            <v>16682.222963944885</v>
          </cell>
          <cell r="N187">
            <v>17067.645867498901</v>
          </cell>
          <cell r="O187">
            <v>16024.865175130271</v>
          </cell>
          <cell r="P187">
            <v>14384.190756385429</v>
          </cell>
          <cell r="Q187">
            <v>13830.964519912002</v>
          </cell>
          <cell r="T187">
            <v>0.2569656830040799</v>
          </cell>
          <cell r="U187">
            <v>0.24715798481793974</v>
          </cell>
        </row>
        <row r="188">
          <cell r="A188">
            <v>1187</v>
          </cell>
          <cell r="B188">
            <v>8</v>
          </cell>
          <cell r="C188" t="str">
            <v>PERTUSIO</v>
          </cell>
          <cell r="D188">
            <v>3131.598384808713</v>
          </cell>
          <cell r="E188">
            <v>3260.9471557584297</v>
          </cell>
          <cell r="F188">
            <v>3003.9419687851532</v>
          </cell>
          <cell r="G188">
            <v>2957.1935364568812</v>
          </cell>
          <cell r="H188">
            <v>3368.3644428839457</v>
          </cell>
          <cell r="I188">
            <v>3314.287568278382</v>
          </cell>
          <cell r="J188">
            <v>3347.666475276219</v>
          </cell>
          <cell r="K188">
            <v>3492.9876346457077</v>
          </cell>
          <cell r="L188">
            <v>3027.3977031769114</v>
          </cell>
          <cell r="M188">
            <v>3003.4007043172701</v>
          </cell>
          <cell r="N188">
            <v>3029.4679344917563</v>
          </cell>
          <cell r="O188">
            <v>2996.077010290503</v>
          </cell>
          <cell r="P188">
            <v>2637.1176335824316</v>
          </cell>
          <cell r="Q188">
            <v>2590.3234594656974</v>
          </cell>
          <cell r="T188">
            <v>0.25696568300407985</v>
          </cell>
          <cell r="U188">
            <v>0.24737548521115413</v>
          </cell>
        </row>
        <row r="189">
          <cell r="A189">
            <v>1188</v>
          </cell>
          <cell r="B189">
            <v>10</v>
          </cell>
          <cell r="C189" t="str">
            <v>PESSINETTO</v>
          </cell>
          <cell r="D189">
            <v>5413.7131229581773</v>
          </cell>
          <cell r="E189">
            <v>5637.3232583209738</v>
          </cell>
          <cell r="F189">
            <v>5193.0286258626884</v>
          </cell>
          <cell r="G189">
            <v>5068.3298853711476</v>
          </cell>
          <cell r="H189">
            <v>5592.7895076841269</v>
          </cell>
          <cell r="I189">
            <v>5559.679778890094</v>
          </cell>
          <cell r="J189">
            <v>5421.7720333255638</v>
          </cell>
          <cell r="K189">
            <v>5385.7013099125443</v>
          </cell>
          <cell r="L189">
            <v>4533.4144574271886</v>
          </cell>
          <cell r="M189">
            <v>4338.96428148421</v>
          </cell>
          <cell r="N189">
            <v>4384.2666722853528</v>
          </cell>
          <cell r="O189">
            <v>3995.7284616486145</v>
          </cell>
          <cell r="P189">
            <v>3500.2750348457398</v>
          </cell>
          <cell r="Q189">
            <v>3393.2177248963885</v>
          </cell>
          <cell r="T189">
            <v>0.2569656830040799</v>
          </cell>
          <cell r="U189">
            <v>0.24724233475813409</v>
          </cell>
        </row>
        <row r="190">
          <cell r="A190">
            <v>1189</v>
          </cell>
          <cell r="B190">
            <v>9</v>
          </cell>
          <cell r="C190" t="str">
            <v>PIANEZZA</v>
          </cell>
          <cell r="D190">
            <v>14761.180382200586</v>
          </cell>
          <cell r="E190">
            <v>15370.88198042176</v>
          </cell>
          <cell r="F190">
            <v>14159.455910438823</v>
          </cell>
          <cell r="G190">
            <v>13520.957803622794</v>
          </cell>
          <cell r="H190">
            <v>15358.67052384124</v>
          </cell>
          <cell r="I190">
            <v>15598.410049234262</v>
          </cell>
          <cell r="J190">
            <v>15674.23391007343</v>
          </cell>
          <cell r="K190">
            <v>15977.515158164893</v>
          </cell>
          <cell r="L190">
            <v>14360.390356508302</v>
          </cell>
          <cell r="M190">
            <v>14342.810491475488</v>
          </cell>
          <cell r="N190">
            <v>14716.318340323822</v>
          </cell>
          <cell r="O190">
            <v>14112.504020776019</v>
          </cell>
          <cell r="P190">
            <v>12802.447801915174</v>
          </cell>
          <cell r="Q190">
            <v>12570.741988261349</v>
          </cell>
          <cell r="T190">
            <v>0.25696568300407985</v>
          </cell>
          <cell r="U190">
            <v>0.24737076312584103</v>
          </cell>
        </row>
        <row r="191">
          <cell r="A191">
            <v>1190</v>
          </cell>
          <cell r="B191">
            <v>16</v>
          </cell>
          <cell r="C191" t="str">
            <v>PINASCA</v>
          </cell>
          <cell r="D191">
            <v>16214.370870567342</v>
          </cell>
          <cell r="E191">
            <v>16884.095620076965</v>
          </cell>
          <cell r="F191">
            <v>15553.408569828423</v>
          </cell>
          <cell r="G191">
            <v>14742.432017592497</v>
          </cell>
          <cell r="H191">
            <v>16421.475239964926</v>
          </cell>
          <cell r="I191">
            <v>16141.015210817715</v>
          </cell>
          <cell r="J191">
            <v>16014.158678679225</v>
          </cell>
          <cell r="K191">
            <v>16266.159442221506</v>
          </cell>
          <cell r="L191">
            <v>13999.555541887185</v>
          </cell>
          <cell r="M191">
            <v>13557.837604409469</v>
          </cell>
          <cell r="N191">
            <v>14015.581454740364</v>
          </cell>
          <cell r="O191">
            <v>13276.402801850869</v>
          </cell>
          <cell r="P191">
            <v>11809.970697741022</v>
          </cell>
          <cell r="Q191">
            <v>11417.333140417435</v>
          </cell>
          <cell r="T191">
            <v>0.25696568300407985</v>
          </cell>
          <cell r="U191">
            <v>0.24721372101507014</v>
          </cell>
        </row>
        <row r="192">
          <cell r="A192">
            <v>1191</v>
          </cell>
          <cell r="B192">
            <v>16</v>
          </cell>
          <cell r="C192" t="str">
            <v>PINEROLO</v>
          </cell>
          <cell r="D192">
            <v>49665.411668933761</v>
          </cell>
          <cell r="E192">
            <v>51716.81135966412</v>
          </cell>
          <cell r="F192">
            <v>47640.851787709384</v>
          </cell>
          <cell r="G192">
            <v>45700.84686099516</v>
          </cell>
          <cell r="H192">
            <v>48049.156150811687</v>
          </cell>
          <cell r="I192">
            <v>47123.716450075117</v>
          </cell>
          <cell r="J192">
            <v>46191.400314121434</v>
          </cell>
          <cell r="K192">
            <v>46021.060369618004</v>
          </cell>
          <cell r="L192">
            <v>39379.055042585547</v>
          </cell>
          <cell r="M192">
            <v>37990.069970969096</v>
          </cell>
          <cell r="N192">
            <v>39014.878451221288</v>
          </cell>
          <cell r="O192">
            <v>36902.00114343271</v>
          </cell>
          <cell r="P192">
            <v>32260.859071648894</v>
          </cell>
          <cell r="Q192">
            <v>31244.657054283944</v>
          </cell>
          <cell r="T192">
            <v>0.25696568300407985</v>
          </cell>
          <cell r="U192">
            <v>0.24723279407145121</v>
          </cell>
        </row>
        <row r="193">
          <cell r="A193">
            <v>1192</v>
          </cell>
          <cell r="B193">
            <v>14</v>
          </cell>
          <cell r="C193" t="str">
            <v>PINO TORINESE</v>
          </cell>
          <cell r="D193">
            <v>17676.179313243909</v>
          </cell>
          <cell r="E193">
            <v>18406.283173415162</v>
          </cell>
          <cell r="F193">
            <v>16955.627881404944</v>
          </cell>
          <cell r="G193">
            <v>15971.079581489319</v>
          </cell>
          <cell r="H193">
            <v>17342.716941899253</v>
          </cell>
          <cell r="I193">
            <v>17000.725397064252</v>
          </cell>
          <cell r="J193">
            <v>16268.781039302787</v>
          </cell>
          <cell r="K193">
            <v>15999.836834785672</v>
          </cell>
          <cell r="L193">
            <v>13470.554703464157</v>
          </cell>
          <cell r="M193">
            <v>13054.216067950909</v>
          </cell>
          <cell r="N193">
            <v>13026.906208418703</v>
          </cell>
          <cell r="O193">
            <v>12276.574094052277</v>
          </cell>
          <cell r="P193">
            <v>10650.614553040492</v>
          </cell>
          <cell r="Q193">
            <v>10340.886448250625</v>
          </cell>
          <cell r="T193">
            <v>0.25696568300407985</v>
          </cell>
          <cell r="U193">
            <v>0.24725849580055489</v>
          </cell>
        </row>
        <row r="194">
          <cell r="A194">
            <v>1193</v>
          </cell>
          <cell r="B194">
            <v>9</v>
          </cell>
          <cell r="C194" t="str">
            <v>PIOBESI TORINESE</v>
          </cell>
          <cell r="D194">
            <v>10316.15099309212</v>
          </cell>
          <cell r="E194">
            <v>10742.253349754841</v>
          </cell>
          <cell r="F194">
            <v>9895.6236134241572</v>
          </cell>
          <cell r="G194">
            <v>9513.0805521370257</v>
          </cell>
          <cell r="H194">
            <v>10926.554127395822</v>
          </cell>
          <cell r="I194">
            <v>10723.285030831363</v>
          </cell>
          <cell r="J194">
            <v>10730.721816107371</v>
          </cell>
          <cell r="K194">
            <v>10386.302098706688</v>
          </cell>
          <cell r="L194">
            <v>9117.8214310378171</v>
          </cell>
          <cell r="M194">
            <v>8654.1741786370258</v>
          </cell>
          <cell r="N194">
            <v>8823.8691896559194</v>
          </cell>
          <cell r="O194">
            <v>8486.1091038023387</v>
          </cell>
          <cell r="P194">
            <v>7467.0320012555558</v>
          </cell>
          <cell r="Q194">
            <v>7246.9866183215536</v>
          </cell>
          <cell r="T194">
            <v>0.25696568300407985</v>
          </cell>
          <cell r="U194">
            <v>0.24725390096633884</v>
          </cell>
        </row>
        <row r="195">
          <cell r="A195">
            <v>1194</v>
          </cell>
          <cell r="B195">
            <v>9</v>
          </cell>
          <cell r="C195" t="str">
            <v>PIOSSASCO</v>
          </cell>
          <cell r="D195">
            <v>21708.415701850565</v>
          </cell>
          <cell r="E195">
            <v>22605.068639187997</v>
          </cell>
          <cell r="F195">
            <v>20823.494263810833</v>
          </cell>
          <cell r="G195">
            <v>19959.295223701258</v>
          </cell>
          <cell r="H195">
            <v>21882.927614311357</v>
          </cell>
          <cell r="I195">
            <v>21708.070360415935</v>
          </cell>
          <cell r="J195">
            <v>21439.384889109391</v>
          </cell>
          <cell r="K195">
            <v>21143.693097677191</v>
          </cell>
          <cell r="L195">
            <v>18790.275391581523</v>
          </cell>
          <cell r="M195">
            <v>18132.075455216058</v>
          </cell>
          <cell r="N195">
            <v>18640.845630968881</v>
          </cell>
          <cell r="O195">
            <v>17809.21371330796</v>
          </cell>
          <cell r="P195">
            <v>15760.93599412673</v>
          </cell>
          <cell r="Q195">
            <v>15549.287311443642</v>
          </cell>
          <cell r="T195">
            <v>0.25696568300407985</v>
          </cell>
          <cell r="U195">
            <v>0.24741934452885134</v>
          </cell>
        </row>
        <row r="196">
          <cell r="A196">
            <v>1195</v>
          </cell>
          <cell r="B196">
            <v>16</v>
          </cell>
          <cell r="C196" t="str">
            <v>PISCINA</v>
          </cell>
          <cell r="D196">
            <v>7562.7163358182233</v>
          </cell>
          <cell r="E196">
            <v>7875.0897448175328</v>
          </cell>
          <cell r="F196">
            <v>7254.4299132946153</v>
          </cell>
          <cell r="G196">
            <v>6928.1459165439046</v>
          </cell>
          <cell r="H196">
            <v>7642.2268055540781</v>
          </cell>
          <cell r="I196">
            <v>7526.474290435096</v>
          </cell>
          <cell r="J196">
            <v>7486.7072330856718</v>
          </cell>
          <cell r="K196">
            <v>7549.6497240117687</v>
          </cell>
          <cell r="L196">
            <v>6644.7666295388244</v>
          </cell>
          <cell r="M196">
            <v>6406.6678425233913</v>
          </cell>
          <cell r="N196">
            <v>6550.8446763448164</v>
          </cell>
          <cell r="O196">
            <v>6246.1079985955539</v>
          </cell>
          <cell r="P196">
            <v>5544.0117366187806</v>
          </cell>
          <cell r="Q196">
            <v>5345.8208143466018</v>
          </cell>
          <cell r="T196">
            <v>0.25696568300407985</v>
          </cell>
          <cell r="U196">
            <v>0.24718728636930726</v>
          </cell>
        </row>
        <row r="197">
          <cell r="A197">
            <v>1196</v>
          </cell>
          <cell r="B197">
            <v>7</v>
          </cell>
          <cell r="C197" t="str">
            <v>PIVERONE</v>
          </cell>
          <cell r="D197">
            <v>8242.5945667717224</v>
          </cell>
          <cell r="E197">
            <v>8583.0499335328896</v>
          </cell>
          <cell r="F197">
            <v>7906.5936011837857</v>
          </cell>
          <cell r="G197">
            <v>7635.7120279002684</v>
          </cell>
          <cell r="H197">
            <v>8596.9721402745854</v>
          </cell>
          <cell r="I197">
            <v>8526.1062291182989</v>
          </cell>
          <cell r="J197">
            <v>8584.3871905117703</v>
          </cell>
          <cell r="K197">
            <v>8591.7332075004088</v>
          </cell>
          <cell r="L197">
            <v>7593.3063985216468</v>
          </cell>
          <cell r="M197">
            <v>7205.4456378155892</v>
          </cell>
          <cell r="N197">
            <v>7369.0008412703728</v>
          </cell>
          <cell r="O197">
            <v>6953.400697040418</v>
          </cell>
          <cell r="P197">
            <v>6167.8219817209028</v>
          </cell>
          <cell r="Q197">
            <v>6011.4762471865733</v>
          </cell>
          <cell r="T197">
            <v>0.2569656830040799</v>
          </cell>
          <cell r="U197">
            <v>0.2472966548517774</v>
          </cell>
        </row>
        <row r="198">
          <cell r="A198">
            <v>1197</v>
          </cell>
          <cell r="B198">
            <v>14</v>
          </cell>
          <cell r="C198" t="str">
            <v>POIRINO</v>
          </cell>
          <cell r="D198">
            <v>36771.990708257901</v>
          </cell>
          <cell r="E198">
            <v>38290.835470268481</v>
          </cell>
          <cell r="F198">
            <v>35273.017989840613</v>
          </cell>
          <cell r="G198">
            <v>33743.229357555101</v>
          </cell>
          <cell r="H198">
            <v>37015.445475087938</v>
          </cell>
          <cell r="I198">
            <v>36812.759421778821</v>
          </cell>
          <cell r="J198">
            <v>37067.140130824395</v>
          </cell>
          <cell r="K198">
            <v>37257.794036480605</v>
          </cell>
          <cell r="L198">
            <v>33116.371817631094</v>
          </cell>
          <cell r="M198">
            <v>32144.546429778537</v>
          </cell>
          <cell r="N198">
            <v>33151.824083969273</v>
          </cell>
          <cell r="O198">
            <v>31719.151870933601</v>
          </cell>
          <cell r="P198">
            <v>27745.853160104638</v>
          </cell>
          <cell r="Q198">
            <v>27077.995599907397</v>
          </cell>
          <cell r="T198">
            <v>0.25696568300407996</v>
          </cell>
          <cell r="U198">
            <v>0.24731045217949596</v>
          </cell>
        </row>
        <row r="199">
          <cell r="A199">
            <v>1198</v>
          </cell>
          <cell r="B199">
            <v>16</v>
          </cell>
          <cell r="C199" t="str">
            <v>POMARETTO</v>
          </cell>
          <cell r="D199">
            <v>3687.0130380845303</v>
          </cell>
          <cell r="E199">
            <v>3839.3028742478436</v>
          </cell>
          <cell r="F199">
            <v>3536.7157098711755</v>
          </cell>
          <cell r="G199">
            <v>3321.520062643955</v>
          </cell>
          <cell r="H199">
            <v>3516.2796770941177</v>
          </cell>
          <cell r="I199">
            <v>3368.2303348869464</v>
          </cell>
          <cell r="J199">
            <v>3370.9477969637728</v>
          </cell>
          <cell r="K199">
            <v>3350.2052154238258</v>
          </cell>
          <cell r="L199">
            <v>2883.9059335331945</v>
          </cell>
          <cell r="M199">
            <v>2763.5019053171527</v>
          </cell>
          <cell r="N199">
            <v>2769.2937796488095</v>
          </cell>
          <cell r="O199">
            <v>2574.3598203491943</v>
          </cell>
          <cell r="P199">
            <v>2216.29144341865</v>
          </cell>
          <cell r="Q199">
            <v>2155.6111175859423</v>
          </cell>
          <cell r="T199">
            <v>0.25696568300407985</v>
          </cell>
          <cell r="U199">
            <v>0.24727658985133072</v>
          </cell>
        </row>
        <row r="200">
          <cell r="A200">
            <v>1199</v>
          </cell>
          <cell r="B200">
            <v>8</v>
          </cell>
          <cell r="C200" t="str">
            <v>PONT CANAVESE</v>
          </cell>
          <cell r="D200">
            <v>10910.262252646538</v>
          </cell>
          <cell r="E200">
            <v>11360.904014363095</v>
          </cell>
          <cell r="F200">
            <v>10465.516533078458</v>
          </cell>
          <cell r="G200">
            <v>9910.1018178802024</v>
          </cell>
          <cell r="H200">
            <v>10890.248627275996</v>
          </cell>
          <cell r="I200">
            <v>10645.587115152957</v>
          </cell>
          <cell r="J200">
            <v>10330.13001559083</v>
          </cell>
          <cell r="K200">
            <v>10316.151908447382</v>
          </cell>
          <cell r="L200">
            <v>9061.4003778407587</v>
          </cell>
          <cell r="M200">
            <v>8574.0231395916562</v>
          </cell>
          <cell r="N200">
            <v>8666.7842734342175</v>
          </cell>
          <cell r="O200">
            <v>8243.3525207385319</v>
          </cell>
          <cell r="P200">
            <v>7195.8143650035154</v>
          </cell>
          <cell r="Q200">
            <v>7056.372848270089</v>
          </cell>
          <cell r="T200">
            <v>0.2569656830040799</v>
          </cell>
          <cell r="U200">
            <v>0.24735901051688527</v>
          </cell>
        </row>
        <row r="201">
          <cell r="A201">
            <v>1200</v>
          </cell>
          <cell r="B201">
            <v>16</v>
          </cell>
          <cell r="C201" t="str">
            <v>PORTE</v>
          </cell>
          <cell r="D201">
            <v>3733.5942000077789</v>
          </cell>
          <cell r="E201">
            <v>3887.8080427976793</v>
          </cell>
          <cell r="F201">
            <v>3581.3980382102131</v>
          </cell>
          <cell r="G201">
            <v>3389.7368309478156</v>
          </cell>
          <cell r="H201">
            <v>3528.048081788078</v>
          </cell>
          <cell r="I201">
            <v>3463.8718829475824</v>
          </cell>
          <cell r="J201">
            <v>3390.509601385259</v>
          </cell>
          <cell r="K201">
            <v>3482.3628602450099</v>
          </cell>
          <cell r="L201">
            <v>2977.6405498891286</v>
          </cell>
          <cell r="M201">
            <v>2944.34494285149</v>
          </cell>
          <cell r="N201">
            <v>2982.657226590818</v>
          </cell>
          <cell r="O201">
            <v>2891.5483567150909</v>
          </cell>
          <cell r="P201">
            <v>2620.788378280989</v>
          </cell>
          <cell r="Q201">
            <v>2586.8046721273518</v>
          </cell>
          <cell r="T201">
            <v>0.25696568300407985</v>
          </cell>
          <cell r="U201">
            <v>0.2474231842579904</v>
          </cell>
        </row>
        <row r="202">
          <cell r="A202">
            <v>1201</v>
          </cell>
          <cell r="B202">
            <v>16</v>
          </cell>
          <cell r="C202" t="str">
            <v>PRAGELATO</v>
          </cell>
          <cell r="D202">
            <v>23399.604627408076</v>
          </cell>
          <cell r="E202">
            <v>24366.111097058525</v>
          </cell>
          <cell r="F202">
            <v>22445.743596698132</v>
          </cell>
          <cell r="G202">
            <v>22719.701781798085</v>
          </cell>
          <cell r="H202">
            <v>25515.72734845533</v>
          </cell>
          <cell r="I202">
            <v>26550.694451762487</v>
          </cell>
          <cell r="J202">
            <v>27596.712480079477</v>
          </cell>
          <cell r="K202">
            <v>28606.999659511068</v>
          </cell>
          <cell r="L202">
            <v>25098.808399544941</v>
          </cell>
          <cell r="M202">
            <v>24044.27472577558</v>
          </cell>
          <cell r="N202">
            <v>24903.87767342263</v>
          </cell>
          <cell r="O202">
            <v>23788.582845945355</v>
          </cell>
          <cell r="P202">
            <v>21008.485335493042</v>
          </cell>
          <cell r="Q202">
            <v>20406.733796634227</v>
          </cell>
          <cell r="T202">
            <v>0.25696568300407985</v>
          </cell>
          <cell r="U202">
            <v>0.24726242052565908</v>
          </cell>
        </row>
        <row r="203">
          <cell r="A203">
            <v>1202</v>
          </cell>
          <cell r="B203">
            <v>16</v>
          </cell>
          <cell r="C203" t="str">
            <v>PRALI</v>
          </cell>
          <cell r="D203">
            <v>19288.70208769395</v>
          </cell>
          <cell r="E203">
            <v>20085.410222543385</v>
          </cell>
          <cell r="F203">
            <v>18502.417808647879</v>
          </cell>
          <cell r="G203">
            <v>17605.453664606692</v>
          </cell>
          <cell r="H203">
            <v>19909.827322395246</v>
          </cell>
          <cell r="I203">
            <v>19515.533828860513</v>
          </cell>
          <cell r="J203">
            <v>20390.308070350988</v>
          </cell>
          <cell r="K203">
            <v>19958.016359106259</v>
          </cell>
          <cell r="L203">
            <v>17793.516544051519</v>
          </cell>
          <cell r="M203">
            <v>16701.883915503684</v>
          </cell>
          <cell r="N203">
            <v>17095.844392332074</v>
          </cell>
          <cell r="O203">
            <v>16639.034779151822</v>
          </cell>
          <cell r="P203">
            <v>14692.569936914277</v>
          </cell>
          <cell r="Q203">
            <v>13744.627318649149</v>
          </cell>
          <cell r="T203">
            <v>0.25696568300407979</v>
          </cell>
          <cell r="U203">
            <v>0.24687287342317984</v>
          </cell>
        </row>
        <row r="204">
          <cell r="A204">
            <v>1203</v>
          </cell>
          <cell r="B204">
            <v>14</v>
          </cell>
          <cell r="C204" t="str">
            <v>PRALORMO</v>
          </cell>
          <cell r="D204">
            <v>13489.993396263959</v>
          </cell>
          <cell r="E204">
            <v>14047.189387420123</v>
          </cell>
          <cell r="F204">
            <v>12940.087566224473</v>
          </cell>
          <cell r="G204">
            <v>12611.731916101598</v>
          </cell>
          <cell r="H204">
            <v>14035.218557371629</v>
          </cell>
          <cell r="I204">
            <v>13682.478490092913</v>
          </cell>
          <cell r="J204">
            <v>13569.203374235753</v>
          </cell>
          <cell r="K204">
            <v>13681.644469343259</v>
          </cell>
          <cell r="L204">
            <v>12037.620919736788</v>
          </cell>
          <cell r="M204">
            <v>11581.925371992058</v>
          </cell>
          <cell r="N204">
            <v>12132.681302449462</v>
          </cell>
          <cell r="O204">
            <v>11428.12883909524</v>
          </cell>
          <cell r="P204">
            <v>10027.893705701894</v>
          </cell>
          <cell r="Q204">
            <v>9840.0281617938217</v>
          </cell>
          <cell r="T204">
            <v>0.25696568300407985</v>
          </cell>
          <cell r="U204">
            <v>0.24736543575979927</v>
          </cell>
        </row>
        <row r="205">
          <cell r="A205">
            <v>1204</v>
          </cell>
          <cell r="B205">
            <v>16</v>
          </cell>
          <cell r="C205" t="str">
            <v>PRAMOLLO</v>
          </cell>
          <cell r="D205">
            <v>11966.36227467722</v>
          </cell>
          <cell r="E205">
            <v>12460.625606934971</v>
          </cell>
          <cell r="F205">
            <v>11478.565714225824</v>
          </cell>
          <cell r="G205">
            <v>10662.40525314741</v>
          </cell>
          <cell r="H205">
            <v>11360.452712424656</v>
          </cell>
          <cell r="I205">
            <v>11201.601030506268</v>
          </cell>
          <cell r="J205">
            <v>10559.112785795471</v>
          </cell>
          <cell r="K205">
            <v>11108.722206192127</v>
          </cell>
          <cell r="L205">
            <v>10034.648190422309</v>
          </cell>
          <cell r="M205">
            <v>9477.7933338496332</v>
          </cell>
          <cell r="N205">
            <v>9737.7141184278717</v>
          </cell>
          <cell r="O205">
            <v>9515.1481714994934</v>
          </cell>
          <cell r="P205">
            <v>8140.3853425445932</v>
          </cell>
          <cell r="Q205">
            <v>8133.8249374854977</v>
          </cell>
          <cell r="T205">
            <v>0.25696568300407985</v>
          </cell>
          <cell r="U205">
            <v>0.2475473518884802</v>
          </cell>
        </row>
        <row r="206">
          <cell r="A206">
            <v>1205</v>
          </cell>
          <cell r="B206">
            <v>16</v>
          </cell>
          <cell r="C206" t="str">
            <v>PRAROSTINO</v>
          </cell>
          <cell r="D206">
            <v>9740.452088353597</v>
          </cell>
          <cell r="E206">
            <v>10142.77555110506</v>
          </cell>
          <cell r="F206">
            <v>9343.3924877099525</v>
          </cell>
          <cell r="G206">
            <v>8916.0230521187841</v>
          </cell>
          <cell r="H206">
            <v>9734.5119601008137</v>
          </cell>
          <cell r="I206">
            <v>9628.2423744152729</v>
          </cell>
          <cell r="J206">
            <v>9475.576228691194</v>
          </cell>
          <cell r="K206">
            <v>9356.5417046143157</v>
          </cell>
          <cell r="L206">
            <v>8139.4868964790321</v>
          </cell>
          <cell r="M206">
            <v>7948.2862913734944</v>
          </cell>
          <cell r="N206">
            <v>8217.2647599183747</v>
          </cell>
          <cell r="O206">
            <v>7828.8902913664133</v>
          </cell>
          <cell r="P206">
            <v>6999.9461923009894</v>
          </cell>
          <cell r="Q206">
            <v>6859.2861170023734</v>
          </cell>
          <cell r="T206">
            <v>0.2569656830040799</v>
          </cell>
          <cell r="U206">
            <v>0.24735076299946102</v>
          </cell>
        </row>
        <row r="207">
          <cell r="A207">
            <v>1206</v>
          </cell>
          <cell r="B207">
            <v>8</v>
          </cell>
          <cell r="C207" t="str">
            <v>PRASCORSANO</v>
          </cell>
          <cell r="D207">
            <v>5592.2506424194244</v>
          </cell>
          <cell r="E207">
            <v>5823.2351616823889</v>
          </cell>
          <cell r="F207">
            <v>5364.2882453318034</v>
          </cell>
          <cell r="G207">
            <v>5238.9055838237946</v>
          </cell>
          <cell r="H207">
            <v>5832.6439497840629</v>
          </cell>
          <cell r="I207">
            <v>5899.0950156776553</v>
          </cell>
          <cell r="J207">
            <v>5804.1033867673013</v>
          </cell>
          <cell r="K207">
            <v>5893.5310535782555</v>
          </cell>
          <cell r="L207">
            <v>5169.7179702312478</v>
          </cell>
          <cell r="M207">
            <v>4964.7286769368975</v>
          </cell>
          <cell r="N207">
            <v>5045.9488239719913</v>
          </cell>
          <cell r="O207">
            <v>4767.3152341422692</v>
          </cell>
          <cell r="P207">
            <v>4209.9846989275675</v>
          </cell>
          <cell r="Q207">
            <v>4109.2208531891756</v>
          </cell>
          <cell r="T207">
            <v>0.2569656830040799</v>
          </cell>
          <cell r="U207">
            <v>0.24731151272545715</v>
          </cell>
        </row>
        <row r="208">
          <cell r="A208">
            <v>1207</v>
          </cell>
          <cell r="B208">
            <v>8</v>
          </cell>
          <cell r="C208" t="str">
            <v>PRATIGLIONE</v>
          </cell>
          <cell r="D208">
            <v>6825.1963593996934</v>
          </cell>
          <cell r="E208">
            <v>7107.1069533192122</v>
          </cell>
          <cell r="F208">
            <v>6546.9741869383179</v>
          </cell>
          <cell r="G208">
            <v>6286.6853462404169</v>
          </cell>
          <cell r="H208">
            <v>6917.2656749880398</v>
          </cell>
          <cell r="I208">
            <v>6787.3910125509083</v>
          </cell>
          <cell r="J208">
            <v>6592.9205777064426</v>
          </cell>
          <cell r="K208">
            <v>6656.7356078966195</v>
          </cell>
          <cell r="L208">
            <v>5844.2669264228689</v>
          </cell>
          <cell r="M208">
            <v>5444.6137120568801</v>
          </cell>
          <cell r="N208">
            <v>5572.0810161400605</v>
          </cell>
          <cell r="O208">
            <v>5316.8171884978628</v>
          </cell>
          <cell r="P208">
            <v>4648.8081453156019</v>
          </cell>
          <cell r="Q208">
            <v>4372.4873614246808</v>
          </cell>
          <cell r="T208">
            <v>0.25696568300407985</v>
          </cell>
          <cell r="U208">
            <v>0.24693013163912156</v>
          </cell>
        </row>
        <row r="209">
          <cell r="A209">
            <v>1208</v>
          </cell>
          <cell r="B209">
            <v>7</v>
          </cell>
          <cell r="C209" t="str">
            <v>QUAGLIUZZO</v>
          </cell>
          <cell r="D209">
            <v>1729.2058961231969</v>
          </cell>
          <cell r="E209">
            <v>1800.6296963357524</v>
          </cell>
          <cell r="F209">
            <v>1658.7165803997252</v>
          </cell>
          <cell r="G209">
            <v>1610.8437855737131</v>
          </cell>
          <cell r="H209">
            <v>1792.5205765562389</v>
          </cell>
          <cell r="I209">
            <v>1751.562044948422</v>
          </cell>
          <cell r="J209">
            <v>1775.5616812185826</v>
          </cell>
          <cell r="K209">
            <v>1789.0857158211891</v>
          </cell>
          <cell r="L209">
            <v>1438.6774288592314</v>
          </cell>
          <cell r="M209">
            <v>1422.7715255537721</v>
          </cell>
          <cell r="N209">
            <v>1438.7775428864177</v>
          </cell>
          <cell r="O209">
            <v>1349.7130413569851</v>
          </cell>
          <cell r="P209">
            <v>1166.5291659683601</v>
          </cell>
          <cell r="Q209">
            <v>1171.2675776186657</v>
          </cell>
          <cell r="T209">
            <v>0.25696568300407985</v>
          </cell>
          <cell r="U209">
            <v>0.24759504003006383</v>
          </cell>
        </row>
        <row r="210">
          <cell r="A210">
            <v>1209</v>
          </cell>
          <cell r="B210">
            <v>7</v>
          </cell>
          <cell r="C210" t="str">
            <v>QUASSOLO</v>
          </cell>
          <cell r="D210">
            <v>4053.3661600290411</v>
          </cell>
          <cell r="E210">
            <v>4220.7879895817323</v>
          </cell>
          <cell r="F210">
            <v>3888.1348202344611</v>
          </cell>
          <cell r="G210">
            <v>3537.3074082163812</v>
          </cell>
          <cell r="H210">
            <v>3762.7932132884439</v>
          </cell>
          <cell r="I210">
            <v>3798.4121140385823</v>
          </cell>
          <cell r="J210">
            <v>3375.9959689684265</v>
          </cell>
          <cell r="K210">
            <v>3322.7108319393501</v>
          </cell>
          <cell r="L210">
            <v>2840.3272268241717</v>
          </cell>
          <cell r="M210">
            <v>2888.9102569231272</v>
          </cell>
          <cell r="N210">
            <v>2842.5208468823171</v>
          </cell>
          <cell r="O210">
            <v>2671.6802391883075</v>
          </cell>
          <cell r="P210">
            <v>2395.0314145253892</v>
          </cell>
          <cell r="Q210">
            <v>2360.1023932293042</v>
          </cell>
          <cell r="T210">
            <v>0.25696568300407985</v>
          </cell>
          <cell r="U210">
            <v>0.24740712133685638</v>
          </cell>
        </row>
        <row r="211">
          <cell r="A211">
            <v>1210</v>
          </cell>
          <cell r="B211">
            <v>7</v>
          </cell>
          <cell r="C211" t="str">
            <v>QUINCINETTO</v>
          </cell>
          <cell r="D211">
            <v>11759.895802464442</v>
          </cell>
          <cell r="E211">
            <v>12245.631162376636</v>
          </cell>
          <cell r="F211">
            <v>11280.515637295268</v>
          </cell>
          <cell r="G211">
            <v>10728.320335522178</v>
          </cell>
          <cell r="H211">
            <v>11800.801202419585</v>
          </cell>
          <cell r="I211">
            <v>11827.133409175</v>
          </cell>
          <cell r="J211">
            <v>11678.038490528364</v>
          </cell>
          <cell r="K211">
            <v>11578.247869796984</v>
          </cell>
          <cell r="L211">
            <v>10014.585056805108</v>
          </cell>
          <cell r="M211">
            <v>9987.0654521030501</v>
          </cell>
          <cell r="N211">
            <v>10163.589543940352</v>
          </cell>
          <cell r="O211">
            <v>9588.0714488466128</v>
          </cell>
          <cell r="P211">
            <v>8056.5210679723368</v>
          </cell>
          <cell r="Q211">
            <v>7744.8986314400154</v>
          </cell>
          <cell r="T211">
            <v>0.2569656830040799</v>
          </cell>
          <cell r="U211">
            <v>0.2471581428355466</v>
          </cell>
        </row>
        <row r="212">
          <cell r="A212">
            <v>1211</v>
          </cell>
          <cell r="B212">
            <v>9</v>
          </cell>
          <cell r="C212" t="str">
            <v>REANO</v>
          </cell>
          <cell r="D212">
            <v>5169.2656770173508</v>
          </cell>
          <cell r="E212">
            <v>5382.7790589625874</v>
          </cell>
          <cell r="F212">
            <v>4958.5458308829475</v>
          </cell>
          <cell r="G212">
            <v>4834.6387440959707</v>
          </cell>
          <cell r="H212">
            <v>5364.6511185305535</v>
          </cell>
          <cell r="I212">
            <v>5278.8598864479554</v>
          </cell>
          <cell r="J212">
            <v>5278.7230111465306</v>
          </cell>
          <cell r="K212">
            <v>5253.9967706405059</v>
          </cell>
          <cell r="L212">
            <v>4534.5859391653557</v>
          </cell>
          <cell r="M212">
            <v>4389.1416585697843</v>
          </cell>
          <cell r="N212">
            <v>4464.6661433505114</v>
          </cell>
          <cell r="O212">
            <v>4341.65721749766</v>
          </cell>
          <cell r="P212">
            <v>3843.1897821691209</v>
          </cell>
          <cell r="Q212">
            <v>3882.6351997772967</v>
          </cell>
          <cell r="T212">
            <v>0.25696568300407985</v>
          </cell>
          <cell r="U212">
            <v>0.24765478059391183</v>
          </cell>
        </row>
        <row r="213">
          <cell r="A213">
            <v>1212</v>
          </cell>
          <cell r="B213">
            <v>8</v>
          </cell>
          <cell r="C213" t="str">
            <v>RIBORDONE</v>
          </cell>
          <cell r="D213">
            <v>13343.273013401276</v>
          </cell>
          <cell r="E213">
            <v>13894.408808177017</v>
          </cell>
          <cell r="F213">
            <v>12799.348090212652</v>
          </cell>
          <cell r="G213">
            <v>13235.570570227717</v>
          </cell>
          <cell r="H213">
            <v>13427.997297769465</v>
          </cell>
          <cell r="I213">
            <v>10113.383624488546</v>
          </cell>
          <cell r="J213">
            <v>9081.2716446999275</v>
          </cell>
          <cell r="K213">
            <v>9057.5297276889178</v>
          </cell>
          <cell r="L213">
            <v>7766.1424114559422</v>
          </cell>
          <cell r="M213">
            <v>7064.790128331214</v>
          </cell>
          <cell r="N213">
            <v>6996.188325344423</v>
          </cell>
          <cell r="O213">
            <v>6772.8809677961344</v>
          </cell>
          <cell r="P213">
            <v>5666.5548986704562</v>
          </cell>
          <cell r="Q213">
            <v>5218.3888221608668</v>
          </cell>
          <cell r="T213">
            <v>0.25696568300407985</v>
          </cell>
          <cell r="U213">
            <v>0.24670850077815532</v>
          </cell>
        </row>
        <row r="214">
          <cell r="A214">
            <v>1215</v>
          </cell>
          <cell r="B214">
            <v>14</v>
          </cell>
          <cell r="C214" t="str">
            <v>RIVA PRESSO CHIERI</v>
          </cell>
          <cell r="D214">
            <v>4419.3470523539245</v>
          </cell>
          <cell r="E214">
            <v>4601.8855005774349</v>
          </cell>
          <cell r="F214">
            <v>4239.1968745391378</v>
          </cell>
          <cell r="G214">
            <v>4060.8107081815201</v>
          </cell>
          <cell r="H214">
            <v>16617.364553351581</v>
          </cell>
          <cell r="I214">
            <v>16245.622626441282</v>
          </cell>
          <cell r="J214">
            <v>15779.188231883501</v>
          </cell>
          <cell r="K214">
            <v>15989.952792169763</v>
          </cell>
          <cell r="L214">
            <v>13849.070214620644</v>
          </cell>
          <cell r="M214">
            <v>13642.714381170274</v>
          </cell>
          <cell r="N214">
            <v>14046.941744608645</v>
          </cell>
          <cell r="O214">
            <v>13630.466720341215</v>
          </cell>
          <cell r="P214">
            <v>12319.227497278103</v>
          </cell>
          <cell r="Q214">
            <v>11958.472851552509</v>
          </cell>
          <cell r="T214">
            <v>0.25696568300407985</v>
          </cell>
          <cell r="U214">
            <v>0.24725486588565279</v>
          </cell>
        </row>
        <row r="215">
          <cell r="A215">
            <v>1213</v>
          </cell>
          <cell r="B215">
            <v>11</v>
          </cell>
          <cell r="C215" t="str">
            <v>RIVALBA</v>
          </cell>
          <cell r="D215">
            <v>129571.57752249064</v>
          </cell>
          <cell r="E215">
            <v>134923.45290467629</v>
          </cell>
          <cell r="F215">
            <v>124289.72424102321</v>
          </cell>
          <cell r="G215">
            <v>120558.26613572064</v>
          </cell>
          <cell r="H215">
            <v>7584.4698136598508</v>
          </cell>
          <cell r="I215">
            <v>7517.4594018364924</v>
          </cell>
          <cell r="J215">
            <v>7629.3843345964842</v>
          </cell>
          <cell r="K215">
            <v>7726.1237863051911</v>
          </cell>
          <cell r="L215">
            <v>6673.6985400137819</v>
          </cell>
          <cell r="M215">
            <v>6839.6951343294004</v>
          </cell>
          <cell r="N215">
            <v>7089.5235197431748</v>
          </cell>
          <cell r="O215">
            <v>6913.978693199876</v>
          </cell>
          <cell r="P215">
            <v>5985.1449799091642</v>
          </cell>
          <cell r="Q215">
            <v>5757.5301327010266</v>
          </cell>
          <cell r="T215">
            <v>0.25696568300407979</v>
          </cell>
          <cell r="U215">
            <v>0.24716393604574188</v>
          </cell>
        </row>
        <row r="216">
          <cell r="A216">
            <v>1214</v>
          </cell>
          <cell r="B216">
            <v>9</v>
          </cell>
          <cell r="C216" t="str">
            <v>RIVALTA DI TORINO</v>
          </cell>
          <cell r="D216">
            <v>5323.9320437416754</v>
          </cell>
          <cell r="E216">
            <v>5543.833826108912</v>
          </cell>
          <cell r="F216">
            <v>5106.9073808238709</v>
          </cell>
          <cell r="G216">
            <v>4950.281163727177</v>
          </cell>
          <cell r="H216">
            <v>25671.960975793678</v>
          </cell>
          <cell r="I216">
            <v>25002.09827099424</v>
          </cell>
          <cell r="J216">
            <v>24688.479960303401</v>
          </cell>
          <cell r="K216">
            <v>24500.578839157934</v>
          </cell>
          <cell r="L216">
            <v>21359.062669736206</v>
          </cell>
          <cell r="M216">
            <v>20798.121785103518</v>
          </cell>
          <cell r="N216">
            <v>21395.099368267012</v>
          </cell>
          <cell r="O216">
            <v>20292.685072055217</v>
          </cell>
          <cell r="P216">
            <v>17791.806599955893</v>
          </cell>
          <cell r="Q216">
            <v>17504.593773227309</v>
          </cell>
          <cell r="T216">
            <v>0.2569656830040799</v>
          </cell>
          <cell r="U216">
            <v>0.24739201672024894</v>
          </cell>
        </row>
        <row r="217">
          <cell r="A217">
            <v>1216</v>
          </cell>
          <cell r="B217">
            <v>8</v>
          </cell>
          <cell r="C217" t="str">
            <v>RIVARA</v>
          </cell>
          <cell r="D217">
            <v>11130.459255933933</v>
          </cell>
          <cell r="E217">
            <v>11590.196121250043</v>
          </cell>
          <cell r="F217">
            <v>10676.737429980323</v>
          </cell>
          <cell r="G217">
            <v>10032.931538945626</v>
          </cell>
          <cell r="H217">
            <v>10859.620229013011</v>
          </cell>
          <cell r="I217">
            <v>10732.915629363009</v>
          </cell>
          <cell r="J217">
            <v>10532.126733295574</v>
          </cell>
          <cell r="K217">
            <v>10671.897447746023</v>
          </cell>
          <cell r="L217">
            <v>9198.1660820032794</v>
          </cell>
          <cell r="M217">
            <v>8715.3998363995252</v>
          </cell>
          <cell r="N217">
            <v>8834.9989808778373</v>
          </cell>
          <cell r="O217">
            <v>8421.1592621808068</v>
          </cell>
          <cell r="P217">
            <v>7468.4312753719896</v>
          </cell>
          <cell r="Q217">
            <v>7218.678552408307</v>
          </cell>
          <cell r="T217">
            <v>0.25696568300407985</v>
          </cell>
          <cell r="U217">
            <v>0.24721177265148153</v>
          </cell>
        </row>
        <row r="218">
          <cell r="A218">
            <v>1217</v>
          </cell>
          <cell r="B218">
            <v>8</v>
          </cell>
          <cell r="C218" t="str">
            <v>RIVAROLO CANAVESE</v>
          </cell>
          <cell r="D218">
            <v>26399.715249606052</v>
          </cell>
          <cell r="E218">
            <v>27490.139467961759</v>
          </cell>
          <cell r="F218">
            <v>25323.557767485912</v>
          </cell>
          <cell r="G218">
            <v>23973.520361763665</v>
          </cell>
          <cell r="H218">
            <v>25515.230115345297</v>
          </cell>
          <cell r="I218">
            <v>24766.023734332804</v>
          </cell>
          <cell r="J218">
            <v>24327.173811186844</v>
          </cell>
          <cell r="K218">
            <v>24113.394301309403</v>
          </cell>
          <cell r="L218">
            <v>21055.600061952762</v>
          </cell>
          <cell r="M218">
            <v>20209.137891497088</v>
          </cell>
          <cell r="N218">
            <v>20504.597630718796</v>
          </cell>
          <cell r="O218">
            <v>19409.206593282608</v>
          </cell>
          <cell r="P218">
            <v>17169.508938493211</v>
          </cell>
          <cell r="Q218">
            <v>16961.816228568547</v>
          </cell>
          <cell r="T218">
            <v>0.25696568300407985</v>
          </cell>
          <cell r="U218">
            <v>0.24743288427393492</v>
          </cell>
        </row>
        <row r="219">
          <cell r="A219">
            <v>1218</v>
          </cell>
          <cell r="B219">
            <v>8</v>
          </cell>
          <cell r="C219" t="str">
            <v>RIVAROSSA</v>
          </cell>
          <cell r="D219">
            <v>5545.5475336147738</v>
          </cell>
          <cell r="E219">
            <v>5774.6030093092149</v>
          </cell>
          <cell r="F219">
            <v>5319.4889411516797</v>
          </cell>
          <cell r="G219">
            <v>5222.6051844897611</v>
          </cell>
          <cell r="H219">
            <v>5906.2606824244313</v>
          </cell>
          <cell r="I219">
            <v>5874.9397038172947</v>
          </cell>
          <cell r="J219">
            <v>5933.7827589337985</v>
          </cell>
          <cell r="K219">
            <v>6148.9572635716249</v>
          </cell>
          <cell r="L219">
            <v>5434.6861583095651</v>
          </cell>
          <cell r="M219">
            <v>5321.4520286700863</v>
          </cell>
          <cell r="N219">
            <v>5375.9942039481202</v>
          </cell>
          <cell r="O219">
            <v>5017.7062920128255</v>
          </cell>
          <cell r="P219">
            <v>4356.3048220662531</v>
          </cell>
          <cell r="Q219">
            <v>4295.33166786328</v>
          </cell>
          <cell r="T219">
            <v>0.25696568300407985</v>
          </cell>
          <cell r="U219">
            <v>0.247414267140045</v>
          </cell>
        </row>
        <row r="220">
          <cell r="A220">
            <v>1219</v>
          </cell>
          <cell r="B220">
            <v>9</v>
          </cell>
          <cell r="C220" t="str">
            <v>RIVOLI</v>
          </cell>
          <cell r="D220">
            <v>41426.598242299995</v>
          </cell>
          <cell r="E220">
            <v>43137.698743968089</v>
          </cell>
          <cell r="F220">
            <v>39737.885192340051</v>
          </cell>
          <cell r="G220">
            <v>37469.787897409355</v>
          </cell>
          <cell r="H220">
            <v>39475.376646173325</v>
          </cell>
          <cell r="I220">
            <v>38284.795390955769</v>
          </cell>
          <cell r="J220">
            <v>37346.384224881214</v>
          </cell>
          <cell r="K220">
            <v>36727.827523770218</v>
          </cell>
          <cell r="L220">
            <v>31278.507669092607</v>
          </cell>
          <cell r="M220">
            <v>29757.543607426309</v>
          </cell>
          <cell r="N220">
            <v>30268.786217238023</v>
          </cell>
          <cell r="O220">
            <v>28686.713682582013</v>
          </cell>
          <cell r="P220">
            <v>25009.667781999957</v>
          </cell>
          <cell r="Q220">
            <v>24451.618415521789</v>
          </cell>
          <cell r="T220">
            <v>0.2569656830040799</v>
          </cell>
          <cell r="U220">
            <v>0.24732878253436819</v>
          </cell>
        </row>
        <row r="221">
          <cell r="A221">
            <v>1220</v>
          </cell>
          <cell r="B221">
            <v>10</v>
          </cell>
          <cell r="C221" t="str">
            <v>ROBASSOMERO</v>
          </cell>
          <cell r="D221">
            <v>9253.0097128046782</v>
          </cell>
          <cell r="E221">
            <v>9635.1996640267243</v>
          </cell>
          <cell r="F221">
            <v>8875.8202037354968</v>
          </cell>
          <cell r="G221">
            <v>8394.8836952625352</v>
          </cell>
          <cell r="H221">
            <v>8917.6179938207406</v>
          </cell>
          <cell r="I221">
            <v>8943.6525573311119</v>
          </cell>
          <cell r="J221">
            <v>8736.4972224967623</v>
          </cell>
          <cell r="K221">
            <v>8754.8670517091414</v>
          </cell>
          <cell r="L221">
            <v>7447.466770329087</v>
          </cell>
          <cell r="M221">
            <v>7126.6528350268927</v>
          </cell>
          <cell r="N221">
            <v>7442.3171095766538</v>
          </cell>
          <cell r="O221">
            <v>6985.9061363580913</v>
          </cell>
          <cell r="P221">
            <v>6260.2645139950409</v>
          </cell>
          <cell r="Q221">
            <v>5959.7547792933956</v>
          </cell>
          <cell r="T221">
            <v>0.25696568300407979</v>
          </cell>
          <cell r="U221">
            <v>0.24705515300013173</v>
          </cell>
        </row>
        <row r="222">
          <cell r="A222">
            <v>1221</v>
          </cell>
          <cell r="B222">
            <v>8</v>
          </cell>
          <cell r="C222" t="str">
            <v>ROCCA CANAVESE</v>
          </cell>
          <cell r="D222">
            <v>12016.42651296606</v>
          </cell>
          <cell r="E222">
            <v>12512.75771820606</v>
          </cell>
          <cell r="F222">
            <v>11526.589134872815</v>
          </cell>
          <cell r="G222">
            <v>10876.449283867778</v>
          </cell>
          <cell r="H222">
            <v>12083.650467347015</v>
          </cell>
          <cell r="I222">
            <v>12059.060644940017</v>
          </cell>
          <cell r="J222">
            <v>11746.349950303624</v>
          </cell>
          <cell r="K222">
            <v>12008.039729295246</v>
          </cell>
          <cell r="L222">
            <v>10715.009907377453</v>
          </cell>
          <cell r="M222">
            <v>10467.211758001929</v>
          </cell>
          <cell r="N222">
            <v>10958.347911457731</v>
          </cell>
          <cell r="O222">
            <v>10437.225550475518</v>
          </cell>
          <cell r="P222">
            <v>9130.699985857751</v>
          </cell>
          <cell r="Q222">
            <v>9213.023193601186</v>
          </cell>
          <cell r="T222">
            <v>0.25696568300407985</v>
          </cell>
          <cell r="U222">
            <v>0.24764306548142431</v>
          </cell>
        </row>
        <row r="223">
          <cell r="A223">
            <v>1222</v>
          </cell>
          <cell r="B223">
            <v>16</v>
          </cell>
          <cell r="C223" t="str">
            <v>ROLETTO</v>
          </cell>
          <cell r="D223">
            <v>10405.53367643033</v>
          </cell>
          <cell r="E223">
            <v>10835.327930588614</v>
          </cell>
          <cell r="F223">
            <v>9981.3627027865678</v>
          </cell>
          <cell r="G223">
            <v>9865.8571999731048</v>
          </cell>
          <cell r="H223">
            <v>10991.872836416856</v>
          </cell>
          <cell r="I223">
            <v>10816.354910171356</v>
          </cell>
          <cell r="J223">
            <v>10565.948864445887</v>
          </cell>
          <cell r="K223">
            <v>10469.790728745867</v>
          </cell>
          <cell r="L223">
            <v>8908.0676857151466</v>
          </cell>
          <cell r="M223">
            <v>8238.6073201508916</v>
          </cell>
          <cell r="N223">
            <v>8273.3000173002965</v>
          </cell>
          <cell r="O223">
            <v>7749.2129040661157</v>
          </cell>
          <cell r="P223">
            <v>6827.7023612858193</v>
          </cell>
          <cell r="Q223">
            <v>6532.3895868685831</v>
          </cell>
          <cell r="T223">
            <v>0.25696568300407979</v>
          </cell>
          <cell r="U223">
            <v>0.24710725256784688</v>
          </cell>
        </row>
        <row r="224">
          <cell r="A224">
            <v>1223</v>
          </cell>
          <cell r="B224">
            <v>7</v>
          </cell>
          <cell r="C224" t="str">
            <v>ROMANO CANAVESE</v>
          </cell>
          <cell r="D224">
            <v>9687.9016351412902</v>
          </cell>
          <cell r="E224">
            <v>10088.054533311792</v>
          </cell>
          <cell r="F224">
            <v>9292.9842001565776</v>
          </cell>
          <cell r="G224">
            <v>9019.3247102655423</v>
          </cell>
          <cell r="H224">
            <v>9671.6706430777322</v>
          </cell>
          <cell r="I224">
            <v>9298.7282106904804</v>
          </cell>
          <cell r="J224">
            <v>9430.2709706338974</v>
          </cell>
          <cell r="K224">
            <v>9268.0092992373811</v>
          </cell>
          <cell r="L224">
            <v>7807.8480734665536</v>
          </cell>
          <cell r="M224">
            <v>7547.0190513681891</v>
          </cell>
          <cell r="N224">
            <v>7429.0639907572031</v>
          </cell>
          <cell r="O224">
            <v>7030.6893821453132</v>
          </cell>
          <cell r="P224">
            <v>6163.7458542404192</v>
          </cell>
          <cell r="Q224">
            <v>6084.78648635833</v>
          </cell>
          <cell r="T224">
            <v>0.25696568300407985</v>
          </cell>
          <cell r="U224">
            <v>0.24742596917553297</v>
          </cell>
        </row>
        <row r="225">
          <cell r="A225">
            <v>1224</v>
          </cell>
          <cell r="B225">
            <v>8</v>
          </cell>
          <cell r="C225" t="str">
            <v>RONCO CANAVESE</v>
          </cell>
          <cell r="D225">
            <v>11430.202204795731</v>
          </cell>
          <cell r="E225">
            <v>11902.319770722812</v>
          </cell>
          <cell r="F225">
            <v>10964.261663068844</v>
          </cell>
          <cell r="G225">
            <v>10495.390507591348</v>
          </cell>
          <cell r="H225">
            <v>10618.227767860282</v>
          </cell>
          <cell r="I225">
            <v>10300.260569226846</v>
          </cell>
          <cell r="J225">
            <v>10374.317391543525</v>
          </cell>
          <cell r="K225">
            <v>9839.8404545534286</v>
          </cell>
          <cell r="L225">
            <v>8426.3321747677528</v>
          </cell>
          <cell r="M225">
            <v>8330.8810266592172</v>
          </cell>
          <cell r="N225">
            <v>8288.8290872744965</v>
          </cell>
          <cell r="O225">
            <v>7902.9782127592134</v>
          </cell>
          <cell r="P225">
            <v>7053.5666269533167</v>
          </cell>
          <cell r="Q225">
            <v>6773.1407938340753</v>
          </cell>
          <cell r="T225">
            <v>0.25696568300407985</v>
          </cell>
          <cell r="U225">
            <v>0.24714433654467216</v>
          </cell>
        </row>
        <row r="226">
          <cell r="A226">
            <v>1225</v>
          </cell>
          <cell r="B226">
            <v>11</v>
          </cell>
          <cell r="C226" t="str">
            <v>RONDISSONE</v>
          </cell>
          <cell r="D226">
            <v>8785.7459584347289</v>
          </cell>
          <cell r="E226">
            <v>9148.6358638302409</v>
          </cell>
          <cell r="F226">
            <v>8427.6039800163308</v>
          </cell>
          <cell r="G226">
            <v>8291.3486008032978</v>
          </cell>
          <cell r="H226">
            <v>8812.3110548052246</v>
          </cell>
          <cell r="I226">
            <v>8899.7349624331855</v>
          </cell>
          <cell r="J226">
            <v>8762.4342654437532</v>
          </cell>
          <cell r="K226">
            <v>8752.36478713416</v>
          </cell>
          <cell r="L226">
            <v>7493.0455801055605</v>
          </cell>
          <cell r="M226">
            <v>7291.4630973681496</v>
          </cell>
          <cell r="N226">
            <v>7525.374323717635</v>
          </cell>
          <cell r="O226">
            <v>7169.3302205721884</v>
          </cell>
          <cell r="P226">
            <v>6262.4055703172935</v>
          </cell>
          <cell r="Q226">
            <v>6179.65950114099</v>
          </cell>
          <cell r="T226">
            <v>0.25696568300407979</v>
          </cell>
          <cell r="U226">
            <v>0.24742201120198601</v>
          </cell>
        </row>
        <row r="227">
          <cell r="A227">
            <v>1226</v>
          </cell>
          <cell r="B227">
            <v>16</v>
          </cell>
          <cell r="C227" t="str">
            <v>RORA'</v>
          </cell>
          <cell r="D227">
            <v>12152.771468936557</v>
          </cell>
          <cell r="E227">
            <v>12654.734319845275</v>
          </cell>
          <cell r="F227">
            <v>11657.376127693722</v>
          </cell>
          <cell r="G227">
            <v>11018.132652911121</v>
          </cell>
          <cell r="H227">
            <v>11190.864079150204</v>
          </cell>
          <cell r="I227">
            <v>11183.371018866543</v>
          </cell>
          <cell r="J227">
            <v>10798.225259095827</v>
          </cell>
          <cell r="K227">
            <v>10412.220396596309</v>
          </cell>
          <cell r="L227">
            <v>9353.9427901630952</v>
          </cell>
          <cell r="M227">
            <v>9360.4779884763248</v>
          </cell>
          <cell r="N227">
            <v>9379.0330508613133</v>
          </cell>
          <cell r="O227">
            <v>8590.2859460015261</v>
          </cell>
          <cell r="P227">
            <v>7559.1521550071138</v>
          </cell>
          <cell r="Q227">
            <v>7312.5832395118423</v>
          </cell>
          <cell r="T227">
            <v>0.2569656830040799</v>
          </cell>
          <cell r="U227">
            <v>0.24722074750370449</v>
          </cell>
        </row>
        <row r="228">
          <cell r="A228">
            <v>1228</v>
          </cell>
          <cell r="B228">
            <v>9</v>
          </cell>
          <cell r="C228" t="str">
            <v>ROSTA</v>
          </cell>
          <cell r="D228">
            <v>9319.2328016942374</v>
          </cell>
          <cell r="E228">
            <v>9704.158057416982</v>
          </cell>
          <cell r="F228">
            <v>8939.3437759096778</v>
          </cell>
          <cell r="G228">
            <v>8570.0741684290988</v>
          </cell>
          <cell r="H228">
            <v>9351.6678182102423</v>
          </cell>
          <cell r="I228">
            <v>9282.1613962119827</v>
          </cell>
          <cell r="J228">
            <v>9250.0211993702178</v>
          </cell>
          <cell r="K228">
            <v>10021.140352120638</v>
          </cell>
          <cell r="L228">
            <v>8699.0765241590598</v>
          </cell>
          <cell r="M228">
            <v>8370.9686650539516</v>
          </cell>
          <cell r="N228">
            <v>8474.133305211175</v>
          </cell>
          <cell r="O228">
            <v>8104.463526775382</v>
          </cell>
          <cell r="P228">
            <v>7153.1378457419296</v>
          </cell>
          <cell r="Q228">
            <v>6833.2816562519374</v>
          </cell>
          <cell r="T228">
            <v>0.25696568300407985</v>
          </cell>
          <cell r="U228">
            <v>0.24709138740180164</v>
          </cell>
        </row>
        <row r="229">
          <cell r="A229">
            <v>1227</v>
          </cell>
          <cell r="B229">
            <v>16</v>
          </cell>
          <cell r="C229" t="str">
            <v>ROURE</v>
          </cell>
          <cell r="D229">
            <v>21825.036268692187</v>
          </cell>
          <cell r="E229">
            <v>22726.506147774639</v>
          </cell>
          <cell r="F229">
            <v>20935.360912120035</v>
          </cell>
          <cell r="G229">
            <v>19849.208600884369</v>
          </cell>
          <cell r="H229">
            <v>21376.200845413754</v>
          </cell>
          <cell r="I229">
            <v>21180.981065277334</v>
          </cell>
          <cell r="J229">
            <v>20731.147722167483</v>
          </cell>
          <cell r="K229">
            <v>20289.330069785516</v>
          </cell>
          <cell r="L229">
            <v>17334.214395773921</v>
          </cell>
          <cell r="M229">
            <v>16757.750549076285</v>
          </cell>
          <cell r="N229">
            <v>17013.176459293372</v>
          </cell>
          <cell r="O229">
            <v>15807.303548408137</v>
          </cell>
          <cell r="P229">
            <v>14017.431029282934</v>
          </cell>
          <cell r="Q229">
            <v>13542.196578667972</v>
          </cell>
          <cell r="T229">
            <v>0.2569656830040799</v>
          </cell>
          <cell r="U229">
            <v>0.24720688678739325</v>
          </cell>
        </row>
        <row r="230">
          <cell r="A230">
            <v>1229</v>
          </cell>
          <cell r="B230">
            <v>12</v>
          </cell>
          <cell r="C230" t="str">
            <v>RUBIANA</v>
          </cell>
          <cell r="D230">
            <v>12085.697674886605</v>
          </cell>
          <cell r="E230">
            <v>12584.890083434206</v>
          </cell>
          <cell r="F230">
            <v>11593.036528487868</v>
          </cell>
          <cell r="G230">
            <v>11276.511623348786</v>
          </cell>
          <cell r="H230">
            <v>12715.960429450051</v>
          </cell>
          <cell r="I230">
            <v>12722.189172092212</v>
          </cell>
          <cell r="J230">
            <v>12965.354378226839</v>
          </cell>
          <cell r="K230">
            <v>12953.011561846897</v>
          </cell>
          <cell r="L230">
            <v>11459.910185786781</v>
          </cell>
          <cell r="M230">
            <v>11167.750098524783</v>
          </cell>
          <cell r="N230">
            <v>11407.110624247165</v>
          </cell>
          <cell r="O230">
            <v>10945.070072315895</v>
          </cell>
          <cell r="P230">
            <v>9648.2425018917074</v>
          </cell>
          <cell r="Q230">
            <v>9328.2009915176732</v>
          </cell>
          <cell r="T230">
            <v>0.25696568300407979</v>
          </cell>
          <cell r="U230">
            <v>0.24721485259788403</v>
          </cell>
        </row>
        <row r="231">
          <cell r="A231">
            <v>1230</v>
          </cell>
          <cell r="B231">
            <v>7</v>
          </cell>
          <cell r="C231" t="str">
            <v>RUEGLIO</v>
          </cell>
          <cell r="D231">
            <v>9927.8753340543717</v>
          </cell>
          <cell r="E231">
            <v>10337.94020023624</v>
          </cell>
          <cell r="F231">
            <v>9523.175615845932</v>
          </cell>
          <cell r="G231">
            <v>8747.776012990671</v>
          </cell>
          <cell r="H231">
            <v>9458.4780766813783</v>
          </cell>
          <cell r="I231">
            <v>9613.0785816776752</v>
          </cell>
          <cell r="J231">
            <v>9402.5073483417636</v>
          </cell>
          <cell r="K231">
            <v>9565.9621187971879</v>
          </cell>
          <cell r="L231">
            <v>8292.5904186826174</v>
          </cell>
          <cell r="M231">
            <v>8232.7611106276381</v>
          </cell>
          <cell r="N231">
            <v>8506.875793810319</v>
          </cell>
          <cell r="O231">
            <v>7951.1604351797205</v>
          </cell>
          <cell r="P231">
            <v>6850.6007377219321</v>
          </cell>
          <cell r="Q231">
            <v>6613.7118890312104</v>
          </cell>
          <cell r="T231">
            <v>0.2569656830040799</v>
          </cell>
          <cell r="U231">
            <v>0.24720080345153961</v>
          </cell>
        </row>
        <row r="232">
          <cell r="A232">
            <v>1231</v>
          </cell>
          <cell r="B232">
            <v>8</v>
          </cell>
          <cell r="C232" t="str">
            <v>SALASSA</v>
          </cell>
          <cell r="D232">
            <v>4638.9957418001795</v>
          </cell>
          <cell r="E232">
            <v>4830.6066458527685</v>
          </cell>
          <cell r="F232">
            <v>4449.8918090546849</v>
          </cell>
          <cell r="G232">
            <v>4206.9364826748551</v>
          </cell>
          <cell r="H232">
            <v>4591.4806206961275</v>
          </cell>
          <cell r="I232">
            <v>4562.6142672476717</v>
          </cell>
          <cell r="J232">
            <v>4574.5434569456893</v>
          </cell>
          <cell r="K232">
            <v>4607.9718882538846</v>
          </cell>
          <cell r="L232">
            <v>4002.0445026523248</v>
          </cell>
          <cell r="M232">
            <v>3905.5025362299443</v>
          </cell>
          <cell r="N232">
            <v>3933.9099432596186</v>
          </cell>
          <cell r="O232">
            <v>3780.272273098934</v>
          </cell>
          <cell r="P232">
            <v>3325.2106025180869</v>
          </cell>
          <cell r="Q232">
            <v>3273.3475313676618</v>
          </cell>
          <cell r="T232">
            <v>0.2569656830040799</v>
          </cell>
          <cell r="U232">
            <v>0.24739747653658775</v>
          </cell>
        </row>
        <row r="233">
          <cell r="A233">
            <v>1232</v>
          </cell>
          <cell r="B233">
            <v>13</v>
          </cell>
          <cell r="C233" t="str">
            <v>SALBERTRAND</v>
          </cell>
          <cell r="D233">
            <v>18630.300573634231</v>
          </cell>
          <cell r="E233">
            <v>19399.813833480472</v>
          </cell>
          <cell r="F233">
            <v>17870.855361180176</v>
          </cell>
          <cell r="G233">
            <v>17282.310329534685</v>
          </cell>
          <cell r="H233">
            <v>18248.138209889144</v>
          </cell>
          <cell r="I233">
            <v>18412.786753562279</v>
          </cell>
          <cell r="J233">
            <v>18758.328908885782</v>
          </cell>
          <cell r="K233">
            <v>18821.805863844867</v>
          </cell>
          <cell r="L233">
            <v>16334.873747462187</v>
          </cell>
          <cell r="M233">
            <v>15646.822877250439</v>
          </cell>
          <cell r="N233">
            <v>16377.095993407149</v>
          </cell>
          <cell r="O233">
            <v>15451.269977558697</v>
          </cell>
          <cell r="P233">
            <v>13275.537642042602</v>
          </cell>
          <cell r="Q233">
            <v>13440.229292686001</v>
          </cell>
          <cell r="T233">
            <v>0.25696568300407985</v>
          </cell>
          <cell r="U233">
            <v>0.24767661118209555</v>
          </cell>
        </row>
        <row r="234">
          <cell r="A234">
            <v>1233</v>
          </cell>
          <cell r="B234">
            <v>7</v>
          </cell>
          <cell r="C234" t="str">
            <v>SALERANO CANAVESE</v>
          </cell>
          <cell r="D234">
            <v>2091.8779265603571</v>
          </cell>
          <cell r="E234">
            <v>2178.2816749113613</v>
          </cell>
          <cell r="F234">
            <v>2006.6046551987092</v>
          </cell>
          <cell r="G234">
            <v>1844.7715677747972</v>
          </cell>
          <cell r="H234">
            <v>1997.8980710291585</v>
          </cell>
          <cell r="I234">
            <v>2005.6262751993224</v>
          </cell>
          <cell r="J234">
            <v>2001.3778791097084</v>
          </cell>
          <cell r="K234">
            <v>1974.663498328749</v>
          </cell>
          <cell r="L234">
            <v>1671.0296310883957</v>
          </cell>
          <cell r="M234">
            <v>1635.0641932755757</v>
          </cell>
          <cell r="N234">
            <v>1674.597428659041</v>
          </cell>
          <cell r="O234">
            <v>1539.9465447274417</v>
          </cell>
          <cell r="P234">
            <v>1303.1427704734181</v>
          </cell>
          <cell r="Q234">
            <v>1325.1966165802426</v>
          </cell>
          <cell r="T234">
            <v>0.25696568300407985</v>
          </cell>
          <cell r="U234">
            <v>0.24772068072959819</v>
          </cell>
        </row>
        <row r="235">
          <cell r="A235">
            <v>1234</v>
          </cell>
          <cell r="B235">
            <v>16</v>
          </cell>
          <cell r="C235" t="str">
            <v>SALZA DI PINEROLO</v>
          </cell>
          <cell r="D235">
            <v>4000.9887886257534</v>
          </cell>
          <cell r="E235">
            <v>4166.247202636574</v>
          </cell>
          <cell r="F235">
            <v>3837.8925589865853</v>
          </cell>
          <cell r="G235">
            <v>3824.7204009718557</v>
          </cell>
          <cell r="H235">
            <v>3312.2580376978672</v>
          </cell>
          <cell r="I235">
            <v>2949.7828534787336</v>
          </cell>
          <cell r="J235">
            <v>3010.3770968867739</v>
          </cell>
          <cell r="K235">
            <v>2916.1025209534132</v>
          </cell>
          <cell r="L235">
            <v>2927.4410729153219</v>
          </cell>
          <cell r="M235">
            <v>2845.8284221080226</v>
          </cell>
          <cell r="N235">
            <v>2850.4544793566874</v>
          </cell>
          <cell r="O235">
            <v>2981.40696815108</v>
          </cell>
          <cell r="P235">
            <v>2806.2110830618094</v>
          </cell>
          <cell r="Q235">
            <v>2717.3331730919094</v>
          </cell>
          <cell r="T235">
            <v>0.2569656830040799</v>
          </cell>
          <cell r="U235">
            <v>0.24722833329128069</v>
          </cell>
        </row>
        <row r="236">
          <cell r="A236">
            <v>1235</v>
          </cell>
          <cell r="B236">
            <v>7</v>
          </cell>
          <cell r="C236" t="str">
            <v>SAMONE</v>
          </cell>
          <cell r="D236">
            <v>3023.3566437183722</v>
          </cell>
          <cell r="E236">
            <v>3148.2345552362376</v>
          </cell>
          <cell r="F236">
            <v>2900.1125919362726</v>
          </cell>
          <cell r="G236">
            <v>2713.1281567815349</v>
          </cell>
          <cell r="H236">
            <v>2895.5738782958042</v>
          </cell>
          <cell r="I236">
            <v>2893.9515208878324</v>
          </cell>
          <cell r="J236">
            <v>2913.1394761017395</v>
          </cell>
          <cell r="K236">
            <v>3019.8480905437104</v>
          </cell>
          <cell r="L236">
            <v>2496.899608532975</v>
          </cell>
          <cell r="M236">
            <v>2418.0630110462198</v>
          </cell>
          <cell r="N236">
            <v>2430.5032340110661</v>
          </cell>
          <cell r="O236">
            <v>2332.1088140892593</v>
          </cell>
          <cell r="P236">
            <v>2055.2102239455971</v>
          </cell>
          <cell r="Q236">
            <v>1993.4063306196633</v>
          </cell>
          <cell r="T236">
            <v>0.25696568300407985</v>
          </cell>
          <cell r="U236">
            <v>0.24724751521196855</v>
          </cell>
        </row>
        <row r="237">
          <cell r="A237">
            <v>1236</v>
          </cell>
          <cell r="B237">
            <v>8</v>
          </cell>
          <cell r="C237" t="str">
            <v>SAN BENIGNO CANAVESE</v>
          </cell>
          <cell r="D237">
            <v>13549.771516082115</v>
          </cell>
          <cell r="E237">
            <v>14109.436606202462</v>
          </cell>
          <cell r="F237">
            <v>12997.428891921893</v>
          </cell>
          <cell r="G237">
            <v>12496.038968947938</v>
          </cell>
          <cell r="H237">
            <v>13632.465164538622</v>
          </cell>
          <cell r="I237">
            <v>13417.880210952686</v>
          </cell>
          <cell r="J237">
            <v>13259.030683236422</v>
          </cell>
          <cell r="K237">
            <v>13475.071754254983</v>
          </cell>
          <cell r="L237">
            <v>11567.603731529936</v>
          </cell>
          <cell r="M237">
            <v>11076.073471021196</v>
          </cell>
          <cell r="N237">
            <v>11461.89610264978</v>
          </cell>
          <cell r="O237">
            <v>10886.321933873101</v>
          </cell>
          <cell r="P237">
            <v>9734.0118714892142</v>
          </cell>
          <cell r="Q237">
            <v>9616.5459715658781</v>
          </cell>
          <cell r="T237">
            <v>0.25696568300407979</v>
          </cell>
          <cell r="U237">
            <v>0.24743279279569133</v>
          </cell>
        </row>
        <row r="238">
          <cell r="A238">
            <v>1237</v>
          </cell>
          <cell r="B238">
            <v>10</v>
          </cell>
          <cell r="C238" t="str">
            <v>SAN CARLO CANAVESE</v>
          </cell>
          <cell r="D238">
            <v>14659.029347871377</v>
          </cell>
          <cell r="E238">
            <v>15264.511659607469</v>
          </cell>
          <cell r="F238">
            <v>14061.4689588984</v>
          </cell>
          <cell r="G238">
            <v>13223.34733788572</v>
          </cell>
          <cell r="H238">
            <v>14403.367131086214</v>
          </cell>
          <cell r="I238">
            <v>14195.696270564727</v>
          </cell>
          <cell r="J238">
            <v>13822.739699069316</v>
          </cell>
          <cell r="K238">
            <v>14059.368188563209</v>
          </cell>
          <cell r="L238">
            <v>12325.999301667291</v>
          </cell>
          <cell r="M238">
            <v>11899.979721385725</v>
          </cell>
          <cell r="N238">
            <v>12125.527179485873</v>
          </cell>
          <cell r="O238">
            <v>11539.550060360072</v>
          </cell>
          <cell r="P238">
            <v>10270.989104612418</v>
          </cell>
          <cell r="Q238">
            <v>9884.2508346195973</v>
          </cell>
          <cell r="T238">
            <v>0.25696568300407985</v>
          </cell>
          <cell r="U238">
            <v>0.24716691090247886</v>
          </cell>
        </row>
        <row r="239">
          <cell r="A239">
            <v>1238</v>
          </cell>
          <cell r="B239">
            <v>8</v>
          </cell>
          <cell r="C239" t="str">
            <v>SAN COLOMBANO BELMONTE</v>
          </cell>
          <cell r="D239">
            <v>3958.9631749081673</v>
          </cell>
          <cell r="E239">
            <v>4122.4857464466113</v>
          </cell>
          <cell r="F239">
            <v>3797.5800765742147</v>
          </cell>
          <cell r="G239">
            <v>3736.5671613320724</v>
          </cell>
          <cell r="H239">
            <v>3544.6935036352015</v>
          </cell>
          <cell r="I239">
            <v>3564.455721397504</v>
          </cell>
          <cell r="J239">
            <v>3471.2916278203265</v>
          </cell>
          <cell r="K239">
            <v>3361.0594654106517</v>
          </cell>
          <cell r="L239">
            <v>2924.9571693206099</v>
          </cell>
          <cell r="M239">
            <v>2768.4028899643299</v>
          </cell>
          <cell r="N239">
            <v>2800.6477410276525</v>
          </cell>
          <cell r="O239">
            <v>2616.7579164410527</v>
          </cell>
          <cell r="P239">
            <v>2284.9688161414797</v>
          </cell>
          <cell r="Q239">
            <v>2167.1906902646765</v>
          </cell>
          <cell r="T239">
            <v>0.25696568300407985</v>
          </cell>
          <cell r="U239">
            <v>0.2470174269614249</v>
          </cell>
        </row>
        <row r="240">
          <cell r="A240">
            <v>1239</v>
          </cell>
          <cell r="B240">
            <v>12</v>
          </cell>
          <cell r="C240" t="str">
            <v>SAN DIDERO</v>
          </cell>
          <cell r="D240">
            <v>2265.8683440578197</v>
          </cell>
          <cell r="E240">
            <v>2359.458661021677</v>
          </cell>
          <cell r="F240">
            <v>2173.5025306805951</v>
          </cell>
          <cell r="G240">
            <v>2249.4723635776231</v>
          </cell>
          <cell r="H240">
            <v>2719.0774422476479</v>
          </cell>
          <cell r="I240">
            <v>2726.2184677633713</v>
          </cell>
          <cell r="J240">
            <v>2942.660912359408</v>
          </cell>
          <cell r="K240">
            <v>3198.1750487404738</v>
          </cell>
          <cell r="L240">
            <v>2732.9131414175367</v>
          </cell>
          <cell r="M240">
            <v>2635.5119515692127</v>
          </cell>
          <cell r="N240">
            <v>2714.4327296539495</v>
          </cell>
          <cell r="O240">
            <v>2558.624588506445</v>
          </cell>
          <cell r="P240">
            <v>2316.7358624256499</v>
          </cell>
          <cell r="Q240">
            <v>2236.6939110519438</v>
          </cell>
          <cell r="T240">
            <v>0.25696568300407985</v>
          </cell>
          <cell r="U240">
            <v>0.24719928216484516</v>
          </cell>
        </row>
        <row r="241">
          <cell r="A241">
            <v>1240</v>
          </cell>
          <cell r="B241">
            <v>10</v>
          </cell>
          <cell r="C241" t="str">
            <v>SAN FRANCESCO AL CAMPO</v>
          </cell>
          <cell r="D241">
            <v>12639.703400050143</v>
          </cell>
          <cell r="E241">
            <v>13161.778678890632</v>
          </cell>
          <cell r="F241">
            <v>12124.458774979945</v>
          </cell>
          <cell r="G241">
            <v>11727.349875132182</v>
          </cell>
          <cell r="H241">
            <v>12729.925524245118</v>
          </cell>
          <cell r="I241">
            <v>12404.444172141348</v>
          </cell>
          <cell r="J241">
            <v>12319.392193542857</v>
          </cell>
          <cell r="K241">
            <v>12356.762206030509</v>
          </cell>
          <cell r="L241">
            <v>10929.171065573444</v>
          </cell>
          <cell r="M241">
            <v>10570.723529715944</v>
          </cell>
          <cell r="N241">
            <v>10718.731031541331</v>
          </cell>
          <cell r="O241">
            <v>10185.394224782738</v>
          </cell>
          <cell r="P241">
            <v>8923.4885115192428</v>
          </cell>
          <cell r="Q241">
            <v>8689.3200726728592</v>
          </cell>
          <cell r="T241">
            <v>0.2569656830040799</v>
          </cell>
          <cell r="U241">
            <v>0.24728780799613448</v>
          </cell>
        </row>
        <row r="242">
          <cell r="A242">
            <v>1242</v>
          </cell>
          <cell r="B242">
            <v>16</v>
          </cell>
          <cell r="C242" t="str">
            <v>SAN GERMANO CHISONE</v>
          </cell>
          <cell r="D242">
            <v>21123.264232685411</v>
          </cell>
          <cell r="E242">
            <v>21995.747843674013</v>
          </cell>
          <cell r="F242">
            <v>20262.195897823571</v>
          </cell>
          <cell r="G242">
            <v>19111.454646356589</v>
          </cell>
          <cell r="H242">
            <v>9946.57501307231</v>
          </cell>
          <cell r="I242">
            <v>9927.7675579336046</v>
          </cell>
          <cell r="J242">
            <v>9824.745530950373</v>
          </cell>
          <cell r="K242">
            <v>9725.7261387599483</v>
          </cell>
          <cell r="L242">
            <v>8582.4704108251026</v>
          </cell>
          <cell r="M242">
            <v>8480.7868565320969</v>
          </cell>
          <cell r="N242">
            <v>8578.3867348991735</v>
          </cell>
          <cell r="O242">
            <v>7990.7100472592092</v>
          </cell>
          <cell r="P242">
            <v>7023.512022595135</v>
          </cell>
          <cell r="Q242">
            <v>7032.6635079661983</v>
          </cell>
          <cell r="T242">
            <v>0.2569656830040799</v>
          </cell>
          <cell r="U242">
            <v>0.2475672402206742</v>
          </cell>
        </row>
        <row r="243">
          <cell r="A243">
            <v>1243</v>
          </cell>
          <cell r="B243">
            <v>9</v>
          </cell>
          <cell r="C243" t="str">
            <v>SAN GILLIO</v>
          </cell>
          <cell r="D243">
            <v>4997.9244512436335</v>
          </cell>
          <cell r="E243">
            <v>5204.36068783257</v>
          </cell>
          <cell r="F243">
            <v>4794.189155524592</v>
          </cell>
          <cell r="G243">
            <v>4604.4800481177208</v>
          </cell>
          <cell r="H243">
            <v>7570.6670408040072</v>
          </cell>
          <cell r="I243">
            <v>7530.9414637554228</v>
          </cell>
          <cell r="J243">
            <v>7434.3482853697478</v>
          </cell>
          <cell r="K243">
            <v>7526.698752024713</v>
          </cell>
          <cell r="L243">
            <v>6659.9110262058557</v>
          </cell>
          <cell r="M243">
            <v>6604.9173632172115</v>
          </cell>
          <cell r="N243">
            <v>6756.5286511138547</v>
          </cell>
          <cell r="O243">
            <v>6417.6448123723821</v>
          </cell>
          <cell r="P243">
            <v>5721.7809927744602</v>
          </cell>
          <cell r="Q243">
            <v>5763.4245732395539</v>
          </cell>
          <cell r="T243">
            <v>0.25696568300407985</v>
          </cell>
          <cell r="U243">
            <v>0.24762544022363825</v>
          </cell>
        </row>
        <row r="244">
          <cell r="A244">
            <v>1244</v>
          </cell>
          <cell r="B244">
            <v>8</v>
          </cell>
          <cell r="C244" t="str">
            <v>SAN GIORGIO CANAVESE</v>
          </cell>
          <cell r="D244">
            <v>15309.644622226962</v>
          </cell>
          <cell r="E244">
            <v>15942.000203060155</v>
          </cell>
          <cell r="F244">
            <v>14685.562564786753</v>
          </cell>
          <cell r="G244">
            <v>14073.03069652932</v>
          </cell>
          <cell r="H244">
            <v>13433.157338901701</v>
          </cell>
          <cell r="I244">
            <v>13442.839606233094</v>
          </cell>
          <cell r="J244">
            <v>13377.723740745743</v>
          </cell>
          <cell r="K244">
            <v>13080.050609328686</v>
          </cell>
          <cell r="L244">
            <v>11626.218649830626</v>
          </cell>
          <cell r="M244">
            <v>11432.131787653483</v>
          </cell>
          <cell r="N244">
            <v>11801.15412753288</v>
          </cell>
          <cell r="O244">
            <v>11143.153326500871</v>
          </cell>
          <cell r="P244">
            <v>10013.986086704703</v>
          </cell>
          <cell r="Q244">
            <v>9801.3072876062197</v>
          </cell>
          <cell r="T244">
            <v>0.25696568300407979</v>
          </cell>
          <cell r="U244">
            <v>0.24733878592368483</v>
          </cell>
        </row>
        <row r="245">
          <cell r="A245">
            <v>1245</v>
          </cell>
          <cell r="B245">
            <v>12</v>
          </cell>
          <cell r="C245" t="str">
            <v>SAN GIORIO DI SUSA</v>
          </cell>
          <cell r="D245">
            <v>17414.179494823838</v>
          </cell>
          <cell r="E245">
            <v>18133.461611483512</v>
          </cell>
          <cell r="F245">
            <v>16704.30821851841</v>
          </cell>
          <cell r="G245">
            <v>16251.778174842952</v>
          </cell>
          <cell r="H245">
            <v>6636.3594948896098</v>
          </cell>
          <cell r="I245">
            <v>6437.9382283550021</v>
          </cell>
          <cell r="J245">
            <v>6454.6603125115325</v>
          </cell>
          <cell r="K245">
            <v>6571.8341044802664</v>
          </cell>
          <cell r="L245">
            <v>5748.0106105862396</v>
          </cell>
          <cell r="M245">
            <v>5611.0764688601766</v>
          </cell>
          <cell r="N245">
            <v>5685.2404510351316</v>
          </cell>
          <cell r="O245">
            <v>5347.3133548345359</v>
          </cell>
          <cell r="P245">
            <v>4863.5478141716703</v>
          </cell>
          <cell r="Q245">
            <v>4791.8871592605383</v>
          </cell>
          <cell r="T245">
            <v>0.25696568300407985</v>
          </cell>
          <cell r="U245">
            <v>0.24740507519652702</v>
          </cell>
        </row>
        <row r="246">
          <cell r="A246">
            <v>1246</v>
          </cell>
          <cell r="B246">
            <v>8</v>
          </cell>
          <cell r="C246" t="str">
            <v>SAN GIUSTO CANAVESE</v>
          </cell>
          <cell r="D246">
            <v>2437.5596449539953</v>
          </cell>
          <cell r="E246">
            <v>2538.2415669146512</v>
          </cell>
          <cell r="F246">
            <v>2338.1950107058851</v>
          </cell>
          <cell r="G246">
            <v>2297.6635721121256</v>
          </cell>
          <cell r="H246">
            <v>10530.369624837727</v>
          </cell>
          <cell r="I246">
            <v>10581.3020167304</v>
          </cell>
          <cell r="J246">
            <v>10492.422740119195</v>
          </cell>
          <cell r="K246">
            <v>10600.597649666299</v>
          </cell>
          <cell r="L246">
            <v>9317.9348757427506</v>
          </cell>
          <cell r="M246">
            <v>8781.5327384441334</v>
          </cell>
          <cell r="N246">
            <v>8915.7945799242334</v>
          </cell>
          <cell r="O246">
            <v>8428.9408486875836</v>
          </cell>
          <cell r="P246">
            <v>7346.763281510408</v>
          </cell>
          <cell r="Q246">
            <v>7221.9441715794246</v>
          </cell>
          <cell r="T246">
            <v>0.25696568300407985</v>
          </cell>
          <cell r="U246">
            <v>0.2473835726325419</v>
          </cell>
        </row>
        <row r="247">
          <cell r="A247">
            <v>1247</v>
          </cell>
          <cell r="B247">
            <v>7</v>
          </cell>
          <cell r="C247" t="str">
            <v>SAN MARTINO CANAVESE</v>
          </cell>
          <cell r="D247">
            <v>28888.838523047711</v>
          </cell>
          <cell r="E247">
            <v>30082.074467748615</v>
          </cell>
          <cell r="F247">
            <v>27711.214467924536</v>
          </cell>
          <cell r="G247">
            <v>26824.00450119056</v>
          </cell>
          <cell r="H247">
            <v>6329.6284120843329</v>
          </cell>
          <cell r="I247">
            <v>6382.3000274950155</v>
          </cell>
          <cell r="J247">
            <v>6377.5157517776006</v>
          </cell>
          <cell r="K247">
            <v>6310.9077222230781</v>
          </cell>
          <cell r="L247">
            <v>5491.5734690111012</v>
          </cell>
          <cell r="M247">
            <v>5313.5424976782706</v>
          </cell>
          <cell r="N247">
            <v>5319.4961125688569</v>
          </cell>
          <cell r="O247">
            <v>5035.1055163989304</v>
          </cell>
          <cell r="P247">
            <v>4546.3175569938167</v>
          </cell>
          <cell r="Q247">
            <v>4476.1996641420046</v>
          </cell>
          <cell r="T247">
            <v>0.25696568300407985</v>
          </cell>
          <cell r="U247">
            <v>0.2473983085347346</v>
          </cell>
        </row>
        <row r="248">
          <cell r="A248">
            <v>1248</v>
          </cell>
          <cell r="B248">
            <v>10</v>
          </cell>
          <cell r="C248" t="str">
            <v>SAN MAURIZIO CANAVESE</v>
          </cell>
          <cell r="D248">
            <v>1271.5496460875684</v>
          </cell>
          <cell r="E248">
            <v>1324.0702326100386</v>
          </cell>
          <cell r="F248">
            <v>1219.7162208939094</v>
          </cell>
          <cell r="G248">
            <v>1194.4487925609071</v>
          </cell>
          <cell r="H248">
            <v>13293.942762755738</v>
          </cell>
          <cell r="I248">
            <v>13366.283413131432</v>
          </cell>
          <cell r="J248">
            <v>13955.791831629049</v>
          </cell>
          <cell r="K248">
            <v>14471.621404537236</v>
          </cell>
          <cell r="L248">
            <v>12726.837788945139</v>
          </cell>
          <cell r="M248">
            <v>12603.707460366926</v>
          </cell>
          <cell r="N248">
            <v>13301.842026972467</v>
          </cell>
          <cell r="O248">
            <v>12795.647672786548</v>
          </cell>
          <cell r="P248">
            <v>11292.686357192948</v>
          </cell>
          <cell r="Q248">
            <v>10586.303446538706</v>
          </cell>
          <cell r="T248">
            <v>0.25696568300407985</v>
          </cell>
          <cell r="U248">
            <v>0.24689498293259202</v>
          </cell>
        </row>
        <row r="249">
          <cell r="A249">
            <v>1249</v>
          </cell>
          <cell r="B249">
            <v>9</v>
          </cell>
          <cell r="C249" t="str">
            <v>SAN MAURO TORINESE</v>
          </cell>
          <cell r="D249">
            <v>6876.7893249311301</v>
          </cell>
          <cell r="E249">
            <v>7160.8309349839801</v>
          </cell>
          <cell r="F249">
            <v>6596.464017820138</v>
          </cell>
          <cell r="G249">
            <v>6370.3194063929659</v>
          </cell>
          <cell r="H249">
            <v>16410.880478683412</v>
          </cell>
          <cell r="I249">
            <v>16009.834822629638</v>
          </cell>
          <cell r="J249">
            <v>15561.769875320335</v>
          </cell>
          <cell r="K249">
            <v>15476.998374599705</v>
          </cell>
          <cell r="L249">
            <v>13444.734244264857</v>
          </cell>
          <cell r="M249">
            <v>12894.087053941821</v>
          </cell>
          <cell r="N249">
            <v>12977.944100441327</v>
          </cell>
          <cell r="O249">
            <v>12266.473314110615</v>
          </cell>
          <cell r="P249">
            <v>10741.131936884134</v>
          </cell>
          <cell r="Q249">
            <v>10441.909652826203</v>
          </cell>
          <cell r="T249">
            <v>0.25696568300407985</v>
          </cell>
          <cell r="U249">
            <v>0.24727095633982957</v>
          </cell>
        </row>
        <row r="250">
          <cell r="A250">
            <v>1250</v>
          </cell>
          <cell r="B250">
            <v>16</v>
          </cell>
          <cell r="C250" t="str">
            <v>SAN PIETRO VAL LEMINA</v>
          </cell>
          <cell r="D250">
            <v>119167.48575296463</v>
          </cell>
          <cell r="E250">
            <v>124089.62643808172</v>
          </cell>
          <cell r="F250">
            <v>114309.74466727579</v>
          </cell>
          <cell r="G250">
            <v>107827.07089881925</v>
          </cell>
          <cell r="H250">
            <v>9992.9323047823109</v>
          </cell>
          <cell r="I250">
            <v>9797.6057932619042</v>
          </cell>
          <cell r="J250">
            <v>9417.5524613407251</v>
          </cell>
          <cell r="K250">
            <v>9351.3885827610757</v>
          </cell>
          <cell r="L250">
            <v>8067.8378015542821</v>
          </cell>
          <cell r="M250">
            <v>7529.7471211803859</v>
          </cell>
          <cell r="N250">
            <v>7904.9241463367807</v>
          </cell>
          <cell r="O250">
            <v>7445.0067726570469</v>
          </cell>
          <cell r="P250">
            <v>6523.2218549281934</v>
          </cell>
          <cell r="Q250">
            <v>6321.0735141510386</v>
          </cell>
          <cell r="T250">
            <v>0.25696568300407979</v>
          </cell>
          <cell r="U250">
            <v>0.24723808480053541</v>
          </cell>
        </row>
        <row r="251">
          <cell r="A251">
            <v>1251</v>
          </cell>
          <cell r="B251">
            <v>8</v>
          </cell>
          <cell r="C251" t="str">
            <v>SAN PONSO</v>
          </cell>
          <cell r="D251">
            <v>7511.7792248512569</v>
          </cell>
          <cell r="E251">
            <v>7822.0487073920303</v>
          </cell>
          <cell r="F251">
            <v>7205.5692017344745</v>
          </cell>
          <cell r="G251">
            <v>6782.3197475853567</v>
          </cell>
          <cell r="H251">
            <v>1469.8536341632107</v>
          </cell>
          <cell r="I251">
            <v>1436.4588762952494</v>
          </cell>
          <cell r="J251">
            <v>1470.924266139172</v>
          </cell>
          <cell r="K251">
            <v>1505.158686436939</v>
          </cell>
          <cell r="L251">
            <v>1288.3892739144769</v>
          </cell>
          <cell r="M251">
            <v>1241.7161740563915</v>
          </cell>
          <cell r="N251">
            <v>1287.9516663945046</v>
          </cell>
          <cell r="O251">
            <v>1204.8220012162583</v>
          </cell>
          <cell r="P251">
            <v>1083.5171083806683</v>
          </cell>
          <cell r="Q251">
            <v>1075.8681935785753</v>
          </cell>
          <cell r="T251">
            <v>0.2569656830040799</v>
          </cell>
          <cell r="U251">
            <v>0.24748312397524708</v>
          </cell>
        </row>
        <row r="252">
          <cell r="A252">
            <v>1252</v>
          </cell>
          <cell r="B252">
            <v>11</v>
          </cell>
          <cell r="C252" t="str">
            <v>SAN RAFFAELE CIMENA</v>
          </cell>
          <cell r="D252">
            <v>891.14106568109696</v>
          </cell>
          <cell r="E252">
            <v>927.94910663163273</v>
          </cell>
          <cell r="F252">
            <v>854.81460850571</v>
          </cell>
          <cell r="G252">
            <v>852.37716785039777</v>
          </cell>
          <cell r="H252">
            <v>10340.59545210798</v>
          </cell>
          <cell r="I252">
            <v>10319.259253981461</v>
          </cell>
          <cell r="J252">
            <v>10004.859846186224</v>
          </cell>
          <cell r="K252">
            <v>9873.8202939295606</v>
          </cell>
          <cell r="L252">
            <v>8472.4466102548977</v>
          </cell>
          <cell r="M252">
            <v>8054.3696572056842</v>
          </cell>
          <cell r="N252">
            <v>8405.4031026761841</v>
          </cell>
          <cell r="O252">
            <v>8104.6948210925284</v>
          </cell>
          <cell r="P252">
            <v>7047.3529264149065</v>
          </cell>
          <cell r="Q252">
            <v>6844.7570627091645</v>
          </cell>
          <cell r="T252">
            <v>0.25696568300407985</v>
          </cell>
          <cell r="U252">
            <v>0.24726190186703401</v>
          </cell>
        </row>
        <row r="253">
          <cell r="A253">
            <v>1253</v>
          </cell>
          <cell r="B253">
            <v>11</v>
          </cell>
          <cell r="C253" t="str">
            <v>SAN SEBASTIANO DA PO</v>
          </cell>
          <cell r="D253">
            <v>18856.502194198943</v>
          </cell>
          <cell r="E253">
            <v>19635.358574717629</v>
          </cell>
          <cell r="F253">
            <v>18087.836103256737</v>
          </cell>
          <cell r="G253">
            <v>18133.758755852577</v>
          </cell>
          <cell r="H253">
            <v>12161.751732686018</v>
          </cell>
          <cell r="I253">
            <v>11605.191315910568</v>
          </cell>
          <cell r="J253">
            <v>11429.991823934482</v>
          </cell>
          <cell r="K253">
            <v>11279.322318856604</v>
          </cell>
          <cell r="L253">
            <v>9892.4060965941571</v>
          </cell>
          <cell r="M253">
            <v>9753.2286126342933</v>
          </cell>
          <cell r="N253">
            <v>10051.433657186246</v>
          </cell>
          <cell r="O253">
            <v>9345.2320102125159</v>
          </cell>
          <cell r="P253">
            <v>8299.1843518815022</v>
          </cell>
          <cell r="Q253">
            <v>8284.9334539941847</v>
          </cell>
          <cell r="T253">
            <v>0.25696568300407985</v>
          </cell>
          <cell r="U253">
            <v>0.24753694161203155</v>
          </cell>
        </row>
        <row r="254">
          <cell r="A254">
            <v>1254</v>
          </cell>
          <cell r="B254">
            <v>16</v>
          </cell>
          <cell r="C254" t="str">
            <v>SAN SECONDO DI PINEROLO</v>
          </cell>
          <cell r="D254">
            <v>6784.9149487637314</v>
          </cell>
          <cell r="E254">
            <v>7065.1617434607333</v>
          </cell>
          <cell r="F254">
            <v>6508.3348069468693</v>
          </cell>
          <cell r="G254">
            <v>6214.2820991259332</v>
          </cell>
          <cell r="H254">
            <v>14510.809843775565</v>
          </cell>
          <cell r="I254">
            <v>14273.350561841968</v>
          </cell>
          <cell r="J254">
            <v>13792.102669809396</v>
          </cell>
          <cell r="K254">
            <v>13620.087572698008</v>
          </cell>
          <cell r="L254">
            <v>11696.795889274999</v>
          </cell>
          <cell r="M254">
            <v>11391.200029701875</v>
          </cell>
          <cell r="N254">
            <v>11662.782820372586</v>
          </cell>
          <cell r="O254">
            <v>11230.041054329095</v>
          </cell>
          <cell r="P254">
            <v>9712.433039247866</v>
          </cell>
          <cell r="Q254">
            <v>9396.904950030028</v>
          </cell>
          <cell r="T254">
            <v>0.25696568300407979</v>
          </cell>
          <cell r="U254">
            <v>0.24722278862471589</v>
          </cell>
        </row>
        <row r="255">
          <cell r="A255">
            <v>1241</v>
          </cell>
          <cell r="B255">
            <v>9</v>
          </cell>
          <cell r="C255" t="str">
            <v>SANGANO</v>
          </cell>
          <cell r="D255">
            <v>6601.5170185505422</v>
          </cell>
          <cell r="E255">
            <v>6874.1886730306906</v>
          </cell>
          <cell r="F255">
            <v>6332.4129064157496</v>
          </cell>
          <cell r="G255">
            <v>5991.9674682977411</v>
          </cell>
          <cell r="H255">
            <v>5840.6442235604582</v>
          </cell>
          <cell r="I255">
            <v>5664.9547226422537</v>
          </cell>
          <cell r="J255">
            <v>5515.1356238823373</v>
          </cell>
          <cell r="K255">
            <v>5522.7329047252024</v>
          </cell>
          <cell r="L255">
            <v>4751.5399983652733</v>
          </cell>
          <cell r="M255">
            <v>4502.6176631279795</v>
          </cell>
          <cell r="N255">
            <v>4618.0486814489959</v>
          </cell>
          <cell r="O255">
            <v>4345.7654985544905</v>
          </cell>
          <cell r="P255">
            <v>3787.7027181720223</v>
          </cell>
          <cell r="Q255">
            <v>3664.8367385026195</v>
          </cell>
          <cell r="T255">
            <v>0.25696568300407985</v>
          </cell>
          <cell r="U255">
            <v>0.24722301144575304</v>
          </cell>
        </row>
        <row r="256">
          <cell r="A256">
            <v>1255</v>
          </cell>
          <cell r="B256">
            <v>12</v>
          </cell>
          <cell r="C256" t="str">
            <v>SANT'AMBROGIO DI TORINO</v>
          </cell>
          <cell r="D256">
            <v>8249.3710199200104</v>
          </cell>
          <cell r="E256">
            <v>8590.1062839663409</v>
          </cell>
          <cell r="F256">
            <v>7913.0938191269279</v>
          </cell>
          <cell r="G256">
            <v>7649.1448802383647</v>
          </cell>
          <cell r="H256">
            <v>7958.9669325448103</v>
          </cell>
          <cell r="I256">
            <v>8043.1637308802674</v>
          </cell>
          <cell r="J256">
            <v>8020.9427200084674</v>
          </cell>
          <cell r="K256">
            <v>7863.8107145562753</v>
          </cell>
          <cell r="L256">
            <v>6960.1001832130942</v>
          </cell>
          <cell r="M256">
            <v>6970.7456136809233</v>
          </cell>
          <cell r="N256">
            <v>7087.0184215696891</v>
          </cell>
          <cell r="O256">
            <v>6723.7756308635308</v>
          </cell>
          <cell r="P256">
            <v>5904.6805280846684</v>
          </cell>
          <cell r="Q256">
            <v>5769.7720121083112</v>
          </cell>
          <cell r="T256">
            <v>0.2569656830040799</v>
          </cell>
          <cell r="U256">
            <v>0.2473229836937281</v>
          </cell>
        </row>
        <row r="257">
          <cell r="A257">
            <v>1256</v>
          </cell>
          <cell r="B257">
            <v>12</v>
          </cell>
          <cell r="C257" t="str">
            <v>SANT'ANTONINO DI SUSA</v>
          </cell>
          <cell r="D257">
            <v>5619.8724524546615</v>
          </cell>
          <cell r="E257">
            <v>5851.9978738195032</v>
          </cell>
          <cell r="F257">
            <v>5390.7840804367033</v>
          </cell>
          <cell r="G257">
            <v>5148.8486854392513</v>
          </cell>
          <cell r="H257">
            <v>5505.9647291177653</v>
          </cell>
          <cell r="I257">
            <v>5427.4573695380877</v>
          </cell>
          <cell r="J257">
            <v>5372.9049018778869</v>
          </cell>
          <cell r="K257">
            <v>5419.4467040757372</v>
          </cell>
          <cell r="L257">
            <v>4736.0195562700246</v>
          </cell>
          <cell r="M257">
            <v>4545.8325986493874</v>
          </cell>
          <cell r="N257">
            <v>4702.4460407131764</v>
          </cell>
          <cell r="O257">
            <v>4441.6301845511553</v>
          </cell>
          <cell r="P257">
            <v>3884.0069952338367</v>
          </cell>
          <cell r="Q257">
            <v>3750.9833115511015</v>
          </cell>
          <cell r="T257">
            <v>0.25696568300407985</v>
          </cell>
          <cell r="U257">
            <v>0.2472037442878561</v>
          </cell>
        </row>
        <row r="258">
          <cell r="A258">
            <v>1257</v>
          </cell>
          <cell r="B258">
            <v>14</v>
          </cell>
          <cell r="C258" t="str">
            <v>SANTENA</v>
          </cell>
          <cell r="D258">
            <v>15682.116995563663</v>
          </cell>
          <cell r="E258">
            <v>16329.85732175167</v>
          </cell>
          <cell r="F258">
            <v>15042.851481496766</v>
          </cell>
          <cell r="G258">
            <v>14335.585963206564</v>
          </cell>
          <cell r="H258">
            <v>15649.476103161365</v>
          </cell>
          <cell r="I258">
            <v>15320.080966676518</v>
          </cell>
          <cell r="J258">
            <v>14920.745027989076</v>
          </cell>
          <cell r="K258">
            <v>14915.196650939999</v>
          </cell>
          <cell r="L258">
            <v>12796.714201480077</v>
          </cell>
          <cell r="M258">
            <v>12397.833208284459</v>
          </cell>
          <cell r="N258">
            <v>12597.049089614404</v>
          </cell>
          <cell r="O258">
            <v>12077.338047848812</v>
          </cell>
          <cell r="P258">
            <v>10690.560651080656</v>
          </cell>
          <cell r="Q258">
            <v>10492.282100673161</v>
          </cell>
          <cell r="T258">
            <v>0.25696568300407985</v>
          </cell>
          <cell r="U258">
            <v>0.24736704114535529</v>
          </cell>
        </row>
        <row r="259">
          <cell r="A259">
            <v>1258</v>
          </cell>
          <cell r="B259">
            <v>13</v>
          </cell>
          <cell r="C259" t="str">
            <v>SAUZE DI CESANA</v>
          </cell>
          <cell r="D259">
            <v>16954.482936735709</v>
          </cell>
          <cell r="E259">
            <v>17654.777566019297</v>
          </cell>
          <cell r="F259">
            <v>16263.350722038105</v>
          </cell>
          <cell r="G259">
            <v>16313.512404690793</v>
          </cell>
          <cell r="H259">
            <v>18383.380833878487</v>
          </cell>
          <cell r="I259">
            <v>18382.498936951881</v>
          </cell>
          <cell r="J259">
            <v>18755.714975567807</v>
          </cell>
          <cell r="K259">
            <v>20133.80801904502</v>
          </cell>
          <cell r="L259">
            <v>17500.554019087107</v>
          </cell>
          <cell r="M259">
            <v>16906.283490731621</v>
          </cell>
          <cell r="N259">
            <v>17892.604969825348</v>
          </cell>
          <cell r="O259">
            <v>15845.360298604037</v>
          </cell>
          <cell r="P259">
            <v>13896.164680222277</v>
          </cell>
          <cell r="Q259">
            <v>13145.964567078818</v>
          </cell>
          <cell r="T259">
            <v>0.2569656830040799</v>
          </cell>
          <cell r="U259">
            <v>0.24699042399987756</v>
          </cell>
        </row>
        <row r="260">
          <cell r="A260">
            <v>1259</v>
          </cell>
          <cell r="B260">
            <v>13</v>
          </cell>
          <cell r="C260" t="str">
            <v>SAUZE D'OULX</v>
          </cell>
          <cell r="D260">
            <v>11110.6985674592</v>
          </cell>
          <cell r="E260">
            <v>11569.619229529158</v>
          </cell>
          <cell r="F260">
            <v>10657.782265828595</v>
          </cell>
          <cell r="G260">
            <v>10412.803302686807</v>
          </cell>
          <cell r="H260">
            <v>11618.413076524219</v>
          </cell>
          <cell r="I260">
            <v>11543.833889787462</v>
          </cell>
          <cell r="J260">
            <v>11504.158231084704</v>
          </cell>
          <cell r="K260">
            <v>11798.719521579269</v>
          </cell>
          <cell r="L260">
            <v>10271.669349975191</v>
          </cell>
          <cell r="M260">
            <v>9763.6678857094939</v>
          </cell>
          <cell r="N260">
            <v>9781.7334386267903</v>
          </cell>
          <cell r="O260">
            <v>9112.8751461937027</v>
          </cell>
          <cell r="P260">
            <v>7929.0447858625339</v>
          </cell>
          <cell r="Q260">
            <v>7716.856895430953</v>
          </cell>
          <cell r="T260">
            <v>0.25696568300407985</v>
          </cell>
          <cell r="U260">
            <v>0.24728264864664826</v>
          </cell>
        </row>
        <row r="261">
          <cell r="A261">
            <v>1260</v>
          </cell>
          <cell r="B261">
            <v>16</v>
          </cell>
          <cell r="C261" t="str">
            <v>SCALENGHE</v>
          </cell>
          <cell r="D261">
            <v>17642.011597144276</v>
          </cell>
          <cell r="E261">
            <v>18370.704180535886</v>
          </cell>
          <cell r="F261">
            <v>16922.852977423921</v>
          </cell>
          <cell r="G261">
            <v>16278.727671458686</v>
          </cell>
          <cell r="H261">
            <v>17535.816784416027</v>
          </cell>
          <cell r="I261">
            <v>17207.734632330204</v>
          </cell>
          <cell r="J261">
            <v>17107.436968600014</v>
          </cell>
          <cell r="K261">
            <v>17252.587618073536</v>
          </cell>
          <cell r="L261">
            <v>14816.395241799466</v>
          </cell>
          <cell r="M261">
            <v>14390.42968421461</v>
          </cell>
          <cell r="N261">
            <v>14701.604861583073</v>
          </cell>
          <cell r="O261">
            <v>14227.124649962885</v>
          </cell>
          <cell r="P261">
            <v>12305.8659740004</v>
          </cell>
          <cell r="Q261">
            <v>12298.64329750774</v>
          </cell>
          <cell r="T261">
            <v>0.25696568300407985</v>
          </cell>
          <cell r="U261">
            <v>0.2475491188818576</v>
          </cell>
        </row>
        <row r="262">
          <cell r="A262">
            <v>1261</v>
          </cell>
          <cell r="B262">
            <v>7</v>
          </cell>
          <cell r="C262" t="str">
            <v>SCARMAGNO</v>
          </cell>
          <cell r="D262">
            <v>8752.2714982532398</v>
          </cell>
          <cell r="E262">
            <v>9113.7787613841247</v>
          </cell>
          <cell r="F262">
            <v>8395.4940720826089</v>
          </cell>
          <cell r="G262">
            <v>8371.9935397076151</v>
          </cell>
          <cell r="H262">
            <v>9300.255857566317</v>
          </cell>
          <cell r="I262">
            <v>9669.2226004200656</v>
          </cell>
          <cell r="J262">
            <v>9455.4321665781226</v>
          </cell>
          <cell r="K262">
            <v>8843.0907264880789</v>
          </cell>
          <cell r="L262">
            <v>7903.0515175059227</v>
          </cell>
          <cell r="M262">
            <v>7872.8168379810049</v>
          </cell>
          <cell r="N262">
            <v>8100.6670026201136</v>
          </cell>
          <cell r="O262">
            <v>7121.4207387038668</v>
          </cell>
          <cell r="P262">
            <v>6155.0463673847671</v>
          </cell>
          <cell r="Q262">
            <v>6200.0674882590693</v>
          </cell>
          <cell r="T262">
            <v>0.25696568300407979</v>
          </cell>
          <cell r="U262">
            <v>0.24762690068704171</v>
          </cell>
        </row>
        <row r="263">
          <cell r="A263">
            <v>1262</v>
          </cell>
          <cell r="B263">
            <v>14</v>
          </cell>
          <cell r="C263" t="str">
            <v>SCIOLZE</v>
          </cell>
          <cell r="D263">
            <v>9061.4980712791275</v>
          </cell>
          <cell r="E263">
            <v>9435.777750362171</v>
          </cell>
          <cell r="F263">
            <v>8692.1153390631152</v>
          </cell>
          <cell r="G263">
            <v>8586.4449334311903</v>
          </cell>
          <cell r="H263">
            <v>9280.0453386697391</v>
          </cell>
          <cell r="I263">
            <v>9118.0006747423504</v>
          </cell>
          <cell r="J263">
            <v>9352.2175917421628</v>
          </cell>
          <cell r="K263">
            <v>9266.642985072649</v>
          </cell>
          <cell r="L263">
            <v>8127.3002439024167</v>
          </cell>
          <cell r="M263">
            <v>7881.197718597894</v>
          </cell>
          <cell r="N263">
            <v>7944.728359607022</v>
          </cell>
          <cell r="O263">
            <v>7554.5148399364389</v>
          </cell>
          <cell r="P263">
            <v>6455.8083841590433</v>
          </cell>
          <cell r="Q263">
            <v>6181.5669611272842</v>
          </cell>
          <cell r="T263">
            <v>0.2569656830040799</v>
          </cell>
          <cell r="U263">
            <v>0.24711673566084852</v>
          </cell>
        </row>
        <row r="264">
          <cell r="A264">
            <v>1263</v>
          </cell>
          <cell r="B264">
            <v>13</v>
          </cell>
          <cell r="C264" t="str">
            <v>SESTRIERE</v>
          </cell>
          <cell r="D264">
            <v>16709.573701649831</v>
          </cell>
          <cell r="E264">
            <v>17399.752503595453</v>
          </cell>
          <cell r="F264">
            <v>16028.424962277095</v>
          </cell>
          <cell r="G264">
            <v>15281.460467253781</v>
          </cell>
          <cell r="H264">
            <v>17211.535709288059</v>
          </cell>
          <cell r="I264">
            <v>16993.183712781174</v>
          </cell>
          <cell r="J264">
            <v>16846.858719585805</v>
          </cell>
          <cell r="K264">
            <v>16460.448619408548</v>
          </cell>
          <cell r="L264">
            <v>14210.001087871264</v>
          </cell>
          <cell r="M264">
            <v>13477.343424548348</v>
          </cell>
          <cell r="N264">
            <v>13286.566385566211</v>
          </cell>
          <cell r="O264">
            <v>12647.302806069734</v>
          </cell>
          <cell r="P264">
            <v>11359.163559870198</v>
          </cell>
          <cell r="Q264">
            <v>11447.088163801367</v>
          </cell>
          <cell r="T264">
            <v>0.25696568300407985</v>
          </cell>
          <cell r="U264">
            <v>0.24762969692174289</v>
          </cell>
        </row>
        <row r="265">
          <cell r="A265">
            <v>1264</v>
          </cell>
          <cell r="B265">
            <v>7</v>
          </cell>
          <cell r="C265" t="str">
            <v>SETTIMO ROTTARO</v>
          </cell>
          <cell r="D265">
            <v>4117.365358033052</v>
          </cell>
          <cell r="E265">
            <v>4287.4306356229326</v>
          </cell>
          <cell r="F265">
            <v>3949.5251561681612</v>
          </cell>
          <cell r="G265">
            <v>3672.4548936130782</v>
          </cell>
          <cell r="H265">
            <v>4207.96185018493</v>
          </cell>
          <cell r="I265">
            <v>4002.3238804860416</v>
          </cell>
          <cell r="J265">
            <v>4018.5711621796036</v>
          </cell>
          <cell r="K265">
            <v>3972.4539671661601</v>
          </cell>
          <cell r="L265">
            <v>3451.6989652571797</v>
          </cell>
          <cell r="M265">
            <v>3376.3883950516934</v>
          </cell>
          <cell r="N265">
            <v>3412.520419399209</v>
          </cell>
          <cell r="O265">
            <v>3321.1740778081121</v>
          </cell>
          <cell r="P265">
            <v>2829.6080595832259</v>
          </cell>
          <cell r="Q265">
            <v>2733.0478743054368</v>
          </cell>
          <cell r="T265">
            <v>0.25696568300407985</v>
          </cell>
          <cell r="U265">
            <v>0.24720604716376141</v>
          </cell>
        </row>
        <row r="266">
          <cell r="A266">
            <v>1265</v>
          </cell>
          <cell r="B266">
            <v>9</v>
          </cell>
          <cell r="C266" t="str">
            <v>SETTIMO TORINESE</v>
          </cell>
          <cell r="D266">
            <v>39831.800875468572</v>
          </cell>
          <cell r="E266">
            <v>41477.029239663942</v>
          </cell>
          <cell r="F266">
            <v>38208.098114542212</v>
          </cell>
          <cell r="G266">
            <v>36450.930392268092</v>
          </cell>
          <cell r="H266">
            <v>39221.35405932468</v>
          </cell>
          <cell r="I266">
            <v>38524.323994417711</v>
          </cell>
          <cell r="J266">
            <v>37632.307798600654</v>
          </cell>
          <cell r="K266">
            <v>37139.225891040689</v>
          </cell>
          <cell r="L266">
            <v>31877.447256822954</v>
          </cell>
          <cell r="M266">
            <v>30340.753358245114</v>
          </cell>
          <cell r="N266">
            <v>30782.691182939754</v>
          </cell>
          <cell r="O266">
            <v>29006.551442759319</v>
          </cell>
          <cell r="P266">
            <v>25319.32591785281</v>
          </cell>
          <cell r="Q266">
            <v>24419.530680961085</v>
          </cell>
          <cell r="T266">
            <v>0.2569656830040799</v>
          </cell>
          <cell r="U266">
            <v>0.24719014484328791</v>
          </cell>
        </row>
        <row r="267">
          <cell r="A267">
            <v>1266</v>
          </cell>
          <cell r="B267">
            <v>7</v>
          </cell>
          <cell r="C267" t="str">
            <v>SETTIMO VITTONE</v>
          </cell>
          <cell r="D267">
            <v>14857.45831923968</v>
          </cell>
          <cell r="E267">
            <v>15471.136619226318</v>
          </cell>
          <cell r="F267">
            <v>14251.809175513543</v>
          </cell>
          <cell r="G267">
            <v>13761.603119819447</v>
          </cell>
          <cell r="H267">
            <v>15016.15525043544</v>
          </cell>
          <cell r="I267">
            <v>15023.054141620021</v>
          </cell>
          <cell r="J267">
            <v>14728.343862625959</v>
          </cell>
          <cell r="K267">
            <v>14831.338759239741</v>
          </cell>
          <cell r="L267">
            <v>13175.814063785578</v>
          </cell>
          <cell r="M267">
            <v>12634.782372622127</v>
          </cell>
          <cell r="N267">
            <v>13113.744157596602</v>
          </cell>
          <cell r="O267">
            <v>12600.143731749034</v>
          </cell>
          <cell r="P267">
            <v>11259.012400810736</v>
          </cell>
          <cell r="Q267">
            <v>11198.653575236969</v>
          </cell>
          <cell r="T267">
            <v>0.25696568300407979</v>
          </cell>
          <cell r="U267">
            <v>0.2475003820157913</v>
          </cell>
        </row>
        <row r="268">
          <cell r="A268">
            <v>1267</v>
          </cell>
          <cell r="B268">
            <v>8</v>
          </cell>
          <cell r="C268" t="str">
            <v>SPARONE</v>
          </cell>
          <cell r="D268">
            <v>11297.035153455638</v>
          </cell>
          <cell r="E268">
            <v>11763.652335136325</v>
          </cell>
          <cell r="F268">
            <v>10836.52303083542</v>
          </cell>
          <cell r="G268">
            <v>10118.48605866529</v>
          </cell>
          <cell r="H268">
            <v>10792.665996454447</v>
          </cell>
          <cell r="I268">
            <v>10787.436496834269</v>
          </cell>
          <cell r="J268">
            <v>10346.90136629303</v>
          </cell>
          <cell r="K268">
            <v>10097.360488330936</v>
          </cell>
          <cell r="L268">
            <v>8731.8359739787284</v>
          </cell>
          <cell r="M268">
            <v>8257.3108387193879</v>
          </cell>
          <cell r="N268">
            <v>8427.8965447514947</v>
          </cell>
          <cell r="O268">
            <v>7844.6827183338119</v>
          </cell>
          <cell r="P268">
            <v>7075.1895580951968</v>
          </cell>
          <cell r="Q268">
            <v>6717.2773466473536</v>
          </cell>
          <cell r="T268">
            <v>0.25696568300407979</v>
          </cell>
          <cell r="U268">
            <v>0.24702670787190381</v>
          </cell>
        </row>
        <row r="269">
          <cell r="A269">
            <v>1268</v>
          </cell>
          <cell r="B269">
            <v>7</v>
          </cell>
          <cell r="C269" t="str">
            <v>STRAMBINELLO</v>
          </cell>
          <cell r="D269">
            <v>1410.0355200100305</v>
          </cell>
          <cell r="E269">
            <v>1468.2761815180622</v>
          </cell>
          <cell r="F269">
            <v>1352.5568593287721</v>
          </cell>
          <cell r="G269">
            <v>1347.3006723630135</v>
          </cell>
          <cell r="H269">
            <v>1404.5140011607734</v>
          </cell>
          <cell r="I269">
            <v>1425.4836759381867</v>
          </cell>
          <cell r="J269">
            <v>1362.9997459568667</v>
          </cell>
          <cell r="K269">
            <v>1470.9789297340303</v>
          </cell>
          <cell r="L269">
            <v>1299.2808664015472</v>
          </cell>
          <cell r="M269">
            <v>1231.7122560252785</v>
          </cell>
          <cell r="N269">
            <v>1269.4934546683257</v>
          </cell>
          <cell r="O269">
            <v>1185.3551618105223</v>
          </cell>
          <cell r="P269">
            <v>1082.543127203392</v>
          </cell>
          <cell r="Q269">
            <v>1090.9328546993383</v>
          </cell>
          <cell r="T269">
            <v>0.25696568300407985</v>
          </cell>
          <cell r="U269">
            <v>0.24762920982615896</v>
          </cell>
        </row>
        <row r="270">
          <cell r="A270">
            <v>1269</v>
          </cell>
          <cell r="B270">
            <v>7</v>
          </cell>
          <cell r="C270" t="str">
            <v>STRAMBINO</v>
          </cell>
          <cell r="D270">
            <v>14854.116302502947</v>
          </cell>
          <cell r="E270">
            <v>15467.656562516293</v>
          </cell>
          <cell r="F270">
            <v>14248.603392682462</v>
          </cell>
          <cell r="G270">
            <v>13506.059041512755</v>
          </cell>
          <cell r="H270">
            <v>14774.758212077037</v>
          </cell>
          <cell r="I270">
            <v>14602.744145289735</v>
          </cell>
          <cell r="J270">
            <v>14507.987126616717</v>
          </cell>
          <cell r="K270">
            <v>14901.471768271278</v>
          </cell>
          <cell r="L270">
            <v>12786.487307145022</v>
          </cell>
          <cell r="M270">
            <v>12520.897826411485</v>
          </cell>
          <cell r="N270">
            <v>12773.944466019202</v>
          </cell>
          <cell r="O270">
            <v>12206.570183183156</v>
          </cell>
          <cell r="P270">
            <v>10841.456558409081</v>
          </cell>
          <cell r="Q270">
            <v>10643.384878622044</v>
          </cell>
          <cell r="T270">
            <v>0.25696568300407985</v>
          </cell>
          <cell r="U270">
            <v>0.24736976430692509</v>
          </cell>
        </row>
        <row r="271">
          <cell r="A271">
            <v>1270</v>
          </cell>
          <cell r="B271">
            <v>12</v>
          </cell>
          <cell r="C271" t="str">
            <v>SUSA</v>
          </cell>
          <cell r="D271">
            <v>12153.00535049013</v>
          </cell>
          <cell r="E271">
            <v>12654.977861734495</v>
          </cell>
          <cell r="F271">
            <v>11657.600475304167</v>
          </cell>
          <cell r="G271">
            <v>11312.368319091871</v>
          </cell>
          <cell r="H271">
            <v>12431.047656705548</v>
          </cell>
          <cell r="I271">
            <v>12479.604149969129</v>
          </cell>
          <cell r="J271">
            <v>12383.680952911587</v>
          </cell>
          <cell r="K271">
            <v>12564.144702635356</v>
          </cell>
          <cell r="L271">
            <v>11085.420856078241</v>
          </cell>
          <cell r="M271">
            <v>10400.882908830943</v>
          </cell>
          <cell r="N271">
            <v>10414.765188192325</v>
          </cell>
          <cell r="O271">
            <v>9663.1767284799935</v>
          </cell>
          <cell r="P271">
            <v>8539.3488260363774</v>
          </cell>
          <cell r="Q271">
            <v>8308.7076070944095</v>
          </cell>
          <cell r="T271">
            <v>0.25696568300407985</v>
          </cell>
          <cell r="U271">
            <v>0.24727948144432965</v>
          </cell>
        </row>
        <row r="272">
          <cell r="A272">
            <v>1271</v>
          </cell>
          <cell r="B272">
            <v>7</v>
          </cell>
          <cell r="C272" t="str">
            <v>TAVAGNASCO</v>
          </cell>
          <cell r="D272">
            <v>6475.4843220881312</v>
          </cell>
          <cell r="E272">
            <v>6742.9502725207967</v>
          </cell>
          <cell r="F272">
            <v>6211.5178043556807</v>
          </cell>
          <cell r="G272">
            <v>5981.5237410076716</v>
          </cell>
          <cell r="H272">
            <v>6394.9463822741918</v>
          </cell>
          <cell r="I272">
            <v>6213.7726457673962</v>
          </cell>
          <cell r="J272">
            <v>5886.6600933446407</v>
          </cell>
          <cell r="K272">
            <v>5961.520990817914</v>
          </cell>
          <cell r="L272">
            <v>5042.1070551126286</v>
          </cell>
          <cell r="M272">
            <v>4889.8439509881646</v>
          </cell>
          <cell r="N272">
            <v>4991.9625403704476</v>
          </cell>
          <cell r="O272">
            <v>4832.712734223267</v>
          </cell>
          <cell r="P272">
            <v>4147.7977172443798</v>
          </cell>
          <cell r="Q272">
            <v>3955.787573996332</v>
          </cell>
          <cell r="T272">
            <v>0.25696568300407985</v>
          </cell>
          <cell r="U272">
            <v>0.24707537414368472</v>
          </cell>
        </row>
        <row r="273">
          <cell r="A273">
            <v>1272</v>
          </cell>
          <cell r="B273">
            <v>9</v>
          </cell>
          <cell r="C273" t="str">
            <v>TORINO</v>
          </cell>
          <cell r="D273">
            <v>238614.42864413856</v>
          </cell>
          <cell r="E273">
            <v>247605.97797299753</v>
          </cell>
          <cell r="F273">
            <v>229740.52166076715</v>
          </cell>
          <cell r="G273">
            <v>214447.03178844159</v>
          </cell>
          <cell r="H273">
            <v>219938.00249076079</v>
          </cell>
          <cell r="I273">
            <v>214881.17633467366</v>
          </cell>
          <cell r="J273">
            <v>212335.56390070033</v>
          </cell>
          <cell r="K273">
            <v>210322.71191337312</v>
          </cell>
          <cell r="L273">
            <v>184995.70036121781</v>
          </cell>
          <cell r="M273">
            <v>176848.88613775073</v>
          </cell>
          <cell r="N273">
            <v>174957.39409878757</v>
          </cell>
          <cell r="O273">
            <v>167526.66031933593</v>
          </cell>
          <cell r="P273">
            <v>155780.37858391565</v>
          </cell>
          <cell r="Q273">
            <v>156195.60889719293</v>
          </cell>
          <cell r="T273">
            <v>0.26796232043870266</v>
          </cell>
          <cell r="U273">
            <v>0.27846810847144654</v>
          </cell>
        </row>
        <row r="274">
          <cell r="A274">
            <v>1273</v>
          </cell>
          <cell r="B274">
            <v>11</v>
          </cell>
          <cell r="C274" t="str">
            <v>TORRAZZA PIEMONTE</v>
          </cell>
          <cell r="D274">
            <v>5155.5660929235883</v>
          </cell>
          <cell r="E274">
            <v>5368.5136218610933</v>
          </cell>
          <cell r="F274">
            <v>4945.4046963703659</v>
          </cell>
          <cell r="G274">
            <v>4768.2545729523463</v>
          </cell>
          <cell r="H274">
            <v>5343.0017605921166</v>
          </cell>
          <cell r="I274">
            <v>5341.489049059428</v>
          </cell>
          <cell r="J274">
            <v>5254.2150978632235</v>
          </cell>
          <cell r="K274">
            <v>5216.1683356462672</v>
          </cell>
          <cell r="L274">
            <v>4696.2463827777819</v>
          </cell>
          <cell r="M274">
            <v>4609.7831590396645</v>
          </cell>
          <cell r="N274">
            <v>4836.3871409162775</v>
          </cell>
          <cell r="O274">
            <v>4780.7631198775571</v>
          </cell>
          <cell r="P274">
            <v>4210.4088196580988</v>
          </cell>
          <cell r="Q274">
            <v>4171.9430816348495</v>
          </cell>
          <cell r="T274">
            <v>0.25696568300407979</v>
          </cell>
          <cell r="U274">
            <v>0.24746298464843852</v>
          </cell>
        </row>
        <row r="275">
          <cell r="A275">
            <v>1274</v>
          </cell>
          <cell r="B275">
            <v>7</v>
          </cell>
          <cell r="C275" t="str">
            <v>TORRE CANAVESE</v>
          </cell>
          <cell r="D275">
            <v>5082.9094817223431</v>
          </cell>
          <cell r="E275">
            <v>5292.8559734240898</v>
          </cell>
          <cell r="F275">
            <v>4875.7098578636533</v>
          </cell>
          <cell r="G275">
            <v>4632.7803515208361</v>
          </cell>
          <cell r="H275">
            <v>5012.5827832831801</v>
          </cell>
          <cell r="I275">
            <v>5021.4075809914621</v>
          </cell>
          <cell r="J275">
            <v>4788.8090368401881</v>
          </cell>
          <cell r="K275">
            <v>4664.0188039172763</v>
          </cell>
          <cell r="L275">
            <v>4091.7328175187458</v>
          </cell>
          <cell r="M275">
            <v>4024.3402661775663</v>
          </cell>
          <cell r="N275">
            <v>4123.1876729148898</v>
          </cell>
          <cell r="O275">
            <v>3884.1536439573647</v>
          </cell>
          <cell r="P275">
            <v>3372.0584244233009</v>
          </cell>
          <cell r="Q275">
            <v>3267.098919435281</v>
          </cell>
          <cell r="T275">
            <v>0.25696568300407985</v>
          </cell>
          <cell r="U275">
            <v>0.24723698477157224</v>
          </cell>
        </row>
        <row r="276">
          <cell r="A276">
            <v>1275</v>
          </cell>
          <cell r="B276">
            <v>16</v>
          </cell>
          <cell r="C276" t="str">
            <v>TORRE PELLICE</v>
          </cell>
          <cell r="D276">
            <v>14329.493668675976</v>
          </cell>
          <cell r="E276">
            <v>14921.364709153666</v>
          </cell>
          <cell r="F276">
            <v>13745.366465759691</v>
          </cell>
          <cell r="G276">
            <v>13018.046295637905</v>
          </cell>
          <cell r="H276">
            <v>13596.884432433597</v>
          </cell>
          <cell r="I276">
            <v>13215.549974129321</v>
          </cell>
          <cell r="J276">
            <v>12708.192342862356</v>
          </cell>
          <cell r="K276">
            <v>12460.473757476851</v>
          </cell>
          <cell r="L276">
            <v>10955.913031335209</v>
          </cell>
          <cell r="M276">
            <v>10533.110735369512</v>
          </cell>
          <cell r="N276">
            <v>10852.812022107615</v>
          </cell>
          <cell r="O276">
            <v>10294.821879471045</v>
          </cell>
          <cell r="P276">
            <v>8934.3442398043862</v>
          </cell>
          <cell r="Q276">
            <v>8758.6966598080016</v>
          </cell>
          <cell r="T276">
            <v>0.25696568300407985</v>
          </cell>
          <cell r="U276">
            <v>0.24735632842489005</v>
          </cell>
        </row>
        <row r="277">
          <cell r="A277">
            <v>1276</v>
          </cell>
          <cell r="B277">
            <v>12</v>
          </cell>
          <cell r="C277" t="str">
            <v>TRANA</v>
          </cell>
          <cell r="D277">
            <v>9226.4656410259086</v>
          </cell>
          <cell r="E277">
            <v>9607.5592054707595</v>
          </cell>
          <cell r="F277">
            <v>8850.3581739856127</v>
          </cell>
          <cell r="G277">
            <v>8577.1605893402539</v>
          </cell>
          <cell r="H277">
            <v>9335.1912799059228</v>
          </cell>
          <cell r="I277">
            <v>9397.9900300106256</v>
          </cell>
          <cell r="J277">
            <v>9228.8888853062545</v>
          </cell>
          <cell r="K277">
            <v>9489.9980592903776</v>
          </cell>
          <cell r="L277">
            <v>8165.6286073562305</v>
          </cell>
          <cell r="M277">
            <v>7769.8713640510559</v>
          </cell>
          <cell r="N277">
            <v>7873.0363597631849</v>
          </cell>
          <cell r="O277">
            <v>7508.9461274357427</v>
          </cell>
          <cell r="P277">
            <v>6528.6544541736575</v>
          </cell>
          <cell r="Q277">
            <v>6425.7225276519011</v>
          </cell>
          <cell r="T277">
            <v>0.25696568300407979</v>
          </cell>
          <cell r="U277">
            <v>0.24739617471922884</v>
          </cell>
        </row>
        <row r="278">
          <cell r="A278">
            <v>1277</v>
          </cell>
          <cell r="B278">
            <v>7</v>
          </cell>
          <cell r="C278" t="str">
            <v>TRAUSELLA</v>
          </cell>
          <cell r="D278">
            <v>5167.0856245555597</v>
          </cell>
          <cell r="E278">
            <v>5380.5089607567752</v>
          </cell>
          <cell r="F278">
            <v>4956.4546460375677</v>
          </cell>
          <cell r="G278">
            <v>4843.3944939656749</v>
          </cell>
          <cell r="H278">
            <v>5108.7390065276368</v>
          </cell>
          <cell r="I278">
            <v>5007.1394459964049</v>
          </cell>
          <cell r="J278">
            <v>4631.7050363178123</v>
          </cell>
          <cell r="K278">
            <v>4293.7401665273837</v>
          </cell>
          <cell r="L278">
            <v>3547.2078402086759</v>
          </cell>
          <cell r="M278">
            <v>3476.9119424434675</v>
          </cell>
          <cell r="N278">
            <v>3177.1519532419024</v>
          </cell>
          <cell r="O278">
            <v>3179.3409272164627</v>
          </cell>
          <cell r="P278">
            <v>2705.042882216761</v>
          </cell>
          <cell r="Q278">
            <v>2694.3334485734158</v>
          </cell>
          <cell r="T278">
            <v>0.25696568300407985</v>
          </cell>
          <cell r="U278">
            <v>0.24751618425869523</v>
          </cell>
        </row>
        <row r="279">
          <cell r="A279">
            <v>1278</v>
          </cell>
          <cell r="B279">
            <v>7</v>
          </cell>
          <cell r="C279" t="str">
            <v>TRAVERSELLA</v>
          </cell>
          <cell r="D279">
            <v>11090.941761901222</v>
          </cell>
          <cell r="E279">
            <v>11549.046381106549</v>
          </cell>
          <cell r="F279">
            <v>10638.830826310474</v>
          </cell>
          <cell r="G279">
            <v>10189.501996613375</v>
          </cell>
          <cell r="H279">
            <v>11166.922474657653</v>
          </cell>
          <cell r="I279">
            <v>11241.241066329285</v>
          </cell>
          <cell r="J279">
            <v>10799.3825840266</v>
          </cell>
          <cell r="K279">
            <v>10622.440049886389</v>
          </cell>
          <cell r="L279">
            <v>9365.4846499211217</v>
          </cell>
          <cell r="M279">
            <v>8835.7903459864356</v>
          </cell>
          <cell r="N279">
            <v>9204.1057920262956</v>
          </cell>
          <cell r="O279">
            <v>8963.0749411426659</v>
          </cell>
          <cell r="P279">
            <v>7669.8603500684576</v>
          </cell>
          <cell r="Q279">
            <v>7661.512871979191</v>
          </cell>
          <cell r="T279">
            <v>0.25696568300407979</v>
          </cell>
          <cell r="U279">
            <v>0.24754454032013365</v>
          </cell>
        </row>
        <row r="280">
          <cell r="A280">
            <v>1279</v>
          </cell>
          <cell r="B280">
            <v>10</v>
          </cell>
          <cell r="C280" t="str">
            <v>TRAVES</v>
          </cell>
          <cell r="D280">
            <v>4596.2219790417666</v>
          </cell>
          <cell r="E280">
            <v>4786.0661387798418</v>
          </cell>
          <cell r="F280">
            <v>4408.8616751345253</v>
          </cell>
          <cell r="G280">
            <v>4217.4347444584309</v>
          </cell>
          <cell r="H280">
            <v>4335.0298517315632</v>
          </cell>
          <cell r="I280">
            <v>4403.3484465919137</v>
          </cell>
          <cell r="J280">
            <v>4326.9064968914308</v>
          </cell>
          <cell r="K280">
            <v>4564.067024439415</v>
          </cell>
          <cell r="L280">
            <v>3885.0901809405818</v>
          </cell>
          <cell r="M280">
            <v>3772.9999768245598</v>
          </cell>
          <cell r="N280">
            <v>3927.7009027683757</v>
          </cell>
          <cell r="O280">
            <v>3665.5395412646917</v>
          </cell>
          <cell r="P280">
            <v>3191.244958233347</v>
          </cell>
          <cell r="Q280">
            <v>3062.7987061197296</v>
          </cell>
          <cell r="T280">
            <v>0.25696568300407985</v>
          </cell>
          <cell r="U280">
            <v>0.24713997975255392</v>
          </cell>
        </row>
        <row r="281">
          <cell r="A281">
            <v>1280</v>
          </cell>
          <cell r="B281">
            <v>9</v>
          </cell>
          <cell r="C281" t="str">
            <v>TROFARELLO</v>
          </cell>
          <cell r="D281">
            <v>12376.747640372734</v>
          </cell>
          <cell r="E281">
            <v>12887.961691128097</v>
          </cell>
          <cell r="F281">
            <v>11872.222138807007</v>
          </cell>
          <cell r="G281">
            <v>11358.228529080096</v>
          </cell>
          <cell r="H281">
            <v>12683.696214962905</v>
          </cell>
          <cell r="I281">
            <v>12320.232457546261</v>
          </cell>
          <cell r="J281">
            <v>12197.553546372494</v>
          </cell>
          <cell r="K281">
            <v>12331.740079775691</v>
          </cell>
          <cell r="L281">
            <v>10573.444839290927</v>
          </cell>
          <cell r="M281">
            <v>10165.491714625296</v>
          </cell>
          <cell r="N281">
            <v>10318.112202814025</v>
          </cell>
          <cell r="O281">
            <v>9712.1612635997808</v>
          </cell>
          <cell r="P281">
            <v>8028.1905227878142</v>
          </cell>
          <cell r="Q281">
            <v>7636.800364659226</v>
          </cell>
          <cell r="T281">
            <v>0.25696568300407985</v>
          </cell>
          <cell r="U281">
            <v>0.24705009949101703</v>
          </cell>
        </row>
        <row r="282">
          <cell r="A282">
            <v>1281</v>
          </cell>
          <cell r="B282">
            <v>16</v>
          </cell>
          <cell r="C282" t="str">
            <v>USSEAUX</v>
          </cell>
          <cell r="D282">
            <v>15957.932520867842</v>
          </cell>
          <cell r="E282">
            <v>16617.065239956548</v>
          </cell>
          <cell r="F282">
            <v>15307.423668059042</v>
          </cell>
          <cell r="G282">
            <v>14587.656038890156</v>
          </cell>
          <cell r="H282">
            <v>14522.694304133156</v>
          </cell>
          <cell r="I282">
            <v>14279.703651588996</v>
          </cell>
          <cell r="J282">
            <v>13444.270046673009</v>
          </cell>
          <cell r="K282">
            <v>12939.854907364161</v>
          </cell>
          <cell r="L282">
            <v>11555.853730809506</v>
          </cell>
          <cell r="M282">
            <v>11222.655231843528</v>
          </cell>
          <cell r="N282">
            <v>11689.603235526902</v>
          </cell>
          <cell r="O282">
            <v>10600.875988625961</v>
          </cell>
          <cell r="P282">
            <v>9409.6842934729466</v>
          </cell>
          <cell r="Q282">
            <v>9137.4728354830149</v>
          </cell>
          <cell r="T282">
            <v>0.25696568300407985</v>
          </cell>
          <cell r="U282">
            <v>0.24725923648735804</v>
          </cell>
        </row>
        <row r="283">
          <cell r="A283">
            <v>1282</v>
          </cell>
          <cell r="B283">
            <v>10</v>
          </cell>
          <cell r="C283" t="str">
            <v>USSEGLIO</v>
          </cell>
          <cell r="D283">
            <v>15775.247346169885</v>
          </cell>
          <cell r="E283">
            <v>16426.834364975777</v>
          </cell>
          <cell r="F283">
            <v>15132.185468291113</v>
          </cell>
          <cell r="G283">
            <v>14918.520247590714</v>
          </cell>
          <cell r="H283">
            <v>16039.025390067252</v>
          </cell>
          <cell r="I283">
            <v>16289.167473884523</v>
          </cell>
          <cell r="J283">
            <v>16165.834520117829</v>
          </cell>
          <cell r="K283">
            <v>16014.709957494148</v>
          </cell>
          <cell r="L283">
            <v>13535.439433112888</v>
          </cell>
          <cell r="M283">
            <v>12641.552303596432</v>
          </cell>
          <cell r="N283">
            <v>13228.42689118942</v>
          </cell>
          <cell r="O283">
            <v>12876.511607452378</v>
          </cell>
          <cell r="P283">
            <v>10892.301094194148</v>
          </cell>
          <cell r="Q283">
            <v>10200.570153402597</v>
          </cell>
          <cell r="T283">
            <v>0.25696568300407979</v>
          </cell>
          <cell r="U283">
            <v>0.24688592508335805</v>
          </cell>
        </row>
        <row r="284">
          <cell r="A284">
            <v>1283</v>
          </cell>
          <cell r="B284">
            <v>12</v>
          </cell>
          <cell r="C284" t="str">
            <v>VAIE</v>
          </cell>
          <cell r="D284">
            <v>3355.0858985202435</v>
          </cell>
          <cell r="E284">
            <v>3493.6656856058185</v>
          </cell>
          <cell r="F284">
            <v>3218.3192418078311</v>
          </cell>
          <cell r="G284">
            <v>3094.9526187333572</v>
          </cell>
          <cell r="H284">
            <v>3466.4601934167067</v>
          </cell>
          <cell r="I284">
            <v>3369.1506675144901</v>
          </cell>
          <cell r="J284">
            <v>3394.8103898680333</v>
          </cell>
          <cell r="K284">
            <v>3475.0627442567807</v>
          </cell>
          <cell r="L284">
            <v>2991.7068109492652</v>
          </cell>
          <cell r="M284">
            <v>2815.5973683496227</v>
          </cell>
          <cell r="N284">
            <v>2792.5594177750136</v>
          </cell>
          <cell r="O284">
            <v>2631.4861936838965</v>
          </cell>
          <cell r="P284">
            <v>2321.58401702334</v>
          </cell>
          <cell r="Q284">
            <v>2248.1842614883276</v>
          </cell>
          <cell r="T284">
            <v>0.25696568300407979</v>
          </cell>
          <cell r="U284">
            <v>0.2472312261256171</v>
          </cell>
        </row>
        <row r="285">
          <cell r="A285">
            <v>1284</v>
          </cell>
          <cell r="B285">
            <v>9</v>
          </cell>
          <cell r="C285" t="str">
            <v>VAL DELLA TORRE</v>
          </cell>
          <cell r="D285">
            <v>19225.745139470149</v>
          </cell>
          <cell r="E285">
            <v>20019.852875777098</v>
          </cell>
          <cell r="F285">
            <v>18442.027236244496</v>
          </cell>
          <cell r="G285">
            <v>17846.658863468769</v>
          </cell>
          <cell r="H285">
            <v>19668.529278278471</v>
          </cell>
          <cell r="I285">
            <v>19256.33487644183</v>
          </cell>
          <cell r="J285">
            <v>19339.498825908762</v>
          </cell>
          <cell r="K285">
            <v>19727.443861775449</v>
          </cell>
          <cell r="L285">
            <v>16877.877455467999</v>
          </cell>
          <cell r="M285">
            <v>16222.161739970492</v>
          </cell>
          <cell r="N285">
            <v>16420.728964929687</v>
          </cell>
          <cell r="O285">
            <v>15435.826562120134</v>
          </cell>
          <cell r="P285">
            <v>13917.482982159823</v>
          </cell>
          <cell r="Q285">
            <v>13568.438130120136</v>
          </cell>
          <cell r="T285">
            <v>0.2569656830040799</v>
          </cell>
          <cell r="U285">
            <v>0.24729886138339452</v>
          </cell>
        </row>
        <row r="286">
          <cell r="A286">
            <v>1285</v>
          </cell>
          <cell r="B286">
            <v>12</v>
          </cell>
          <cell r="C286" t="str">
            <v>VALGIOIE</v>
          </cell>
          <cell r="D286">
            <v>4702.400456688536</v>
          </cell>
          <cell r="E286">
            <v>4896.6302540139677</v>
          </cell>
          <cell r="F286">
            <v>4510.7118953709642</v>
          </cell>
          <cell r="G286">
            <v>4349.0309017702302</v>
          </cell>
          <cell r="H286">
            <v>4777.6257030350425</v>
          </cell>
          <cell r="I286">
            <v>4897.7728485065909</v>
          </cell>
          <cell r="J286">
            <v>4967.8398519333878</v>
          </cell>
          <cell r="K286">
            <v>4906.6130822077484</v>
          </cell>
          <cell r="L286">
            <v>4269.3948384214382</v>
          </cell>
          <cell r="M286">
            <v>4259.8849860855335</v>
          </cell>
          <cell r="N286">
            <v>4352.7209669032673</v>
          </cell>
          <cell r="O286">
            <v>4284.9682598055606</v>
          </cell>
          <cell r="P286">
            <v>3834.597461833896</v>
          </cell>
          <cell r="Q286">
            <v>3719.7307088096231</v>
          </cell>
          <cell r="T286">
            <v>0.2569656830040799</v>
          </cell>
          <cell r="U286">
            <v>0.24724817824932124</v>
          </cell>
        </row>
        <row r="287">
          <cell r="A287">
            <v>1286</v>
          </cell>
          <cell r="B287">
            <v>10</v>
          </cell>
          <cell r="C287" t="str">
            <v>VALLO TORINESE</v>
          </cell>
          <cell r="D287">
            <v>2410.6722157368213</v>
          </cell>
          <cell r="E287">
            <v>2510.2435687496486</v>
          </cell>
          <cell r="F287">
            <v>2312.4036201335775</v>
          </cell>
          <cell r="G287">
            <v>2163.595825389315</v>
          </cell>
          <cell r="H287">
            <v>2338.3756220827422</v>
          </cell>
          <cell r="I287">
            <v>2339.6743984157438</v>
          </cell>
          <cell r="J287">
            <v>2296.9109387558769</v>
          </cell>
          <cell r="K287">
            <v>2255.0106368062716</v>
          </cell>
          <cell r="L287">
            <v>1957.2163202852701</v>
          </cell>
          <cell r="M287">
            <v>1914.1629918310759</v>
          </cell>
          <cell r="N287">
            <v>1994.8245292624072</v>
          </cell>
          <cell r="O287">
            <v>1856.0158701117289</v>
          </cell>
          <cell r="P287">
            <v>1645.6752440177179</v>
          </cell>
          <cell r="Q287">
            <v>1613.9003377822546</v>
          </cell>
          <cell r="T287">
            <v>0.25696568300407985</v>
          </cell>
          <cell r="U287">
            <v>0.24735915612398815</v>
          </cell>
        </row>
        <row r="288">
          <cell r="A288">
            <v>1287</v>
          </cell>
          <cell r="B288">
            <v>8</v>
          </cell>
          <cell r="C288" t="str">
            <v>VALPERGA</v>
          </cell>
          <cell r="D288">
            <v>10480.769778403477</v>
          </cell>
          <cell r="E288">
            <v>10913.671614098554</v>
          </cell>
          <cell r="F288">
            <v>10053.531881753215</v>
          </cell>
          <cell r="G288">
            <v>9433.5721777381259</v>
          </cell>
          <cell r="H288">
            <v>10219.823031185675</v>
          </cell>
          <cell r="I288">
            <v>10029.332363148351</v>
          </cell>
          <cell r="J288">
            <v>9957.0648698985642</v>
          </cell>
          <cell r="K288">
            <v>9925.5287562379835</v>
          </cell>
          <cell r="L288">
            <v>8472.4365187685744</v>
          </cell>
          <cell r="M288">
            <v>8222.997292761087</v>
          </cell>
          <cell r="N288">
            <v>8375.0404879895286</v>
          </cell>
          <cell r="O288">
            <v>7920.0841063403323</v>
          </cell>
          <cell r="P288">
            <v>6990.2812768683516</v>
          </cell>
          <cell r="Q288">
            <v>6852.1721190643384</v>
          </cell>
          <cell r="T288">
            <v>0.25696568300407979</v>
          </cell>
          <cell r="U288">
            <v>0.24735470398213039</v>
          </cell>
        </row>
        <row r="289">
          <cell r="A289">
            <v>1288</v>
          </cell>
          <cell r="B289">
            <v>8</v>
          </cell>
          <cell r="C289" t="str">
            <v>VALPRATO SOANA</v>
          </cell>
          <cell r="D289">
            <v>12264.460094061646</v>
          </cell>
          <cell r="E289">
            <v>12771.036175855612</v>
          </cell>
          <cell r="F289">
            <v>11764.511879863188</v>
          </cell>
          <cell r="G289">
            <v>11335.480046485643</v>
          </cell>
          <cell r="H289">
            <v>11709.043315994764</v>
          </cell>
          <cell r="I289">
            <v>11442.423179517476</v>
          </cell>
          <cell r="J289">
            <v>11879.558299662544</v>
          </cell>
          <cell r="K289">
            <v>11331.486219081604</v>
          </cell>
          <cell r="L289">
            <v>9535.0247106228726</v>
          </cell>
          <cell r="M289">
            <v>9256.0883093225584</v>
          </cell>
          <cell r="N289">
            <v>9499.8470728142256</v>
          </cell>
          <cell r="O289">
            <v>8714.1730900731454</v>
          </cell>
          <cell r="P289">
            <v>7598.9095292013553</v>
          </cell>
          <cell r="Q289">
            <v>7533.9964977124619</v>
          </cell>
          <cell r="T289">
            <v>0.2569656830040799</v>
          </cell>
          <cell r="U289">
            <v>0.24746931766404529</v>
          </cell>
        </row>
        <row r="290">
          <cell r="A290">
            <v>1289</v>
          </cell>
          <cell r="B290">
            <v>10</v>
          </cell>
          <cell r="C290" t="str">
            <v>VARISELLA</v>
          </cell>
          <cell r="D290">
            <v>5126.4514595013852</v>
          </cell>
          <cell r="E290">
            <v>5338.196426172899</v>
          </cell>
          <cell r="F290">
            <v>4917.4768913021908</v>
          </cell>
          <cell r="G290">
            <v>4744.5929439919792</v>
          </cell>
          <cell r="H290">
            <v>5372.3230265979573</v>
          </cell>
          <cell r="I290">
            <v>5218.905223950831</v>
          </cell>
          <cell r="J290">
            <v>5236.7256337863764</v>
          </cell>
          <cell r="K290">
            <v>5578.6053730617114</v>
          </cell>
          <cell r="L290">
            <v>4787.3394524869846</v>
          </cell>
          <cell r="M290">
            <v>4648.7007523610037</v>
          </cell>
          <cell r="N290">
            <v>4621.3545957975293</v>
          </cell>
          <cell r="O290">
            <v>4582.1529004323911</v>
          </cell>
          <cell r="P290">
            <v>4062.8109610609708</v>
          </cell>
          <cell r="Q290">
            <v>3921.7676509303747</v>
          </cell>
          <cell r="T290">
            <v>0.25696568300407979</v>
          </cell>
          <cell r="U290">
            <v>0.24719829044424713</v>
          </cell>
        </row>
        <row r="291">
          <cell r="A291">
            <v>1290</v>
          </cell>
          <cell r="B291">
            <v>10</v>
          </cell>
          <cell r="C291" t="str">
            <v>VAUDA CANAVESE</v>
          </cell>
          <cell r="D291">
            <v>5292.1729139948802</v>
          </cell>
          <cell r="E291">
            <v>5510.7629047801856</v>
          </cell>
          <cell r="F291">
            <v>5076.44287962816</v>
          </cell>
          <cell r="G291">
            <v>4825.8487736176767</v>
          </cell>
          <cell r="H291">
            <v>5435.9559910063108</v>
          </cell>
          <cell r="I291">
            <v>5364.1350563788828</v>
          </cell>
          <cell r="J291">
            <v>5407.4745532153238</v>
          </cell>
          <cell r="K291">
            <v>5355.8894529306081</v>
          </cell>
          <cell r="L291">
            <v>4689.9364036244815</v>
          </cell>
          <cell r="M291">
            <v>4473.2575829601556</v>
          </cell>
          <cell r="N291">
            <v>4474.6800936066284</v>
          </cell>
          <cell r="O291">
            <v>4326.0778727137904</v>
          </cell>
          <cell r="P291">
            <v>3766.2512968976312</v>
          </cell>
          <cell r="Q291">
            <v>3630.5373602487434</v>
          </cell>
          <cell r="T291">
            <v>0.2569656830040799</v>
          </cell>
          <cell r="U291">
            <v>0.24718497349450758</v>
          </cell>
        </row>
        <row r="292">
          <cell r="A292">
            <v>1292</v>
          </cell>
          <cell r="B292">
            <v>9</v>
          </cell>
          <cell r="C292" t="str">
            <v>VENARIA REALE</v>
          </cell>
          <cell r="D292">
            <v>22733.078332802401</v>
          </cell>
          <cell r="E292">
            <v>23576.813252954391</v>
          </cell>
          <cell r="F292">
            <v>21900.382550772905</v>
          </cell>
          <cell r="G292">
            <v>20906.869533257737</v>
          </cell>
          <cell r="H292">
            <v>22048.346274326726</v>
          </cell>
          <cell r="I292">
            <v>21465.142326883462</v>
          </cell>
          <cell r="J292">
            <v>22119.408359742505</v>
          </cell>
          <cell r="K292">
            <v>21827.720048214018</v>
          </cell>
          <cell r="L292">
            <v>18770.177652963135</v>
          </cell>
          <cell r="M292">
            <v>17890.769065443081</v>
          </cell>
          <cell r="N292">
            <v>17312.657364700346</v>
          </cell>
          <cell r="O292">
            <v>16559.907294985464</v>
          </cell>
          <cell r="P292">
            <v>14970.288727404346</v>
          </cell>
          <cell r="Q292">
            <v>14172.310404303244</v>
          </cell>
          <cell r="T292">
            <v>0.26977106247456234</v>
          </cell>
          <cell r="U292">
            <v>0.26928842630293359</v>
          </cell>
        </row>
        <row r="293">
          <cell r="A293">
            <v>1291</v>
          </cell>
          <cell r="B293">
            <v>12</v>
          </cell>
          <cell r="C293" t="str">
            <v>VENAUS</v>
          </cell>
          <cell r="D293">
            <v>8973.7293576565935</v>
          </cell>
          <cell r="E293">
            <v>9344.3838032837812</v>
          </cell>
          <cell r="F293">
            <v>8607.9244275860929</v>
          </cell>
          <cell r="G293">
            <v>8258.953050607186</v>
          </cell>
          <cell r="H293">
            <v>9137.9571588874405</v>
          </cell>
          <cell r="I293">
            <v>8960.6127082194434</v>
          </cell>
          <cell r="J293">
            <v>8850.3301734957913</v>
          </cell>
          <cell r="K293">
            <v>8747.7886861680981</v>
          </cell>
          <cell r="L293">
            <v>7714.1914990069008</v>
          </cell>
          <cell r="M293">
            <v>7454.9749729217529</v>
          </cell>
          <cell r="N293">
            <v>7429.3059911600594</v>
          </cell>
          <cell r="O293">
            <v>7196.5693846212343</v>
          </cell>
          <cell r="P293">
            <v>6437.420154616394</v>
          </cell>
          <cell r="Q293">
            <v>6251.7006145623727</v>
          </cell>
          <cell r="T293">
            <v>0.25696568300407985</v>
          </cell>
          <cell r="U293">
            <v>0.24725978780826779</v>
          </cell>
        </row>
        <row r="294">
          <cell r="A294">
            <v>1293</v>
          </cell>
          <cell r="B294">
            <v>11</v>
          </cell>
          <cell r="C294" t="str">
            <v>VEROLENGO</v>
          </cell>
          <cell r="D294">
            <v>17984.020870678985</v>
          </cell>
          <cell r="E294">
            <v>18726.839939573889</v>
          </cell>
          <cell r="F294">
            <v>17250.92059154341</v>
          </cell>
          <cell r="G294">
            <v>16536.023148116277</v>
          </cell>
          <cell r="H294">
            <v>18455.928467593178</v>
          </cell>
          <cell r="I294">
            <v>18605.288560893714</v>
          </cell>
          <cell r="J294">
            <v>18348.497854588742</v>
          </cell>
          <cell r="K294">
            <v>18740.146013043861</v>
          </cell>
          <cell r="L294">
            <v>16171.750213315774</v>
          </cell>
          <cell r="M294">
            <v>15856.645053555194</v>
          </cell>
          <cell r="N294">
            <v>16043.678916775019</v>
          </cell>
          <cell r="O294">
            <v>15113.996382354755</v>
          </cell>
          <cell r="P294">
            <v>13125.078470015518</v>
          </cell>
          <cell r="Q294">
            <v>12985.388404608937</v>
          </cell>
          <cell r="T294">
            <v>0.25696568300407979</v>
          </cell>
          <cell r="U294">
            <v>0.24744827685159346</v>
          </cell>
        </row>
        <row r="295">
          <cell r="A295">
            <v>1294</v>
          </cell>
          <cell r="B295">
            <v>11</v>
          </cell>
          <cell r="C295" t="str">
            <v>VERRUA SAVOIA</v>
          </cell>
          <cell r="D295">
            <v>15336.3877376701</v>
          </cell>
          <cell r="E295">
            <v>15969.847926658256</v>
          </cell>
          <cell r="F295">
            <v>14711.215524388917</v>
          </cell>
          <cell r="G295">
            <v>14058.378561755389</v>
          </cell>
          <cell r="H295">
            <v>15354.207598296538</v>
          </cell>
          <cell r="I295">
            <v>14844.587267521356</v>
          </cell>
          <cell r="J295">
            <v>14721.591072583051</v>
          </cell>
          <cell r="K295">
            <v>14547.365092810755</v>
          </cell>
          <cell r="L295">
            <v>13027.373436322969</v>
          </cell>
          <cell r="M295">
            <v>12674.16492666341</v>
          </cell>
          <cell r="N295">
            <v>12947.266636968603</v>
          </cell>
          <cell r="O295">
            <v>12414.785189090462</v>
          </cell>
          <cell r="P295">
            <v>11108.756411882334</v>
          </cell>
          <cell r="Q295">
            <v>11085.885910607611</v>
          </cell>
          <cell r="T295">
            <v>0.25696568300407985</v>
          </cell>
          <cell r="U295">
            <v>0.24753327926122165</v>
          </cell>
        </row>
        <row r="296">
          <cell r="A296">
            <v>1295</v>
          </cell>
          <cell r="B296">
            <v>7</v>
          </cell>
          <cell r="C296" t="str">
            <v>VESTIGNE'</v>
          </cell>
          <cell r="D296">
            <v>7313.260605103259</v>
          </cell>
          <cell r="E296">
            <v>7615.3303965215691</v>
          </cell>
          <cell r="F296">
            <v>7015.1429911644573</v>
          </cell>
          <cell r="G296">
            <v>6785.8767755479275</v>
          </cell>
          <cell r="H296">
            <v>7043.1266185716186</v>
          </cell>
          <cell r="I296">
            <v>7113.253013707259</v>
          </cell>
          <cell r="J296">
            <v>6990.4035366313465</v>
          </cell>
          <cell r="K296">
            <v>7070.9545653390232</v>
          </cell>
          <cell r="L296">
            <v>6048.5142333694184</v>
          </cell>
          <cell r="M296">
            <v>5769.9603064143093</v>
          </cell>
          <cell r="N296">
            <v>5870.2119465188789</v>
          </cell>
          <cell r="O296">
            <v>5743.0102583335611</v>
          </cell>
          <cell r="P296">
            <v>5132.8475326459748</v>
          </cell>
          <cell r="Q296">
            <v>5023.13074452815</v>
          </cell>
          <cell r="T296">
            <v>0.2569656830040799</v>
          </cell>
          <cell r="U296">
            <v>0.24733756968916454</v>
          </cell>
        </row>
        <row r="297">
          <cell r="A297">
            <v>1296</v>
          </cell>
          <cell r="B297">
            <v>7</v>
          </cell>
          <cell r="C297" t="str">
            <v>VIALFRE'</v>
          </cell>
          <cell r="D297">
            <v>2860.2607702927544</v>
          </cell>
          <cell r="E297">
            <v>2978.4021057295636</v>
          </cell>
          <cell r="F297">
            <v>2743.6651555422814</v>
          </cell>
          <cell r="G297">
            <v>2795.8001463836622</v>
          </cell>
          <cell r="H297">
            <v>2931.6563698246496</v>
          </cell>
          <cell r="I297">
            <v>2847.1679180744259</v>
          </cell>
          <cell r="J297">
            <v>2852.1228274432183</v>
          </cell>
          <cell r="K297">
            <v>3316.8159887449833</v>
          </cell>
          <cell r="L297">
            <v>2941.9164469876428</v>
          </cell>
          <cell r="M297">
            <v>2903.712513719212</v>
          </cell>
          <cell r="N297">
            <v>2999.7256969074706</v>
          </cell>
          <cell r="O297">
            <v>2850.7641661319158</v>
          </cell>
          <cell r="P297">
            <v>2473.6731267321093</v>
          </cell>
          <cell r="Q297">
            <v>2307.1194936001903</v>
          </cell>
          <cell r="T297">
            <v>0.2569656830040799</v>
          </cell>
          <cell r="U297">
            <v>0.24684179789665497</v>
          </cell>
        </row>
        <row r="298">
          <cell r="A298">
            <v>1297</v>
          </cell>
          <cell r="B298">
            <v>7</v>
          </cell>
          <cell r="C298" t="str">
            <v>VICO CANAVESE</v>
          </cell>
          <cell r="D298">
            <v>12775.36686931648</v>
          </cell>
          <cell r="E298">
            <v>13303.045645430919</v>
          </cell>
          <cell r="F298">
            <v>12254.592061207524</v>
          </cell>
          <cell r="G298">
            <v>11632.569278426721</v>
          </cell>
          <cell r="H298">
            <v>12358.17071065512</v>
          </cell>
          <cell r="I298">
            <v>11944.478742285106</v>
          </cell>
          <cell r="J298">
            <v>12009.162716882127</v>
          </cell>
          <cell r="K298">
            <v>12078.448717698417</v>
          </cell>
          <cell r="L298">
            <v>10662.170534587873</v>
          </cell>
          <cell r="M298">
            <v>10320.563781263487</v>
          </cell>
          <cell r="N298">
            <v>10370.168360112055</v>
          </cell>
          <cell r="O298">
            <v>9820.5484618615392</v>
          </cell>
          <cell r="P298">
            <v>8748.1605439512387</v>
          </cell>
          <cell r="Q298">
            <v>8482.2781488580531</v>
          </cell>
          <cell r="T298">
            <v>0.25696568300407985</v>
          </cell>
          <cell r="U298">
            <v>0.24724374434027735</v>
          </cell>
        </row>
        <row r="299">
          <cell r="A299">
            <v>1298</v>
          </cell>
          <cell r="B299">
            <v>7</v>
          </cell>
          <cell r="C299" t="str">
            <v>VIDRACCO</v>
          </cell>
          <cell r="D299">
            <v>2336.06195107333</v>
          </cell>
          <cell r="E299">
            <v>2432.5515723796675</v>
          </cell>
          <cell r="F299">
            <v>2240.8347668565893</v>
          </cell>
          <cell r="G299">
            <v>2072.2634289800399</v>
          </cell>
          <cell r="H299">
            <v>2300.7854125454851</v>
          </cell>
          <cell r="I299">
            <v>2212.5599170033943</v>
          </cell>
          <cell r="J299">
            <v>2185.5250149097928</v>
          </cell>
          <cell r="K299">
            <v>2211.5265171096594</v>
          </cell>
          <cell r="L299">
            <v>1836.4957249481995</v>
          </cell>
          <cell r="M299">
            <v>1788.7418831315622</v>
          </cell>
          <cell r="N299">
            <v>1754.182583423614</v>
          </cell>
          <cell r="O299">
            <v>1781.4025144890247</v>
          </cell>
          <cell r="P299">
            <v>1598.4687866057161</v>
          </cell>
          <cell r="Q299">
            <v>1627.0672096048179</v>
          </cell>
          <cell r="T299">
            <v>0.25696568300407985</v>
          </cell>
          <cell r="U299">
            <v>0.24772786613061645</v>
          </cell>
        </row>
        <row r="300">
          <cell r="A300">
            <v>1299</v>
          </cell>
          <cell r="B300">
            <v>16</v>
          </cell>
          <cell r="C300" t="str">
            <v>VIGONE</v>
          </cell>
          <cell r="D300">
            <v>20730.408146937789</v>
          </cell>
          <cell r="E300">
            <v>21586.665075699799</v>
          </cell>
          <cell r="F300">
            <v>19885.35418996133</v>
          </cell>
          <cell r="G300">
            <v>19087.820667124321</v>
          </cell>
          <cell r="H300">
            <v>21231.728390505446</v>
          </cell>
          <cell r="I300">
            <v>21068.843704123745</v>
          </cell>
          <cell r="J300">
            <v>20961.511323026294</v>
          </cell>
          <cell r="K300">
            <v>20920.683551243303</v>
          </cell>
          <cell r="L300">
            <v>18495.748447907677</v>
          </cell>
          <cell r="M300">
            <v>17680.590945452946</v>
          </cell>
          <cell r="N300">
            <v>18272.09604102192</v>
          </cell>
          <cell r="O300">
            <v>17221.687091520449</v>
          </cell>
          <cell r="P300">
            <v>15213.221840302518</v>
          </cell>
          <cell r="Q300">
            <v>14951.490896457564</v>
          </cell>
          <cell r="T300">
            <v>0.25696568300407985</v>
          </cell>
          <cell r="U300">
            <v>0.24738088478222917</v>
          </cell>
        </row>
        <row r="301">
          <cell r="A301">
            <v>1300</v>
          </cell>
          <cell r="B301">
            <v>16</v>
          </cell>
          <cell r="C301" t="str">
            <v>VILLAFRANCA PIEMONTE</v>
          </cell>
          <cell r="D301">
            <v>28142.576319722888</v>
          </cell>
          <cell r="E301">
            <v>29304.988356966649</v>
          </cell>
          <cell r="F301">
            <v>26995.372882630563</v>
          </cell>
          <cell r="G301">
            <v>25743.039583741534</v>
          </cell>
          <cell r="H301">
            <v>28224.666693693944</v>
          </cell>
          <cell r="I301">
            <v>28396.95517160817</v>
          </cell>
          <cell r="J301">
            <v>27474.033725578673</v>
          </cell>
          <cell r="K301">
            <v>27280.113379155136</v>
          </cell>
          <cell r="L301">
            <v>23691.140479686885</v>
          </cell>
          <cell r="M301">
            <v>23017.52508797191</v>
          </cell>
          <cell r="N301">
            <v>23808.92575596114</v>
          </cell>
          <cell r="O301">
            <v>22550.095220539344</v>
          </cell>
          <cell r="P301">
            <v>20081.958852524185</v>
          </cell>
          <cell r="Q301">
            <v>19741.823969613753</v>
          </cell>
          <cell r="T301">
            <v>0.25696568300407985</v>
          </cell>
          <cell r="U301">
            <v>0.24738332426262125</v>
          </cell>
        </row>
        <row r="302">
          <cell r="A302">
            <v>1301</v>
          </cell>
          <cell r="B302">
            <v>10</v>
          </cell>
          <cell r="C302" t="str">
            <v>VILLANOVA CANAVESE</v>
          </cell>
          <cell r="D302">
            <v>3208.6502565659107</v>
          </cell>
          <cell r="E302">
            <v>3341.1816083214917</v>
          </cell>
          <cell r="F302">
            <v>3077.8528995314773</v>
          </cell>
          <cell r="G302">
            <v>3023.6027638110304</v>
          </cell>
          <cell r="H302">
            <v>3196.1484594186581</v>
          </cell>
          <cell r="I302">
            <v>3169.4253403977659</v>
          </cell>
          <cell r="J302">
            <v>3232.029450460851</v>
          </cell>
          <cell r="K302">
            <v>3224.8720144191625</v>
          </cell>
          <cell r="L302">
            <v>2826.2897308327215</v>
          </cell>
          <cell r="M302">
            <v>2737.2687805944602</v>
          </cell>
          <cell r="N302">
            <v>2902.0070014505345</v>
          </cell>
          <cell r="O302">
            <v>2737.1064686777108</v>
          </cell>
          <cell r="P302">
            <v>2364.0863821967905</v>
          </cell>
          <cell r="Q302">
            <v>2360.9856431151075</v>
          </cell>
          <cell r="T302">
            <v>0.25696568300407985</v>
          </cell>
          <cell r="U302">
            <v>0.24754197783928483</v>
          </cell>
        </row>
        <row r="303">
          <cell r="A303">
            <v>1303</v>
          </cell>
          <cell r="B303">
            <v>12</v>
          </cell>
          <cell r="C303" t="str">
            <v>VILLAR DORA</v>
          </cell>
          <cell r="D303">
            <v>6237.0073051547524</v>
          </cell>
          <cell r="E303">
            <v>6494.6231071169987</v>
          </cell>
          <cell r="F303">
            <v>5982.7620599307384</v>
          </cell>
          <cell r="G303">
            <v>5724.1542239028131</v>
          </cell>
          <cell r="H303">
            <v>5854.2121517500209</v>
          </cell>
          <cell r="I303">
            <v>5585.3804612267204</v>
          </cell>
          <cell r="J303">
            <v>5479.4162334543016</v>
          </cell>
          <cell r="K303">
            <v>5486.8047610016347</v>
          </cell>
          <cell r="L303">
            <v>4725.6110251687523</v>
          </cell>
          <cell r="M303">
            <v>4477.7865690077506</v>
          </cell>
          <cell r="N303">
            <v>4561.3664137028545</v>
          </cell>
          <cell r="O303">
            <v>4368.212808597832</v>
          </cell>
          <cell r="P303">
            <v>3797.3504098108938</v>
          </cell>
          <cell r="Q303">
            <v>3717.7161582399508</v>
          </cell>
          <cell r="T303">
            <v>0.25696568300407985</v>
          </cell>
          <cell r="U303">
            <v>0.2473427570733738</v>
          </cell>
        </row>
        <row r="304">
          <cell r="A304">
            <v>1305</v>
          </cell>
          <cell r="B304">
            <v>12</v>
          </cell>
          <cell r="C304" t="str">
            <v>VILLAR FOCCHIARDO</v>
          </cell>
          <cell r="D304">
            <v>14565.386560596367</v>
          </cell>
          <cell r="E304">
            <v>15167.001013828927</v>
          </cell>
          <cell r="F304">
            <v>13971.64342439372</v>
          </cell>
          <cell r="G304">
            <v>13764.074636601519</v>
          </cell>
          <cell r="H304">
            <v>11305.796920950339</v>
          </cell>
          <cell r="I304">
            <v>11076.800579026945</v>
          </cell>
          <cell r="J304">
            <v>10985.322947019578</v>
          </cell>
          <cell r="K304">
            <v>10953.502547520089</v>
          </cell>
          <cell r="L304">
            <v>9423.8822054888042</v>
          </cell>
          <cell r="M304">
            <v>8956.8023862951923</v>
          </cell>
          <cell r="N304">
            <v>9264.1362065159119</v>
          </cell>
          <cell r="O304">
            <v>8818.7720885807503</v>
          </cell>
          <cell r="P304">
            <v>7711.6290622129527</v>
          </cell>
          <cell r="Q304">
            <v>7591.8744242559351</v>
          </cell>
          <cell r="T304">
            <v>0.25696568300407985</v>
          </cell>
          <cell r="U304">
            <v>0.24739838369557626</v>
          </cell>
        </row>
        <row r="305">
          <cell r="A305">
            <v>1306</v>
          </cell>
          <cell r="B305">
            <v>16</v>
          </cell>
          <cell r="C305" t="str">
            <v>VILLAR PELLICE</v>
          </cell>
          <cell r="D305">
            <v>17147.249404153437</v>
          </cell>
          <cell r="E305">
            <v>17855.506135398045</v>
          </cell>
          <cell r="F305">
            <v>16448.259260904255</v>
          </cell>
          <cell r="G305">
            <v>16087.45836427472</v>
          </cell>
          <cell r="H305">
            <v>22374.293914112954</v>
          </cell>
          <cell r="I305">
            <v>22134.409735711786</v>
          </cell>
          <cell r="J305">
            <v>21636.782222256828</v>
          </cell>
          <cell r="K305">
            <v>21568.200392848536</v>
          </cell>
          <cell r="L305">
            <v>18732.809870963632</v>
          </cell>
          <cell r="M305">
            <v>17710.450065016677</v>
          </cell>
          <cell r="N305">
            <v>17750.175029336977</v>
          </cell>
          <cell r="O305">
            <v>16628.949753007448</v>
          </cell>
          <cell r="P305">
            <v>14577.412246878761</v>
          </cell>
          <cell r="Q305">
            <v>14173.949603135352</v>
          </cell>
          <cell r="T305">
            <v>0.25696568300407985</v>
          </cell>
          <cell r="U305">
            <v>0.24727279986886605</v>
          </cell>
        </row>
        <row r="306">
          <cell r="A306">
            <v>1307</v>
          </cell>
          <cell r="B306">
            <v>16</v>
          </cell>
          <cell r="C306" t="str">
            <v>VILLAR PEROSA</v>
          </cell>
          <cell r="D306">
            <v>5064.6005454326223</v>
          </cell>
          <cell r="E306">
            <v>5273.7907976312581</v>
          </cell>
          <cell r="F306">
            <v>4858.1472666989284</v>
          </cell>
          <cell r="G306">
            <v>4705.7849891452233</v>
          </cell>
          <cell r="H306">
            <v>9001.7627060957366</v>
          </cell>
          <cell r="I306">
            <v>8791.4036129358137</v>
          </cell>
          <cell r="J306">
            <v>8597.8197448237697</v>
          </cell>
          <cell r="K306">
            <v>8733.5202352105989</v>
          </cell>
          <cell r="L306">
            <v>7320.4778763016757</v>
          </cell>
          <cell r="M306">
            <v>7029.6482753369301</v>
          </cell>
          <cell r="N306">
            <v>7049.0391111265062</v>
          </cell>
          <cell r="O306">
            <v>6708.7116913591335</v>
          </cell>
          <cell r="P306">
            <v>5957.4396182114706</v>
          </cell>
          <cell r="Q306">
            <v>5833.5156448721709</v>
          </cell>
          <cell r="T306">
            <v>0.2569656830040799</v>
          </cell>
          <cell r="U306">
            <v>0.24734372277246003</v>
          </cell>
        </row>
        <row r="307">
          <cell r="A307">
            <v>1302</v>
          </cell>
          <cell r="B307">
            <v>9</v>
          </cell>
          <cell r="C307" t="str">
            <v>VILLARBASSE</v>
          </cell>
          <cell r="D307">
            <v>3535.2968902401021</v>
          </cell>
          <cell r="E307">
            <v>3681.3201829819795</v>
          </cell>
          <cell r="F307">
            <v>3391.1841161447564</v>
          </cell>
          <cell r="G307">
            <v>3248.868141569927</v>
          </cell>
          <cell r="H307">
            <v>9053.1429445635276</v>
          </cell>
          <cell r="I307">
            <v>8975.7292858833789</v>
          </cell>
          <cell r="J307">
            <v>8913.6974257641432</v>
          </cell>
          <cell r="K307">
            <v>8866.2241176742809</v>
          </cell>
          <cell r="L307">
            <v>7711.5926758709211</v>
          </cell>
          <cell r="M307">
            <v>7511.59484720808</v>
          </cell>
          <cell r="N307">
            <v>7820.8972117692638</v>
          </cell>
          <cell r="O307">
            <v>7486.6942552101782</v>
          </cell>
          <cell r="P307">
            <v>6755.6709378388869</v>
          </cell>
          <cell r="Q307">
            <v>6551.362104253446</v>
          </cell>
          <cell r="T307">
            <v>0.25696568300407985</v>
          </cell>
          <cell r="U307">
            <v>0.24724485778654484</v>
          </cell>
        </row>
        <row r="308">
          <cell r="A308">
            <v>1304</v>
          </cell>
          <cell r="B308">
            <v>11</v>
          </cell>
          <cell r="C308" t="str">
            <v>VILLAREGGIA</v>
          </cell>
          <cell r="D308">
            <v>32167.858305281872</v>
          </cell>
          <cell r="E308">
            <v>33496.532172294043</v>
          </cell>
          <cell r="F308">
            <v>30856.568351140188</v>
          </cell>
          <cell r="G308">
            <v>29331.190045936593</v>
          </cell>
          <cell r="H308">
            <v>8186.2801892937796</v>
          </cell>
          <cell r="I308">
            <v>7870.857682240302</v>
          </cell>
          <cell r="J308">
            <v>7621.4146249476225</v>
          </cell>
          <cell r="K308">
            <v>7631.9513269194977</v>
          </cell>
          <cell r="L308">
            <v>7042.5461187980063</v>
          </cell>
          <cell r="M308">
            <v>6834.2042166797819</v>
          </cell>
          <cell r="N308">
            <v>7237.6053222810979</v>
          </cell>
          <cell r="O308">
            <v>6825.3416167079404</v>
          </cell>
          <cell r="P308">
            <v>5973.9910597004628</v>
          </cell>
          <cell r="Q308">
            <v>5823.2272794333221</v>
          </cell>
          <cell r="T308">
            <v>0.25696568300407979</v>
          </cell>
          <cell r="U308">
            <v>0.24729830991992233</v>
          </cell>
        </row>
        <row r="309">
          <cell r="A309">
            <v>1308</v>
          </cell>
          <cell r="B309">
            <v>14</v>
          </cell>
          <cell r="C309" t="str">
            <v>VILLASTELLONE</v>
          </cell>
          <cell r="D309">
            <v>11438.840303522527</v>
          </cell>
          <cell r="E309">
            <v>11911.314660875698</v>
          </cell>
          <cell r="F309">
            <v>10972.547638506117</v>
          </cell>
          <cell r="G309">
            <v>10531.412834077295</v>
          </cell>
          <cell r="H309">
            <v>11840.190412755834</v>
          </cell>
          <cell r="I309">
            <v>11771.193527619438</v>
          </cell>
          <cell r="J309">
            <v>11421.603058289273</v>
          </cell>
          <cell r="K309">
            <v>11668.317087644777</v>
          </cell>
          <cell r="L309">
            <v>9993.7332900270194</v>
          </cell>
          <cell r="M309">
            <v>9651.4952342091747</v>
          </cell>
          <cell r="N309">
            <v>9844.0618539694678</v>
          </cell>
          <cell r="O309">
            <v>9384.2046172124974</v>
          </cell>
          <cell r="P309">
            <v>8291.6974877418306</v>
          </cell>
          <cell r="Q309">
            <v>8063.082999986942</v>
          </cell>
          <cell r="T309">
            <v>0.2569656830040799</v>
          </cell>
          <cell r="U309">
            <v>0.2472736155912498</v>
          </cell>
        </row>
        <row r="310">
          <cell r="A310">
            <v>1309</v>
          </cell>
          <cell r="B310">
            <v>9</v>
          </cell>
          <cell r="C310" t="str">
            <v>VINOVO</v>
          </cell>
          <cell r="D310">
            <v>15217.867378142852</v>
          </cell>
          <cell r="E310">
            <v>15846.432155601949</v>
          </cell>
          <cell r="F310">
            <v>14597.526526506401</v>
          </cell>
          <cell r="G310">
            <v>13802.793968747352</v>
          </cell>
          <cell r="H310">
            <v>14879.428594348496</v>
          </cell>
          <cell r="I310">
            <v>14409.114174753286</v>
          </cell>
          <cell r="J310">
            <v>14038.044583673463</v>
          </cell>
          <cell r="K310">
            <v>13899.4383446418</v>
          </cell>
          <cell r="L310">
            <v>11973.690576956522</v>
          </cell>
          <cell r="M310">
            <v>11547.408332685758</v>
          </cell>
          <cell r="N310">
            <v>12026.672296806149</v>
          </cell>
          <cell r="O310">
            <v>11585.230674675899</v>
          </cell>
          <cell r="P310">
            <v>10286.008811419093</v>
          </cell>
          <cell r="Q310">
            <v>10045.354137749375</v>
          </cell>
          <cell r="T310">
            <v>0.2569656830040799</v>
          </cell>
          <cell r="U310">
            <v>0.24731690009669571</v>
          </cell>
        </row>
        <row r="311">
          <cell r="A311">
            <v>1310</v>
          </cell>
          <cell r="B311">
            <v>15</v>
          </cell>
          <cell r="C311" t="str">
            <v>VIRLE PIEMONTE</v>
          </cell>
          <cell r="D311">
            <v>6659.9319907143663</v>
          </cell>
          <cell r="E311">
            <v>6935.0164401720258</v>
          </cell>
          <cell r="F311">
            <v>6388.4466517834671</v>
          </cell>
          <cell r="G311">
            <v>6122.7990803992661</v>
          </cell>
          <cell r="H311">
            <v>7021.1307921698635</v>
          </cell>
          <cell r="I311">
            <v>7154.0319235984316</v>
          </cell>
          <cell r="J311">
            <v>6940.668109734369</v>
          </cell>
          <cell r="K311">
            <v>6724.3900640315205</v>
          </cell>
          <cell r="L311">
            <v>5828.8313015398917</v>
          </cell>
          <cell r="M311">
            <v>5501.5750300162608</v>
          </cell>
          <cell r="N311">
            <v>5594.2928041808391</v>
          </cell>
          <cell r="O311">
            <v>5265.6838235794485</v>
          </cell>
          <cell r="P311">
            <v>4561.8630634168239</v>
          </cell>
          <cell r="Q311">
            <v>4488.9527602249264</v>
          </cell>
          <cell r="T311">
            <v>0.25696568300407985</v>
          </cell>
          <cell r="U311">
            <v>0.24739409578190266</v>
          </cell>
        </row>
        <row r="312">
          <cell r="A312">
            <v>1311</v>
          </cell>
          <cell r="B312">
            <v>7</v>
          </cell>
          <cell r="C312" t="str">
            <v>VISCHE</v>
          </cell>
          <cell r="D312">
            <v>10360.32146709906</v>
          </cell>
          <cell r="E312">
            <v>10788.248258386851</v>
          </cell>
          <cell r="F312">
            <v>9937.9935230825085</v>
          </cell>
          <cell r="G312">
            <v>9490.148943405633</v>
          </cell>
          <cell r="H312">
            <v>10275.737275140598</v>
          </cell>
          <cell r="I312">
            <v>10068.462240027611</v>
          </cell>
          <cell r="J312">
            <v>10067.427316469997</v>
          </cell>
          <cell r="K312">
            <v>10127.019986820969</v>
          </cell>
          <cell r="L312">
            <v>8610.2828524002343</v>
          </cell>
          <cell r="M312">
            <v>8431.1455941704844</v>
          </cell>
          <cell r="N312">
            <v>8532.628936238847</v>
          </cell>
          <cell r="O312">
            <v>7993.1260309753543</v>
          </cell>
          <cell r="P312">
            <v>6817.851410541276</v>
          </cell>
          <cell r="Q312">
            <v>6757.0091502148134</v>
          </cell>
          <cell r="T312">
            <v>0.2569656830040799</v>
          </cell>
          <cell r="U312">
            <v>0.24746629347070945</v>
          </cell>
        </row>
        <row r="313">
          <cell r="A313">
            <v>1312</v>
          </cell>
          <cell r="B313">
            <v>7</v>
          </cell>
          <cell r="C313" t="str">
            <v>VISTRORIO</v>
          </cell>
          <cell r="D313">
            <v>2944.0593271321309</v>
          </cell>
          <cell r="E313">
            <v>3065.6619111080618</v>
          </cell>
          <cell r="F313">
            <v>2824.0477496305098</v>
          </cell>
          <cell r="G313">
            <v>2528.8848970725021</v>
          </cell>
          <cell r="H313">
            <v>2737.9823689777145</v>
          </cell>
          <cell r="I313">
            <v>2744.0072610218162</v>
          </cell>
          <cell r="J313">
            <v>2587.6949386791139</v>
          </cell>
          <cell r="K313">
            <v>2622.6734608923216</v>
          </cell>
          <cell r="L313">
            <v>2257.4340932892756</v>
          </cell>
          <cell r="M313">
            <v>2167.3654785654385</v>
          </cell>
          <cell r="N313">
            <v>2175.7261110324662</v>
          </cell>
          <cell r="O313">
            <v>2135.8038018430093</v>
          </cell>
          <cell r="P313">
            <v>1851.3409313344323</v>
          </cell>
          <cell r="Q313">
            <v>1793.2952530146147</v>
          </cell>
          <cell r="T313">
            <v>0.25696568300407985</v>
          </cell>
          <cell r="U313">
            <v>0.24723465663112959</v>
          </cell>
        </row>
        <row r="314">
          <cell r="A314">
            <v>1313</v>
          </cell>
          <cell r="B314">
            <v>10</v>
          </cell>
          <cell r="C314" t="str">
            <v>VIU'</v>
          </cell>
          <cell r="D314">
            <v>33487.23773031681</v>
          </cell>
          <cell r="E314">
            <v>34870.407763846524</v>
          </cell>
          <cell r="F314">
            <v>32122.164618797022</v>
          </cell>
          <cell r="G314">
            <v>31156.342159546686</v>
          </cell>
          <cell r="H314">
            <v>33066.413526604643</v>
          </cell>
          <cell r="I314">
            <v>33200.182744911741</v>
          </cell>
          <cell r="J314">
            <v>32525.10209444019</v>
          </cell>
          <cell r="K314">
            <v>31498.033449331237</v>
          </cell>
          <cell r="L314">
            <v>28090.637748557823</v>
          </cell>
          <cell r="M314">
            <v>27301.397357821988</v>
          </cell>
          <cell r="N314">
            <v>28250.935064100759</v>
          </cell>
          <cell r="O314">
            <v>26494.259238326766</v>
          </cell>
          <cell r="P314">
            <v>22790.423729003942</v>
          </cell>
          <cell r="Q314">
            <v>22732.639235826457</v>
          </cell>
          <cell r="T314">
            <v>0.25696568300407979</v>
          </cell>
          <cell r="U314">
            <v>0.2475299597560974</v>
          </cell>
        </row>
        <row r="315">
          <cell r="A315">
            <v>1314</v>
          </cell>
          <cell r="B315">
            <v>9</v>
          </cell>
          <cell r="C315" t="str">
            <v>VOLPIANO</v>
          </cell>
          <cell r="D315">
            <v>26796.21311140382</v>
          </cell>
          <cell r="E315">
            <v>27903.014433335946</v>
          </cell>
          <cell r="F315">
            <v>25703.892798109795</v>
          </cell>
          <cell r="G315">
            <v>25211.82657593401</v>
          </cell>
          <cell r="H315">
            <v>28503.815316209562</v>
          </cell>
          <cell r="I315">
            <v>28501.817632815539</v>
          </cell>
          <cell r="J315">
            <v>28699.521626246038</v>
          </cell>
          <cell r="K315">
            <v>29228.591813680367</v>
          </cell>
          <cell r="L315">
            <v>25587.993980383948</v>
          </cell>
          <cell r="M315">
            <v>24778.1544409138</v>
          </cell>
          <cell r="N315">
            <v>25527.394400154881</v>
          </cell>
          <cell r="O315">
            <v>24366.868648847467</v>
          </cell>
          <cell r="P315">
            <v>21441.561225856207</v>
          </cell>
          <cell r="Q315">
            <v>20769.366534120894</v>
          </cell>
          <cell r="T315">
            <v>0.25696568300407979</v>
          </cell>
          <cell r="U315">
            <v>0.24723412676547965</v>
          </cell>
        </row>
        <row r="316">
          <cell r="A316">
            <v>1315</v>
          </cell>
          <cell r="B316">
            <v>9</v>
          </cell>
          <cell r="C316" t="str">
            <v>VOLVERA</v>
          </cell>
          <cell r="D316">
            <v>15890.605952677999</v>
          </cell>
          <cell r="E316">
            <v>16546.957788723128</v>
          </cell>
          <cell r="F316">
            <v>15242.84159879345</v>
          </cell>
          <cell r="G316">
            <v>14356.166441387139</v>
          </cell>
          <cell r="H316">
            <v>15455.394415310871</v>
          </cell>
          <cell r="I316">
            <v>15353.615492847628</v>
          </cell>
          <cell r="J316">
            <v>15522.949841080781</v>
          </cell>
          <cell r="K316">
            <v>15495.08654526168</v>
          </cell>
          <cell r="L316">
            <v>13745.96053110639</v>
          </cell>
          <cell r="M316">
            <v>13215.617198361066</v>
          </cell>
          <cell r="N316">
            <v>13472.229081573951</v>
          </cell>
          <cell r="O316">
            <v>12770.638664670201</v>
          </cell>
          <cell r="P316">
            <v>11265.455137808047</v>
          </cell>
          <cell r="Q316">
            <v>10981.397617830924</v>
          </cell>
          <cell r="T316">
            <v>0.25696568300407979</v>
          </cell>
          <cell r="U316">
            <v>0.24729824867708616</v>
          </cell>
        </row>
        <row r="317">
          <cell r="T317">
            <v>0.25766089159392402</v>
          </cell>
          <cell r="U317">
            <v>0.24909772506209338</v>
          </cell>
        </row>
      </sheetData>
      <sheetData sheetId="12"/>
      <sheetData sheetId="13"/>
      <sheetData sheetId="14"/>
      <sheetData sheetId="15"/>
      <sheetData sheetId="1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"/>
      <sheetName val="NEW"/>
      <sheetName val="fattori_emissione"/>
      <sheetName val="Sheet1"/>
      <sheetName val="fattore_elettrico"/>
      <sheetName val="Foglio3"/>
    </sheetNames>
    <sheetDataSet>
      <sheetData sheetId="0"/>
      <sheetData sheetId="1"/>
      <sheetData sheetId="2"/>
      <sheetData sheetId="3"/>
      <sheetData sheetId="4">
        <row r="4">
          <cell r="T4">
            <v>1001</v>
          </cell>
          <cell r="U4">
            <v>0.48300000000000004</v>
          </cell>
          <cell r="V4">
            <v>0.48299999999999998</v>
          </cell>
          <cell r="W4">
            <v>0.48299999999999993</v>
          </cell>
          <cell r="X4">
            <v>0.48299999999999998</v>
          </cell>
          <cell r="Y4">
            <v>0.48299999999999998</v>
          </cell>
          <cell r="Z4">
            <v>0.48299999999999998</v>
          </cell>
          <cell r="AA4">
            <v>0.48281747307632383</v>
          </cell>
          <cell r="AB4">
            <v>0.48276921453310306</v>
          </cell>
          <cell r="AC4">
            <v>0.48214181626059449</v>
          </cell>
          <cell r="AD4">
            <v>0.48144261398480659</v>
          </cell>
          <cell r="AE4">
            <v>0.48059857861194843</v>
          </cell>
          <cell r="AF4">
            <v>0.46753006868640279</v>
          </cell>
          <cell r="AG4">
            <v>0.45995835568502458</v>
          </cell>
          <cell r="AH4">
            <v>0.45791581669120512</v>
          </cell>
        </row>
        <row r="5">
          <cell r="T5">
            <v>1002</v>
          </cell>
          <cell r="U5">
            <v>0.48299999999999998</v>
          </cell>
          <cell r="V5">
            <v>0.48299999999999998</v>
          </cell>
          <cell r="W5">
            <v>0.48299999999999998</v>
          </cell>
          <cell r="X5">
            <v>0.48299999999999998</v>
          </cell>
          <cell r="Y5">
            <v>0.48299999999999998</v>
          </cell>
          <cell r="Z5">
            <v>0.48299999999999998</v>
          </cell>
          <cell r="AA5">
            <v>0.48299999999999998</v>
          </cell>
          <cell r="AB5">
            <v>0.48299999999999998</v>
          </cell>
          <cell r="AC5">
            <v>0.48287320145343726</v>
          </cell>
          <cell r="AD5">
            <v>0.4826707136256746</v>
          </cell>
          <cell r="AE5">
            <v>0.46867783515879985</v>
          </cell>
          <cell r="AF5">
            <v>0.45343509407026628</v>
          </cell>
          <cell r="AG5">
            <v>0.45250720506955383</v>
          </cell>
          <cell r="AH5">
            <v>0.44901905417485949</v>
          </cell>
        </row>
        <row r="6">
          <cell r="T6">
            <v>1003</v>
          </cell>
          <cell r="U6">
            <v>0.48299999999999998</v>
          </cell>
          <cell r="V6">
            <v>0.48300000000000004</v>
          </cell>
          <cell r="W6">
            <v>0.48299999999999998</v>
          </cell>
          <cell r="X6">
            <v>0.48299999999999998</v>
          </cell>
          <cell r="Y6">
            <v>0.48300000000000004</v>
          </cell>
          <cell r="Z6">
            <v>0.48299999999999998</v>
          </cell>
          <cell r="AA6">
            <v>0.48299999999999998</v>
          </cell>
          <cell r="AB6">
            <v>0.48299999999999998</v>
          </cell>
          <cell r="AC6">
            <v>0.48299999999999998</v>
          </cell>
          <cell r="AD6">
            <v>0.48299999999999998</v>
          </cell>
          <cell r="AE6">
            <v>0.48299999999999998</v>
          </cell>
          <cell r="AF6">
            <v>0.48299999999999998</v>
          </cell>
          <cell r="AG6">
            <v>0.48073544295809406</v>
          </cell>
          <cell r="AH6">
            <v>0.48036453703302329</v>
          </cell>
        </row>
        <row r="7">
          <cell r="T7">
            <v>1004</v>
          </cell>
          <cell r="U7">
            <v>0.48300000000000004</v>
          </cell>
          <cell r="V7">
            <v>0.48299999999999998</v>
          </cell>
          <cell r="W7">
            <v>0.48299999999999998</v>
          </cell>
          <cell r="X7">
            <v>0.48299999999999998</v>
          </cell>
          <cell r="Y7">
            <v>0.48299999999999998</v>
          </cell>
          <cell r="Z7">
            <v>0.48299999999999998</v>
          </cell>
          <cell r="AA7">
            <v>0.48300000000000004</v>
          </cell>
          <cell r="AB7">
            <v>0.48299999999999998</v>
          </cell>
          <cell r="AC7">
            <v>0.4820832481744039</v>
          </cell>
          <cell r="AD7">
            <v>0.48013347450731197</v>
          </cell>
          <cell r="AE7">
            <v>0.46902898144421645</v>
          </cell>
          <cell r="AF7">
            <v>0.46463674282891565</v>
          </cell>
          <cell r="AG7">
            <v>0.44153217901588016</v>
          </cell>
          <cell r="AH7">
            <v>0.43900151276055011</v>
          </cell>
        </row>
        <row r="8">
          <cell r="T8">
            <v>1005</v>
          </cell>
          <cell r="U8">
            <v>0.48299999999999998</v>
          </cell>
          <cell r="V8">
            <v>0.48299999999999998</v>
          </cell>
          <cell r="W8">
            <v>0.48299999999999998</v>
          </cell>
          <cell r="X8">
            <v>0.48299999999999998</v>
          </cell>
          <cell r="Y8">
            <v>0.48299999999999998</v>
          </cell>
          <cell r="Z8">
            <v>0.48299999999999998</v>
          </cell>
          <cell r="AA8">
            <v>0.48299999999999998</v>
          </cell>
          <cell r="AB8">
            <v>0.48154614112499994</v>
          </cell>
          <cell r="AC8">
            <v>0.48017668064616104</v>
          </cell>
          <cell r="AD8">
            <v>0.47898212251257999</v>
          </cell>
          <cell r="AE8">
            <v>0.47624580060236305</v>
          </cell>
          <cell r="AF8">
            <v>0.47611375316461713</v>
          </cell>
          <cell r="AG8">
            <v>0.45242491061757728</v>
          </cell>
          <cell r="AH8">
            <v>0.45209643655258513</v>
          </cell>
        </row>
        <row r="9">
          <cell r="T9">
            <v>1006</v>
          </cell>
          <cell r="U9">
            <v>0.48299999999999998</v>
          </cell>
          <cell r="V9">
            <v>0.48299999999999998</v>
          </cell>
          <cell r="W9">
            <v>0.48300000000000004</v>
          </cell>
          <cell r="X9">
            <v>0.48299999999999993</v>
          </cell>
          <cell r="Y9">
            <v>0.48299999999999993</v>
          </cell>
          <cell r="Z9">
            <v>0.48299999999999998</v>
          </cell>
          <cell r="AA9">
            <v>0.48255068145769231</v>
          </cell>
          <cell r="AB9">
            <v>0.48224844448363441</v>
          </cell>
          <cell r="AC9">
            <v>0.48018508992548248</v>
          </cell>
          <cell r="AD9">
            <v>0.47777130126043099</v>
          </cell>
          <cell r="AE9">
            <v>0.47125561789366088</v>
          </cell>
          <cell r="AF9">
            <v>0.46555059269107385</v>
          </cell>
          <cell r="AG9">
            <v>0.45817771723234318</v>
          </cell>
          <cell r="AH9">
            <v>0.45627721193188719</v>
          </cell>
        </row>
        <row r="10">
          <cell r="T10">
            <v>1007</v>
          </cell>
          <cell r="U10">
            <v>0.48299999999999993</v>
          </cell>
          <cell r="V10">
            <v>0.48299999999999998</v>
          </cell>
          <cell r="W10">
            <v>0.48299999999999998</v>
          </cell>
          <cell r="X10">
            <v>0.48299999999999998</v>
          </cell>
          <cell r="Y10">
            <v>0.48299999999999998</v>
          </cell>
          <cell r="Z10">
            <v>0.48299999999999998</v>
          </cell>
          <cell r="AA10">
            <v>0.48299999999999998</v>
          </cell>
          <cell r="AB10">
            <v>0.48299999999999993</v>
          </cell>
          <cell r="AC10">
            <v>0.48299999999999993</v>
          </cell>
          <cell r="AD10">
            <v>0.48300000000000004</v>
          </cell>
          <cell r="AE10">
            <v>0.48299999999999993</v>
          </cell>
          <cell r="AF10">
            <v>0.46546975776757188</v>
          </cell>
          <cell r="AG10">
            <v>0.46481323750760117</v>
          </cell>
          <cell r="AH10">
            <v>0.46461715044029733</v>
          </cell>
        </row>
        <row r="11">
          <cell r="T11">
            <v>1008</v>
          </cell>
          <cell r="U11">
            <v>0.48299999999999998</v>
          </cell>
          <cell r="V11">
            <v>0.48299999999999998</v>
          </cell>
          <cell r="W11">
            <v>0.48299999999999998</v>
          </cell>
          <cell r="X11">
            <v>0.48299999999999993</v>
          </cell>
          <cell r="Y11">
            <v>0.48299999999999998</v>
          </cell>
          <cell r="Z11">
            <v>0.48299999999999993</v>
          </cell>
          <cell r="AA11">
            <v>0.48299999999999998</v>
          </cell>
          <cell r="AB11">
            <v>0.48299999999999998</v>
          </cell>
          <cell r="AC11">
            <v>0.48288031013558819</v>
          </cell>
          <cell r="AD11">
            <v>0.48165180678108416</v>
          </cell>
          <cell r="AE11">
            <v>0.47997510165217466</v>
          </cell>
          <cell r="AF11">
            <v>0.47147740606082889</v>
          </cell>
          <cell r="AG11">
            <v>0.46348011125745603</v>
          </cell>
          <cell r="AH11">
            <v>0.46183617647547465</v>
          </cell>
        </row>
        <row r="12">
          <cell r="T12">
            <v>1009</v>
          </cell>
          <cell r="U12">
            <v>0.48299999999999998</v>
          </cell>
          <cell r="V12">
            <v>0.48299999999999998</v>
          </cell>
          <cell r="W12">
            <v>0.48299999999999998</v>
          </cell>
          <cell r="X12">
            <v>0.48299999999999998</v>
          </cell>
          <cell r="Y12">
            <v>0.48299999999999998</v>
          </cell>
          <cell r="Z12">
            <v>0.48299999999999998</v>
          </cell>
          <cell r="AA12">
            <v>0.48300000000000004</v>
          </cell>
          <cell r="AB12">
            <v>0.48299999999999998</v>
          </cell>
          <cell r="AC12">
            <v>0.48299999999999998</v>
          </cell>
          <cell r="AD12">
            <v>0.48247175810625259</v>
          </cell>
          <cell r="AE12">
            <v>0.48112847700393491</v>
          </cell>
          <cell r="AF12">
            <v>0.46983677858379863</v>
          </cell>
          <cell r="AG12">
            <v>0.46536528984457515</v>
          </cell>
          <cell r="AH12">
            <v>0.46355295832827675</v>
          </cell>
        </row>
        <row r="13">
          <cell r="T13">
            <v>1010</v>
          </cell>
          <cell r="U13">
            <v>0.48299999999999998</v>
          </cell>
          <cell r="V13">
            <v>0.48300000000000004</v>
          </cell>
          <cell r="W13">
            <v>0.48299999999999998</v>
          </cell>
          <cell r="X13">
            <v>0.48299999999999993</v>
          </cell>
          <cell r="Y13">
            <v>0.48299999999999998</v>
          </cell>
          <cell r="Z13">
            <v>0.48299999999999998</v>
          </cell>
          <cell r="AA13">
            <v>0.48299999999999998</v>
          </cell>
          <cell r="AB13">
            <v>0.47847625310048775</v>
          </cell>
          <cell r="AC13">
            <v>0.4792689098320938</v>
          </cell>
          <cell r="AD13">
            <v>0.47791601707761566</v>
          </cell>
          <cell r="AE13">
            <v>0.47220218137756653</v>
          </cell>
          <cell r="AF13">
            <v>0.46998412991148703</v>
          </cell>
          <cell r="AG13">
            <v>0.46684248591034133</v>
          </cell>
          <cell r="AH13">
            <v>0.4669415349604204</v>
          </cell>
        </row>
        <row r="14">
          <cell r="T14">
            <v>1011</v>
          </cell>
          <cell r="U14">
            <v>0.48299999999999993</v>
          </cell>
          <cell r="V14">
            <v>0.48300000000000004</v>
          </cell>
          <cell r="W14">
            <v>0.48299999999999998</v>
          </cell>
          <cell r="X14">
            <v>0.48299999999999998</v>
          </cell>
          <cell r="Y14">
            <v>0.48300000000000004</v>
          </cell>
          <cell r="Z14">
            <v>0.48299999999999998</v>
          </cell>
          <cell r="AA14">
            <v>0.48300000000000004</v>
          </cell>
          <cell r="AB14">
            <v>0.48299999999999998</v>
          </cell>
          <cell r="AC14">
            <v>0.48235615532616843</v>
          </cell>
          <cell r="AD14">
            <v>0.47553387659542745</v>
          </cell>
          <cell r="AE14">
            <v>0.46799231683540915</v>
          </cell>
          <cell r="AF14">
            <v>0.43967975982396057</v>
          </cell>
          <cell r="AG14">
            <v>0.41176847766312669</v>
          </cell>
          <cell r="AH14">
            <v>0.41006724082971657</v>
          </cell>
        </row>
        <row r="15">
          <cell r="T15">
            <v>1012</v>
          </cell>
          <cell r="U15">
            <v>0.48299999999999998</v>
          </cell>
          <cell r="V15">
            <v>0.48299999999999998</v>
          </cell>
          <cell r="W15">
            <v>0.48299999999999998</v>
          </cell>
          <cell r="X15">
            <v>0.48299999999999998</v>
          </cell>
          <cell r="Y15">
            <v>0.48299999999999998</v>
          </cell>
          <cell r="Z15">
            <v>0.48299999999999993</v>
          </cell>
          <cell r="AA15">
            <v>0.48299999999999998</v>
          </cell>
          <cell r="AB15">
            <v>0.48299999999999998</v>
          </cell>
          <cell r="AC15">
            <v>0.48138545074253269</v>
          </cell>
          <cell r="AD15">
            <v>0.48129776996453716</v>
          </cell>
          <cell r="AE15">
            <v>0.47997446809821193</v>
          </cell>
          <cell r="AF15">
            <v>0.47497445897027712</v>
          </cell>
          <cell r="AG15">
            <v>0.43184994821932715</v>
          </cell>
          <cell r="AH15">
            <v>0.42636025596277727</v>
          </cell>
        </row>
        <row r="16">
          <cell r="T16">
            <v>1013</v>
          </cell>
          <cell r="U16">
            <v>0.48299999999999998</v>
          </cell>
          <cell r="V16">
            <v>0.48300000000000004</v>
          </cell>
          <cell r="W16">
            <v>0.48299999999999993</v>
          </cell>
          <cell r="X16">
            <v>0.48299999999999998</v>
          </cell>
          <cell r="Y16">
            <v>0.48299999999999998</v>
          </cell>
          <cell r="Z16">
            <v>0.48299999999999998</v>
          </cell>
          <cell r="AA16">
            <v>0.48299999999999998</v>
          </cell>
          <cell r="AB16">
            <v>0.48296795991865671</v>
          </cell>
          <cell r="AC16">
            <v>0.4826242510265713</v>
          </cell>
          <cell r="AD16">
            <v>0.48097777996377594</v>
          </cell>
          <cell r="AE16">
            <v>0.48058615260585269</v>
          </cell>
          <cell r="AF16">
            <v>0.4709049250082159</v>
          </cell>
          <cell r="AG16">
            <v>0.45547290505140797</v>
          </cell>
          <cell r="AH16">
            <v>0.4540355624923888</v>
          </cell>
        </row>
        <row r="17">
          <cell r="T17">
            <v>1014</v>
          </cell>
          <cell r="U17">
            <v>0.48299999999999998</v>
          </cell>
          <cell r="V17">
            <v>0.48300000000000004</v>
          </cell>
          <cell r="W17">
            <v>0.48299999999999998</v>
          </cell>
          <cell r="X17">
            <v>0.48299999999999993</v>
          </cell>
          <cell r="Y17">
            <v>0.48299999999999998</v>
          </cell>
          <cell r="Z17">
            <v>0.48300000000000004</v>
          </cell>
          <cell r="AA17">
            <v>0.48299999999999998</v>
          </cell>
          <cell r="AB17">
            <v>0.4828492534580493</v>
          </cell>
          <cell r="AC17">
            <v>0.48285227655100099</v>
          </cell>
          <cell r="AD17">
            <v>0.48133304749381617</v>
          </cell>
          <cell r="AE17">
            <v>0.47943644032982474</v>
          </cell>
          <cell r="AF17">
            <v>0.45333340909837549</v>
          </cell>
          <cell r="AG17">
            <v>0.45198972502003026</v>
          </cell>
          <cell r="AH17">
            <v>0.43638539705121093</v>
          </cell>
        </row>
        <row r="18">
          <cell r="T18">
            <v>1015</v>
          </cell>
          <cell r="U18">
            <v>0.48299999999999998</v>
          </cell>
          <cell r="V18">
            <v>0.48299999999999998</v>
          </cell>
          <cell r="W18">
            <v>0.48299999999999993</v>
          </cell>
          <cell r="X18">
            <v>0.48299999999999998</v>
          </cell>
          <cell r="Y18">
            <v>0.48299999999999998</v>
          </cell>
          <cell r="Z18">
            <v>0.48299999999999998</v>
          </cell>
          <cell r="AA18">
            <v>0.4827987704204536</v>
          </cell>
          <cell r="AB18">
            <v>0.48282082865797593</v>
          </cell>
          <cell r="AC18">
            <v>0.4824335368106305</v>
          </cell>
          <cell r="AD18">
            <v>0.48226419380946844</v>
          </cell>
          <cell r="AE18">
            <v>0.4812937650837808</v>
          </cell>
          <cell r="AF18">
            <v>0.47604291570731988</v>
          </cell>
          <cell r="AG18">
            <v>0.46709252534679074</v>
          </cell>
          <cell r="AH18">
            <v>0.46330137830320983</v>
          </cell>
        </row>
        <row r="19">
          <cell r="T19">
            <v>1016</v>
          </cell>
          <cell r="U19">
            <v>0.48299999999999998</v>
          </cell>
          <cell r="V19">
            <v>0.48299999999999998</v>
          </cell>
          <cell r="W19">
            <v>0.48299999999999998</v>
          </cell>
          <cell r="X19">
            <v>0.48299999999999998</v>
          </cell>
          <cell r="Y19">
            <v>0.48299999999999998</v>
          </cell>
          <cell r="Z19">
            <v>0.48299999999999998</v>
          </cell>
          <cell r="AA19">
            <v>0.48299999999999998</v>
          </cell>
          <cell r="AB19">
            <v>0.48299999999999998</v>
          </cell>
          <cell r="AC19">
            <v>0.48254847541738149</v>
          </cell>
          <cell r="AD19">
            <v>0.48035977568203564</v>
          </cell>
          <cell r="AE19">
            <v>0.47951333315281386</v>
          </cell>
          <cell r="AF19">
            <v>0.32587417315314487</v>
          </cell>
          <cell r="AG19">
            <v>0.31558435845252053</v>
          </cell>
          <cell r="AH19">
            <v>0.31268717525930612</v>
          </cell>
        </row>
        <row r="20">
          <cell r="T20">
            <v>1017</v>
          </cell>
          <cell r="U20">
            <v>0.48299999999999998</v>
          </cell>
          <cell r="V20">
            <v>0.48299999999999993</v>
          </cell>
          <cell r="W20">
            <v>0.48299999999999998</v>
          </cell>
          <cell r="X20">
            <v>0.48299999999999993</v>
          </cell>
          <cell r="Y20">
            <v>0.48300000000000004</v>
          </cell>
          <cell r="Z20">
            <v>0.48300000000000004</v>
          </cell>
          <cell r="AA20">
            <v>0.48300000000000004</v>
          </cell>
          <cell r="AB20">
            <v>0.48299999999999998</v>
          </cell>
          <cell r="AC20">
            <v>0.48299999999999993</v>
          </cell>
          <cell r="AD20">
            <v>0.48299999999999993</v>
          </cell>
          <cell r="AE20">
            <v>0.48190779408914097</v>
          </cell>
          <cell r="AF20">
            <v>0.4377820469213668</v>
          </cell>
          <cell r="AG20">
            <v>0.42915786621842467</v>
          </cell>
          <cell r="AH20">
            <v>0.42717085065467303</v>
          </cell>
        </row>
        <row r="21">
          <cell r="T21">
            <v>1018</v>
          </cell>
          <cell r="U21">
            <v>0.48299999999999998</v>
          </cell>
          <cell r="V21">
            <v>0.48299999999999998</v>
          </cell>
          <cell r="W21">
            <v>0.48299999999999998</v>
          </cell>
          <cell r="X21">
            <v>0.48300000000000004</v>
          </cell>
          <cell r="Y21">
            <v>0.48299999999999998</v>
          </cell>
          <cell r="Z21">
            <v>0.48299999999999998</v>
          </cell>
          <cell r="AA21">
            <v>0.48300000000000004</v>
          </cell>
          <cell r="AB21">
            <v>0.48253599589983787</v>
          </cell>
          <cell r="AC21">
            <v>0.48048519335393419</v>
          </cell>
          <cell r="AD21">
            <v>0.47771464824754323</v>
          </cell>
          <cell r="AE21">
            <v>0.47526943344982808</v>
          </cell>
          <cell r="AF21">
            <v>0.47304345683617782</v>
          </cell>
          <cell r="AG21">
            <v>0.46512268260905371</v>
          </cell>
          <cell r="AH21">
            <v>0.46198509287529055</v>
          </cell>
        </row>
        <row r="22">
          <cell r="T22">
            <v>1019</v>
          </cell>
          <cell r="U22">
            <v>0.48299999999999998</v>
          </cell>
          <cell r="V22">
            <v>0.48299999999999998</v>
          </cell>
          <cell r="W22">
            <v>0.48299999999999998</v>
          </cell>
          <cell r="X22">
            <v>0.48299999999999998</v>
          </cell>
          <cell r="Y22">
            <v>0.48299999999999998</v>
          </cell>
          <cell r="Z22">
            <v>0.48299999999999998</v>
          </cell>
          <cell r="AA22">
            <v>0.48299999999999998</v>
          </cell>
          <cell r="AB22">
            <v>0.48299999999999998</v>
          </cell>
          <cell r="AC22">
            <v>0.48299999999999998</v>
          </cell>
          <cell r="AD22">
            <v>0.48299999999999998</v>
          </cell>
          <cell r="AE22">
            <v>0.48299999999999998</v>
          </cell>
          <cell r="AF22">
            <v>0.48299999999999998</v>
          </cell>
          <cell r="AG22">
            <v>0.48299999999999998</v>
          </cell>
          <cell r="AH22">
            <v>0.48299999999999998</v>
          </cell>
        </row>
        <row r="23">
          <cell r="T23">
            <v>1020</v>
          </cell>
          <cell r="U23">
            <v>0.48299999999999998</v>
          </cell>
          <cell r="V23">
            <v>0.48299999999999998</v>
          </cell>
          <cell r="W23">
            <v>0.48300000000000004</v>
          </cell>
          <cell r="X23">
            <v>0.48299999999999998</v>
          </cell>
          <cell r="Y23">
            <v>0.48299999999999993</v>
          </cell>
          <cell r="Z23">
            <v>0.48300000000000004</v>
          </cell>
          <cell r="AA23">
            <v>0.48299999999999993</v>
          </cell>
          <cell r="AB23">
            <v>0.48299999999999998</v>
          </cell>
          <cell r="AC23">
            <v>0.48273059045175309</v>
          </cell>
          <cell r="AD23">
            <v>0.48242988752358507</v>
          </cell>
          <cell r="AE23">
            <v>0.48170825091574948</v>
          </cell>
          <cell r="AF23">
            <v>0.45694100002234145</v>
          </cell>
          <cell r="AG23">
            <v>0.44417194890415623</v>
          </cell>
          <cell r="AH23">
            <v>0.44161915321839151</v>
          </cell>
        </row>
        <row r="24">
          <cell r="T24">
            <v>1021</v>
          </cell>
          <cell r="U24">
            <v>0.48299999999999998</v>
          </cell>
          <cell r="V24">
            <v>0.48299999999999998</v>
          </cell>
          <cell r="W24">
            <v>0.48299999999999998</v>
          </cell>
          <cell r="X24">
            <v>0.48299999999999993</v>
          </cell>
          <cell r="Y24">
            <v>0.48299999999999998</v>
          </cell>
          <cell r="Z24">
            <v>0.48299999999999998</v>
          </cell>
          <cell r="AA24">
            <v>0.48299999999999998</v>
          </cell>
          <cell r="AB24">
            <v>0.48290518895508761</v>
          </cell>
          <cell r="AC24">
            <v>0.48287715986466051</v>
          </cell>
          <cell r="AD24">
            <v>0.4822145340939058</v>
          </cell>
          <cell r="AE24">
            <v>0.48100223250596208</v>
          </cell>
          <cell r="AF24">
            <v>0.47250888737448621</v>
          </cell>
          <cell r="AG24">
            <v>0.46150385021466778</v>
          </cell>
          <cell r="AH24">
            <v>0.46227314466544606</v>
          </cell>
        </row>
        <row r="25">
          <cell r="T25">
            <v>1022</v>
          </cell>
          <cell r="U25">
            <v>0.48299999999999998</v>
          </cell>
          <cell r="V25">
            <v>0.48300000000000004</v>
          </cell>
          <cell r="W25">
            <v>0.48300000000000004</v>
          </cell>
          <cell r="X25">
            <v>0.48299999999999998</v>
          </cell>
          <cell r="Y25">
            <v>0.48299999999999998</v>
          </cell>
          <cell r="Z25">
            <v>0.48300000000000004</v>
          </cell>
          <cell r="AA25">
            <v>0.48299999999999998</v>
          </cell>
          <cell r="AB25">
            <v>0.48299999999999998</v>
          </cell>
          <cell r="AC25">
            <v>0.48300000000000004</v>
          </cell>
          <cell r="AD25">
            <v>0.48267630298837033</v>
          </cell>
          <cell r="AE25">
            <v>0.48253741493277785</v>
          </cell>
          <cell r="AF25">
            <v>0.48241186557685867</v>
          </cell>
          <cell r="AG25">
            <v>0.48160657344681607</v>
          </cell>
          <cell r="AH25">
            <v>0.48164420452939483</v>
          </cell>
        </row>
        <row r="26">
          <cell r="T26">
            <v>1023</v>
          </cell>
          <cell r="U26">
            <v>0.48299999999999998</v>
          </cell>
          <cell r="V26">
            <v>0.48299999999999993</v>
          </cell>
          <cell r="W26">
            <v>0.48299999999999998</v>
          </cell>
          <cell r="X26">
            <v>0.48300000000000004</v>
          </cell>
          <cell r="Y26">
            <v>0.48299999999999998</v>
          </cell>
          <cell r="Z26">
            <v>0.48299999999999998</v>
          </cell>
          <cell r="AA26">
            <v>0.48299999999999998</v>
          </cell>
          <cell r="AB26">
            <v>0.48299999999999993</v>
          </cell>
          <cell r="AC26">
            <v>0.48299999999999998</v>
          </cell>
          <cell r="AD26">
            <v>0.48181869913304348</v>
          </cell>
          <cell r="AE26">
            <v>0.47515137731792617</v>
          </cell>
          <cell r="AF26">
            <v>0.45793980908652721</v>
          </cell>
          <cell r="AG26">
            <v>0.44807670019229978</v>
          </cell>
          <cell r="AH26">
            <v>0.44194310160374622</v>
          </cell>
        </row>
        <row r="27">
          <cell r="T27">
            <v>1024</v>
          </cell>
          <cell r="U27">
            <v>0.48299999999999998</v>
          </cell>
          <cell r="V27">
            <v>0.48300000000000004</v>
          </cell>
          <cell r="W27">
            <v>0.48299999999999993</v>
          </cell>
          <cell r="X27">
            <v>0.48299999999999998</v>
          </cell>
          <cell r="Y27">
            <v>0.48300000000000004</v>
          </cell>
          <cell r="Z27">
            <v>0.48299999999999998</v>
          </cell>
          <cell r="AA27">
            <v>0.48299999999999998</v>
          </cell>
          <cell r="AB27">
            <v>0.48298825952434771</v>
          </cell>
          <cell r="AC27">
            <v>0.48280621782871186</v>
          </cell>
          <cell r="AD27">
            <v>0.48257894490782516</v>
          </cell>
          <cell r="AE27">
            <v>0.48041004797242581</v>
          </cell>
          <cell r="AF27">
            <v>0.47188037281110384</v>
          </cell>
          <cell r="AG27">
            <v>0.46253389979659582</v>
          </cell>
          <cell r="AH27">
            <v>0.4604795512726883</v>
          </cell>
        </row>
        <row r="28">
          <cell r="T28">
            <v>1025</v>
          </cell>
          <cell r="U28">
            <v>0.48299999999999993</v>
          </cell>
          <cell r="V28">
            <v>0.48299999999999998</v>
          </cell>
          <cell r="W28">
            <v>0.48299999999999998</v>
          </cell>
          <cell r="X28">
            <v>0.48299999999999998</v>
          </cell>
          <cell r="Y28">
            <v>0.48299999999999998</v>
          </cell>
          <cell r="Z28">
            <v>0.48299999999999998</v>
          </cell>
          <cell r="AA28">
            <v>0.48299999999999998</v>
          </cell>
          <cell r="AB28">
            <v>0.48287222814626618</v>
          </cell>
          <cell r="AC28">
            <v>0.47833773770652405</v>
          </cell>
          <cell r="AD28">
            <v>0.47359121406548582</v>
          </cell>
          <cell r="AE28">
            <v>0.46734794290245874</v>
          </cell>
          <cell r="AF28">
            <v>0.44489402872235928</v>
          </cell>
          <cell r="AG28">
            <v>0.43017464025088237</v>
          </cell>
          <cell r="AH28">
            <v>0.42917392142332983</v>
          </cell>
        </row>
        <row r="29">
          <cell r="T29">
            <v>1026</v>
          </cell>
          <cell r="U29">
            <v>0.48299999999999998</v>
          </cell>
          <cell r="V29">
            <v>0.48300000000000004</v>
          </cell>
          <cell r="W29">
            <v>0.48299999999999998</v>
          </cell>
          <cell r="X29">
            <v>0.48299999999999998</v>
          </cell>
          <cell r="Y29">
            <v>0.48299999999999993</v>
          </cell>
          <cell r="Z29">
            <v>0.48299999999999998</v>
          </cell>
          <cell r="AA29">
            <v>0.48299999999999993</v>
          </cell>
          <cell r="AB29">
            <v>0.48156592559628864</v>
          </cell>
          <cell r="AC29">
            <v>0.4816772030487535</v>
          </cell>
          <cell r="AD29">
            <v>0.48161222875092802</v>
          </cell>
          <cell r="AE29">
            <v>0.48162011797340532</v>
          </cell>
          <cell r="AF29">
            <v>0.48158145404352015</v>
          </cell>
          <cell r="AG29">
            <v>0.4815869788825769</v>
          </cell>
          <cell r="AH29">
            <v>0.48159119096451519</v>
          </cell>
        </row>
        <row r="30">
          <cell r="T30">
            <v>1027</v>
          </cell>
          <cell r="U30">
            <v>0.48299999999999998</v>
          </cell>
          <cell r="V30">
            <v>0.48300000000000004</v>
          </cell>
          <cell r="W30">
            <v>0.48299999999999993</v>
          </cell>
          <cell r="X30">
            <v>0.48299999999999998</v>
          </cell>
          <cell r="Y30">
            <v>0.48299999999999993</v>
          </cell>
          <cell r="Z30">
            <v>0.48299999999999998</v>
          </cell>
          <cell r="AA30">
            <v>0.48299999999999998</v>
          </cell>
          <cell r="AB30">
            <v>0.48299999999999998</v>
          </cell>
          <cell r="AC30">
            <v>0.48272042168216367</v>
          </cell>
          <cell r="AD30">
            <v>0.48196223032345115</v>
          </cell>
          <cell r="AE30">
            <v>0.47412672726091171</v>
          </cell>
          <cell r="AF30">
            <v>0.4541683732403885</v>
          </cell>
          <cell r="AG30">
            <v>0.43498273601413862</v>
          </cell>
          <cell r="AH30">
            <v>0.42563481669835679</v>
          </cell>
        </row>
        <row r="31">
          <cell r="T31">
            <v>1028</v>
          </cell>
          <cell r="U31">
            <v>0.48299999999999998</v>
          </cell>
          <cell r="V31">
            <v>0.48299999999999998</v>
          </cell>
          <cell r="W31">
            <v>0.48299999999999998</v>
          </cell>
          <cell r="X31">
            <v>0.48299999999999998</v>
          </cell>
          <cell r="Y31">
            <v>0.48299999999999998</v>
          </cell>
          <cell r="Z31">
            <v>0.48299999999999998</v>
          </cell>
          <cell r="AA31">
            <v>0.48299999999999998</v>
          </cell>
          <cell r="AB31">
            <v>0.48300000000000004</v>
          </cell>
          <cell r="AC31">
            <v>0.48297717336230839</v>
          </cell>
          <cell r="AD31">
            <v>0.48251165309281158</v>
          </cell>
          <cell r="AE31">
            <v>0.48122998410757539</v>
          </cell>
          <cell r="AF31">
            <v>0.47842653530085916</v>
          </cell>
          <cell r="AG31">
            <v>0.47767662541794087</v>
          </cell>
          <cell r="AH31">
            <v>0.47713879772856416</v>
          </cell>
        </row>
        <row r="32">
          <cell r="T32">
            <v>1029</v>
          </cell>
          <cell r="U32">
            <v>0.48299999999999993</v>
          </cell>
          <cell r="V32">
            <v>0.48299999999999993</v>
          </cell>
          <cell r="W32">
            <v>0.48300000000000004</v>
          </cell>
          <cell r="X32">
            <v>0.48299999999999993</v>
          </cell>
          <cell r="Y32">
            <v>0.48299999999999998</v>
          </cell>
          <cell r="Z32">
            <v>0.48299999999999993</v>
          </cell>
          <cell r="AA32">
            <v>0.48299999999999993</v>
          </cell>
          <cell r="AB32">
            <v>0.48299999999999998</v>
          </cell>
          <cell r="AC32">
            <v>0.48220240700165967</v>
          </cell>
          <cell r="AD32">
            <v>0.46937400236887666</v>
          </cell>
          <cell r="AE32">
            <v>0.46752885934384236</v>
          </cell>
          <cell r="AF32">
            <v>0.46117325511238494</v>
          </cell>
          <cell r="AG32">
            <v>0.44898795388665291</v>
          </cell>
          <cell r="AH32">
            <v>0.43295908253042975</v>
          </cell>
        </row>
        <row r="33">
          <cell r="T33">
            <v>1030</v>
          </cell>
          <cell r="U33">
            <v>0.48299999999999998</v>
          </cell>
          <cell r="V33">
            <v>0.48299999999999998</v>
          </cell>
          <cell r="W33">
            <v>0.48299999999999998</v>
          </cell>
          <cell r="X33">
            <v>0.48299999999999998</v>
          </cell>
          <cell r="Y33">
            <v>0.48300000000000004</v>
          </cell>
          <cell r="Z33">
            <v>0.48299999999999998</v>
          </cell>
          <cell r="AA33">
            <v>0.48299999999999998</v>
          </cell>
          <cell r="AB33">
            <v>0.48299999999999998</v>
          </cell>
          <cell r="AC33">
            <v>0.4828767358773467</v>
          </cell>
          <cell r="AD33">
            <v>0.48101625860657582</v>
          </cell>
          <cell r="AE33">
            <v>0.48009032424474396</v>
          </cell>
          <cell r="AF33">
            <v>0.47508447111659263</v>
          </cell>
          <cell r="AG33">
            <v>0.46837561848993153</v>
          </cell>
          <cell r="AH33">
            <v>0.46380867905479173</v>
          </cell>
        </row>
        <row r="34">
          <cell r="T34">
            <v>1031</v>
          </cell>
          <cell r="U34">
            <v>0.48299999999999998</v>
          </cell>
          <cell r="V34">
            <v>0.48299999999999998</v>
          </cell>
          <cell r="W34">
            <v>0.48299999999999998</v>
          </cell>
          <cell r="X34">
            <v>0.48299999999999998</v>
          </cell>
          <cell r="Y34">
            <v>0.48299999999999998</v>
          </cell>
          <cell r="Z34">
            <v>0.48299999999999998</v>
          </cell>
          <cell r="AA34">
            <v>0.48299999999999998</v>
          </cell>
          <cell r="AB34">
            <v>0.48299999999999998</v>
          </cell>
          <cell r="AC34">
            <v>0.48299999999999998</v>
          </cell>
          <cell r="AD34">
            <v>0.48189463468302229</v>
          </cell>
          <cell r="AE34">
            <v>0.4754233755999665</v>
          </cell>
          <cell r="AF34">
            <v>0.44113660795466147</v>
          </cell>
          <cell r="AG34">
            <v>0.4272425566768509</v>
          </cell>
          <cell r="AH34">
            <v>0.42467243632336632</v>
          </cell>
        </row>
        <row r="35">
          <cell r="T35">
            <v>1032</v>
          </cell>
          <cell r="U35">
            <v>0.48299999999999998</v>
          </cell>
          <cell r="V35">
            <v>0.48300000000000004</v>
          </cell>
          <cell r="W35">
            <v>0.48300000000000004</v>
          </cell>
          <cell r="X35">
            <v>0.48299999999999998</v>
          </cell>
          <cell r="Y35">
            <v>0.48299999999999998</v>
          </cell>
          <cell r="Z35">
            <v>0.48299999999999993</v>
          </cell>
          <cell r="AA35">
            <v>0.48299999999999998</v>
          </cell>
          <cell r="AB35">
            <v>0.48299999999999998</v>
          </cell>
          <cell r="AC35">
            <v>0.48299999999999998</v>
          </cell>
          <cell r="AD35">
            <v>0.48123722124407903</v>
          </cell>
          <cell r="AE35">
            <v>0.47373020281560307</v>
          </cell>
          <cell r="AF35">
            <v>0.46363226053948897</v>
          </cell>
          <cell r="AG35">
            <v>0.45969866601671028</v>
          </cell>
          <cell r="AH35">
            <v>0.44185300806576033</v>
          </cell>
        </row>
        <row r="36">
          <cell r="T36">
            <v>1033</v>
          </cell>
          <cell r="U36">
            <v>0.48300000000000004</v>
          </cell>
          <cell r="V36">
            <v>0.48299999999999998</v>
          </cell>
          <cell r="W36">
            <v>0.48299999999999998</v>
          </cell>
          <cell r="X36">
            <v>0.48299999999999998</v>
          </cell>
          <cell r="Y36">
            <v>0.48299999999999998</v>
          </cell>
          <cell r="Z36">
            <v>0.48299999999999998</v>
          </cell>
          <cell r="AA36">
            <v>0.48295863761973373</v>
          </cell>
          <cell r="AB36">
            <v>0.48292488884171952</v>
          </cell>
          <cell r="AC36">
            <v>0.48278139022239058</v>
          </cell>
          <cell r="AD36">
            <v>0.4825431117205487</v>
          </cell>
          <cell r="AE36">
            <v>0.48204648868500671</v>
          </cell>
          <cell r="AF36">
            <v>0.4657940126182411</v>
          </cell>
          <cell r="AG36">
            <v>0.45671264969213654</v>
          </cell>
          <cell r="AH36">
            <v>0.45720087802411574</v>
          </cell>
        </row>
        <row r="37">
          <cell r="T37">
            <v>1034</v>
          </cell>
          <cell r="U37">
            <v>0.48299999999999998</v>
          </cell>
          <cell r="V37">
            <v>0.48299999999999993</v>
          </cell>
          <cell r="W37">
            <v>0.48299999999999998</v>
          </cell>
          <cell r="X37">
            <v>0.48299999999999998</v>
          </cell>
          <cell r="Y37">
            <v>0.48299999999999998</v>
          </cell>
          <cell r="Z37">
            <v>0.48299999999999998</v>
          </cell>
          <cell r="AA37">
            <v>0.48300000000000004</v>
          </cell>
          <cell r="AB37">
            <v>0.48299999999999998</v>
          </cell>
          <cell r="AC37">
            <v>0.48281720979915621</v>
          </cell>
          <cell r="AD37">
            <v>0.48250814289089622</v>
          </cell>
          <cell r="AE37">
            <v>0.48109168090077215</v>
          </cell>
          <cell r="AF37">
            <v>0.47440750256082276</v>
          </cell>
          <cell r="AG37">
            <v>0.47263977290732001</v>
          </cell>
          <cell r="AH37">
            <v>0.47177997990893794</v>
          </cell>
        </row>
        <row r="38">
          <cell r="T38">
            <v>1035</v>
          </cell>
          <cell r="U38">
            <v>0.48299999999999998</v>
          </cell>
          <cell r="V38">
            <v>0.48299999999999998</v>
          </cell>
          <cell r="W38">
            <v>0.48299999999999998</v>
          </cell>
          <cell r="X38">
            <v>0.48299999999999998</v>
          </cell>
          <cell r="Y38">
            <v>0.48299999999999998</v>
          </cell>
          <cell r="Z38">
            <v>0.48299999999999998</v>
          </cell>
          <cell r="AA38">
            <v>0.48256176082148949</v>
          </cell>
          <cell r="AB38">
            <v>0.48240678513762764</v>
          </cell>
          <cell r="AC38">
            <v>0.47655997772545955</v>
          </cell>
          <cell r="AD38">
            <v>0.47529781782399694</v>
          </cell>
          <cell r="AE38">
            <v>0.46701371920198503</v>
          </cell>
          <cell r="AF38">
            <v>0.42778588306124421</v>
          </cell>
          <cell r="AG38">
            <v>0.41912997782635447</v>
          </cell>
          <cell r="AH38">
            <v>0.41763955031765532</v>
          </cell>
        </row>
        <row r="39">
          <cell r="T39">
            <v>1036</v>
          </cell>
          <cell r="U39">
            <v>0.48299999999999998</v>
          </cell>
          <cell r="V39">
            <v>0.48299999999999998</v>
          </cell>
          <cell r="W39">
            <v>0.48299999999999998</v>
          </cell>
          <cell r="X39">
            <v>0.48299999999999998</v>
          </cell>
          <cell r="Y39">
            <v>0.48300000000000004</v>
          </cell>
          <cell r="Z39">
            <v>0.48299999999999998</v>
          </cell>
          <cell r="AA39">
            <v>0.48299999999999998</v>
          </cell>
          <cell r="AB39">
            <v>0.48299999999999998</v>
          </cell>
          <cell r="AC39">
            <v>0.48299999999999998</v>
          </cell>
          <cell r="AD39">
            <v>0.48299999999999998</v>
          </cell>
          <cell r="AE39">
            <v>0.47785955918887069</v>
          </cell>
          <cell r="AF39">
            <v>0.46526521869392412</v>
          </cell>
          <cell r="AG39">
            <v>0.46392819731707741</v>
          </cell>
          <cell r="AH39">
            <v>0.46385034750915677</v>
          </cell>
        </row>
        <row r="40">
          <cell r="T40">
            <v>1037</v>
          </cell>
          <cell r="U40">
            <v>0.48299999999999998</v>
          </cell>
          <cell r="V40">
            <v>0.48300000000000004</v>
          </cell>
          <cell r="W40">
            <v>0.48299999999999993</v>
          </cell>
          <cell r="X40">
            <v>0.48299999999999993</v>
          </cell>
          <cell r="Y40">
            <v>0.48299999999999993</v>
          </cell>
          <cell r="Z40">
            <v>0.48299999999999998</v>
          </cell>
          <cell r="AA40">
            <v>0.48299999999999998</v>
          </cell>
          <cell r="AB40">
            <v>0.48137493905186912</v>
          </cell>
          <cell r="AC40">
            <v>0.47969585923620545</v>
          </cell>
          <cell r="AD40">
            <v>0.46922569828888938</v>
          </cell>
          <cell r="AE40">
            <v>0.46924720679576237</v>
          </cell>
          <cell r="AF40">
            <v>0.45615065606305877</v>
          </cell>
          <cell r="AG40">
            <v>0.44264540552829462</v>
          </cell>
          <cell r="AH40">
            <v>0.43095618449487344</v>
          </cell>
        </row>
        <row r="41">
          <cell r="T41">
            <v>1038</v>
          </cell>
          <cell r="U41">
            <v>0.48299999999999998</v>
          </cell>
          <cell r="V41">
            <v>0.48299999999999998</v>
          </cell>
          <cell r="W41">
            <v>0.48299999999999998</v>
          </cell>
          <cell r="X41">
            <v>0.48299999999999998</v>
          </cell>
          <cell r="Y41">
            <v>0.48299999999999998</v>
          </cell>
          <cell r="Z41">
            <v>0.48299999999999998</v>
          </cell>
          <cell r="AA41">
            <v>0.48299999999999998</v>
          </cell>
          <cell r="AB41">
            <v>0.48299999999999993</v>
          </cell>
          <cell r="AC41">
            <v>0.47941704725340251</v>
          </cell>
          <cell r="AD41">
            <v>0.47486190162262248</v>
          </cell>
          <cell r="AE41">
            <v>0.47030108228397999</v>
          </cell>
          <cell r="AF41">
            <v>0.46672146978277368</v>
          </cell>
          <cell r="AG41">
            <v>0.45833081177466201</v>
          </cell>
          <cell r="AH41">
            <v>0.4540059267233626</v>
          </cell>
        </row>
        <row r="42">
          <cell r="T42">
            <v>1039</v>
          </cell>
          <cell r="U42">
            <v>0.48300000000000004</v>
          </cell>
          <cell r="V42">
            <v>0.48299999999999998</v>
          </cell>
          <cell r="W42">
            <v>0.48299999999999998</v>
          </cell>
          <cell r="X42">
            <v>0.48299999999999998</v>
          </cell>
          <cell r="Y42">
            <v>0.48299999999999998</v>
          </cell>
          <cell r="Z42">
            <v>0.48299999999999998</v>
          </cell>
          <cell r="AA42">
            <v>0.48300000000000004</v>
          </cell>
          <cell r="AB42">
            <v>0.48299999999999993</v>
          </cell>
          <cell r="AC42">
            <v>0.48208502443563228</v>
          </cell>
          <cell r="AD42">
            <v>0.48049097278043862</v>
          </cell>
          <cell r="AE42">
            <v>0.47541472173284616</v>
          </cell>
          <cell r="AF42">
            <v>0.46599129904646919</v>
          </cell>
          <cell r="AG42">
            <v>0.45470432051791865</v>
          </cell>
          <cell r="AH42">
            <v>0.44270425124303908</v>
          </cell>
        </row>
        <row r="43">
          <cell r="T43">
            <v>1040</v>
          </cell>
          <cell r="U43">
            <v>0.48299999999999998</v>
          </cell>
          <cell r="V43">
            <v>0.48299999999999998</v>
          </cell>
          <cell r="W43">
            <v>0.48299999999999998</v>
          </cell>
          <cell r="X43">
            <v>0.48299999999999993</v>
          </cell>
          <cell r="Y43">
            <v>0.48299999999999993</v>
          </cell>
          <cell r="Z43">
            <v>0.48300000000000004</v>
          </cell>
          <cell r="AA43">
            <v>0.48299999999999998</v>
          </cell>
          <cell r="AB43">
            <v>0.48299999999999998</v>
          </cell>
          <cell r="AC43">
            <v>0.48292288876145906</v>
          </cell>
          <cell r="AD43">
            <v>0.48284450359277592</v>
          </cell>
          <cell r="AE43">
            <v>0.48273665083495759</v>
          </cell>
          <cell r="AF43">
            <v>0.48195173710264394</v>
          </cell>
          <cell r="AG43">
            <v>0.48148989043729568</v>
          </cell>
          <cell r="AH43">
            <v>0.46935499337411479</v>
          </cell>
        </row>
        <row r="44">
          <cell r="T44">
            <v>1041</v>
          </cell>
          <cell r="U44">
            <v>0.48299999999999993</v>
          </cell>
          <cell r="V44">
            <v>0.48300000000000004</v>
          </cell>
          <cell r="W44">
            <v>0.48299999999999993</v>
          </cell>
          <cell r="X44">
            <v>0.48299999999999993</v>
          </cell>
          <cell r="Y44">
            <v>0.48299999999999993</v>
          </cell>
          <cell r="Z44">
            <v>0.48299999999999998</v>
          </cell>
          <cell r="AA44">
            <v>0.48299999999999998</v>
          </cell>
          <cell r="AB44">
            <v>0.48277858146219138</v>
          </cell>
          <cell r="AC44">
            <v>0.4824721841464838</v>
          </cell>
          <cell r="AD44">
            <v>0.48124246514814967</v>
          </cell>
          <cell r="AE44">
            <v>0.48108687129686067</v>
          </cell>
          <cell r="AF44">
            <v>0.47362966578672122</v>
          </cell>
          <cell r="AG44">
            <v>0.45620915546970542</v>
          </cell>
          <cell r="AH44">
            <v>0.45610374132613185</v>
          </cell>
        </row>
        <row r="45">
          <cell r="T45">
            <v>1042</v>
          </cell>
          <cell r="U45">
            <v>0.48299999999999993</v>
          </cell>
          <cell r="V45">
            <v>0.48299999999999998</v>
          </cell>
          <cell r="W45">
            <v>0.48299999999999998</v>
          </cell>
          <cell r="X45">
            <v>0.48299999999999998</v>
          </cell>
          <cell r="Y45">
            <v>0.48299999999999998</v>
          </cell>
          <cell r="Z45">
            <v>0.48299999999999998</v>
          </cell>
          <cell r="AA45">
            <v>0.48299999999999998</v>
          </cell>
          <cell r="AB45">
            <v>0.48299999999999998</v>
          </cell>
          <cell r="AC45">
            <v>0.48289107909256485</v>
          </cell>
          <cell r="AD45">
            <v>0.48255148703361173</v>
          </cell>
          <cell r="AE45">
            <v>0.48051501181340839</v>
          </cell>
          <cell r="AF45">
            <v>0.43434482123711932</v>
          </cell>
          <cell r="AG45">
            <v>0.41213741829802919</v>
          </cell>
          <cell r="AH45">
            <v>0.40997640891088616</v>
          </cell>
        </row>
        <row r="46">
          <cell r="T46">
            <v>1043</v>
          </cell>
          <cell r="U46">
            <v>0.48299999999999998</v>
          </cell>
          <cell r="V46">
            <v>0.48299999999999998</v>
          </cell>
          <cell r="W46">
            <v>0.48299999999999998</v>
          </cell>
          <cell r="X46">
            <v>0.48299999999999993</v>
          </cell>
          <cell r="Y46">
            <v>0.48300000000000004</v>
          </cell>
          <cell r="Z46">
            <v>0.48299999999999998</v>
          </cell>
          <cell r="AA46">
            <v>0.48299999999999998</v>
          </cell>
          <cell r="AB46">
            <v>0.48299999999999998</v>
          </cell>
          <cell r="AC46">
            <v>0.48298302407506827</v>
          </cell>
          <cell r="AD46">
            <v>0.48298295898968241</v>
          </cell>
          <cell r="AE46">
            <v>0.48168317490646051</v>
          </cell>
          <cell r="AF46">
            <v>0.47716660319376991</v>
          </cell>
          <cell r="AG46">
            <v>0.47083262531548642</v>
          </cell>
          <cell r="AH46">
            <v>0.47061847605499108</v>
          </cell>
        </row>
        <row r="47">
          <cell r="T47">
            <v>1044</v>
          </cell>
          <cell r="U47">
            <v>0.48299999999999998</v>
          </cell>
          <cell r="V47">
            <v>0.48299999999999998</v>
          </cell>
          <cell r="W47">
            <v>0.48299999999999998</v>
          </cell>
          <cell r="X47">
            <v>0.48299999999999998</v>
          </cell>
          <cell r="Y47">
            <v>0.48299999999999998</v>
          </cell>
          <cell r="Z47">
            <v>0.48299999999999998</v>
          </cell>
          <cell r="AA47">
            <v>0.48299999999999998</v>
          </cell>
          <cell r="AB47">
            <v>0.48248661977603385</v>
          </cell>
          <cell r="AC47">
            <v>0.48175277203341671</v>
          </cell>
          <cell r="AD47">
            <v>0.48228715291020768</v>
          </cell>
          <cell r="AE47">
            <v>0.48190594888840638</v>
          </cell>
          <cell r="AF47">
            <v>0.47959850328642878</v>
          </cell>
          <cell r="AG47">
            <v>0.47482473946954235</v>
          </cell>
          <cell r="AH47">
            <v>0.47191655215992073</v>
          </cell>
        </row>
        <row r="48">
          <cell r="T48">
            <v>1045</v>
          </cell>
          <cell r="U48">
            <v>0.48300000000000004</v>
          </cell>
          <cell r="V48">
            <v>0.48299999999999998</v>
          </cell>
          <cell r="W48">
            <v>0.48299999999999998</v>
          </cell>
          <cell r="X48">
            <v>0.48299999999999998</v>
          </cell>
          <cell r="Y48">
            <v>0.48299999999999998</v>
          </cell>
          <cell r="Z48">
            <v>0.48299999999999998</v>
          </cell>
          <cell r="AA48">
            <v>0.48299999999999998</v>
          </cell>
          <cell r="AB48">
            <v>0.48298087458125738</v>
          </cell>
          <cell r="AC48">
            <v>0.48295423620195654</v>
          </cell>
          <cell r="AD48">
            <v>0.48283608812732204</v>
          </cell>
          <cell r="AE48">
            <v>0.4793680415379285</v>
          </cell>
          <cell r="AF48">
            <v>0.47496997372924421</v>
          </cell>
          <cell r="AG48">
            <v>0.47375292968420218</v>
          </cell>
          <cell r="AH48">
            <v>0.47241364930106322</v>
          </cell>
        </row>
        <row r="49">
          <cell r="T49">
            <v>1046</v>
          </cell>
          <cell r="U49">
            <v>0.48299999999999998</v>
          </cell>
          <cell r="V49">
            <v>0.48299999999999998</v>
          </cell>
          <cell r="W49">
            <v>0.48299999999999998</v>
          </cell>
          <cell r="X49">
            <v>0.48299999999999998</v>
          </cell>
          <cell r="Y49">
            <v>0.48299999999999998</v>
          </cell>
          <cell r="Z49">
            <v>0.48299999999999998</v>
          </cell>
          <cell r="AA49">
            <v>0.48299999999999998</v>
          </cell>
          <cell r="AB49">
            <v>0.48287646073076379</v>
          </cell>
          <cell r="AC49">
            <v>0.48269414531692417</v>
          </cell>
          <cell r="AD49">
            <v>0.48216789144359051</v>
          </cell>
          <cell r="AE49">
            <v>0.48206744983890182</v>
          </cell>
          <cell r="AF49">
            <v>0.47148423977940035</v>
          </cell>
          <cell r="AG49">
            <v>0.45282298819764771</v>
          </cell>
          <cell r="AH49">
            <v>0.4499707661971809</v>
          </cell>
        </row>
        <row r="50">
          <cell r="T50">
            <v>1047</v>
          </cell>
          <cell r="U50">
            <v>0.48299999999999998</v>
          </cell>
          <cell r="V50">
            <v>0.48299999999999998</v>
          </cell>
          <cell r="W50">
            <v>0.48299999999999998</v>
          </cell>
          <cell r="X50">
            <v>0.48299999999999998</v>
          </cell>
          <cell r="Y50">
            <v>0.48299999999999998</v>
          </cell>
          <cell r="Z50">
            <v>0.48299999999999998</v>
          </cell>
          <cell r="AA50">
            <v>0.48299999999999993</v>
          </cell>
          <cell r="AB50">
            <v>0.48293454898816185</v>
          </cell>
          <cell r="AC50">
            <v>0.48206481778180232</v>
          </cell>
          <cell r="AD50">
            <v>0.48084367249446475</v>
          </cell>
          <cell r="AE50">
            <v>0.4788108704549367</v>
          </cell>
          <cell r="AF50">
            <v>0.46391296885846495</v>
          </cell>
          <cell r="AG50">
            <v>0.42851360244622855</v>
          </cell>
          <cell r="AH50">
            <v>0.42839749529033366</v>
          </cell>
        </row>
        <row r="51">
          <cell r="T51">
            <v>1048</v>
          </cell>
          <cell r="U51">
            <v>0.48299999999999998</v>
          </cell>
          <cell r="V51">
            <v>0.48299999999999998</v>
          </cell>
          <cell r="W51">
            <v>0.48299999999999998</v>
          </cell>
          <cell r="X51">
            <v>0.48300000000000004</v>
          </cell>
          <cell r="Y51">
            <v>0.48299999999999998</v>
          </cell>
          <cell r="Z51">
            <v>0.48299999999999998</v>
          </cell>
          <cell r="AA51">
            <v>0.48299999999999998</v>
          </cell>
          <cell r="AB51">
            <v>0.48299999999999993</v>
          </cell>
          <cell r="AC51">
            <v>0.48255436983539951</v>
          </cell>
          <cell r="AD51">
            <v>0.47888896871240288</v>
          </cell>
          <cell r="AE51">
            <v>0.47159307406851425</v>
          </cell>
          <cell r="AF51">
            <v>0.45687826515107299</v>
          </cell>
          <cell r="AG51">
            <v>0.44929284694929422</v>
          </cell>
          <cell r="AH51">
            <v>0.4387913601971784</v>
          </cell>
        </row>
        <row r="52">
          <cell r="T52">
            <v>1049</v>
          </cell>
          <cell r="U52">
            <v>0.48299999999999993</v>
          </cell>
          <cell r="V52">
            <v>0.48299999999999998</v>
          </cell>
          <cell r="W52">
            <v>0.48299999999999998</v>
          </cell>
          <cell r="X52">
            <v>0.48299999999999998</v>
          </cell>
          <cell r="Y52">
            <v>0.48299999999999998</v>
          </cell>
          <cell r="Z52">
            <v>0.48299999999999998</v>
          </cell>
          <cell r="AA52">
            <v>0.4824585975284752</v>
          </cell>
          <cell r="AB52">
            <v>0.48249659887019963</v>
          </cell>
          <cell r="AC52">
            <v>0.48209817056854548</v>
          </cell>
          <cell r="AD52">
            <v>0.48149922365160591</v>
          </cell>
          <cell r="AE52">
            <v>0.44835553030376585</v>
          </cell>
          <cell r="AF52">
            <v>0.41759095764733295</v>
          </cell>
          <cell r="AG52">
            <v>0.38549883651432187</v>
          </cell>
          <cell r="AH52">
            <v>0.37915026187035494</v>
          </cell>
        </row>
        <row r="53">
          <cell r="T53">
            <v>1050</v>
          </cell>
          <cell r="U53">
            <v>0.48299999999999998</v>
          </cell>
          <cell r="V53">
            <v>0.48299999999999998</v>
          </cell>
          <cell r="W53">
            <v>0.48299999999999998</v>
          </cell>
          <cell r="X53">
            <v>0.48299999999999998</v>
          </cell>
          <cell r="Y53">
            <v>0.48299999999999998</v>
          </cell>
          <cell r="Z53">
            <v>0.48299999999999998</v>
          </cell>
          <cell r="AA53">
            <v>0.48299999999999998</v>
          </cell>
          <cell r="AB53">
            <v>0.48299999999999993</v>
          </cell>
          <cell r="AC53">
            <v>0.48261343820446029</v>
          </cell>
          <cell r="AD53">
            <v>0.48259086729148981</v>
          </cell>
          <cell r="AE53">
            <v>0.48044605046227856</v>
          </cell>
          <cell r="AF53">
            <v>0.46887189002735735</v>
          </cell>
          <cell r="AG53">
            <v>0.46621488629120467</v>
          </cell>
          <cell r="AH53">
            <v>0.46480348307086949</v>
          </cell>
        </row>
        <row r="54">
          <cell r="T54">
            <v>1051</v>
          </cell>
          <cell r="U54">
            <v>0.48299999999999998</v>
          </cell>
          <cell r="V54">
            <v>0.48299999999999998</v>
          </cell>
          <cell r="W54">
            <v>0.48300000000000004</v>
          </cell>
          <cell r="X54">
            <v>0.48299999999999998</v>
          </cell>
          <cell r="Y54">
            <v>0.48299999999999998</v>
          </cell>
          <cell r="Z54">
            <v>0.48300000000000004</v>
          </cell>
          <cell r="AA54">
            <v>0.48299999999999998</v>
          </cell>
          <cell r="AB54">
            <v>0.48293827735039802</v>
          </cell>
          <cell r="AC54">
            <v>0.48168285847966552</v>
          </cell>
          <cell r="AD54">
            <v>0.4808295153764966</v>
          </cell>
          <cell r="AE54">
            <v>0.47999087068224322</v>
          </cell>
          <cell r="AF54">
            <v>0.46040989450013303</v>
          </cell>
          <cell r="AG54">
            <v>0.44565052389348342</v>
          </cell>
          <cell r="AH54">
            <v>0.43809607812648838</v>
          </cell>
        </row>
        <row r="55">
          <cell r="T55">
            <v>1052</v>
          </cell>
          <cell r="U55">
            <v>0.48299999999999998</v>
          </cell>
          <cell r="V55">
            <v>0.48299999999999998</v>
          </cell>
          <cell r="W55">
            <v>0.48299999999999998</v>
          </cell>
          <cell r="X55">
            <v>0.48299999999999993</v>
          </cell>
          <cell r="Y55">
            <v>0.48299999999999998</v>
          </cell>
          <cell r="Z55">
            <v>0.48299999999999998</v>
          </cell>
          <cell r="AA55">
            <v>0.48299999999999998</v>
          </cell>
          <cell r="AB55">
            <v>0.47995886227916662</v>
          </cell>
          <cell r="AC55">
            <v>0.4709795835358746</v>
          </cell>
          <cell r="AD55">
            <v>0.47030628676818786</v>
          </cell>
          <cell r="AE55">
            <v>0.47047808551525433</v>
          </cell>
          <cell r="AF55">
            <v>0.40245644232187638</v>
          </cell>
          <cell r="AG55">
            <v>0.39483830150107485</v>
          </cell>
          <cell r="AH55">
            <v>0.38859473640727693</v>
          </cell>
        </row>
        <row r="56">
          <cell r="T56">
            <v>1053</v>
          </cell>
          <cell r="U56">
            <v>0.48300000000000004</v>
          </cell>
          <cell r="V56">
            <v>0.48299999999999998</v>
          </cell>
          <cell r="W56">
            <v>0.48299999999999998</v>
          </cell>
          <cell r="X56">
            <v>0.48299999999999998</v>
          </cell>
          <cell r="Y56">
            <v>0.48299999999999998</v>
          </cell>
          <cell r="Z56">
            <v>0.48299999999999998</v>
          </cell>
          <cell r="AA56">
            <v>0.48229334987349887</v>
          </cell>
          <cell r="AB56">
            <v>0.48121480433290914</v>
          </cell>
          <cell r="AC56">
            <v>0.47730259515932716</v>
          </cell>
          <cell r="AD56">
            <v>0.475543983556037</v>
          </cell>
          <cell r="AE56">
            <v>0.47106933453553906</v>
          </cell>
          <cell r="AF56">
            <v>0.45571898580617082</v>
          </cell>
          <cell r="AG56">
            <v>0.43772828905814304</v>
          </cell>
          <cell r="AH56">
            <v>0.43360921951094089</v>
          </cell>
        </row>
        <row r="57">
          <cell r="T57">
            <v>1054</v>
          </cell>
          <cell r="U57">
            <v>0.48299999999999993</v>
          </cell>
          <cell r="V57">
            <v>0.48299999999999998</v>
          </cell>
          <cell r="W57">
            <v>0.48300000000000004</v>
          </cell>
          <cell r="X57">
            <v>0.48300000000000004</v>
          </cell>
          <cell r="Y57">
            <v>0.48300000000000004</v>
          </cell>
          <cell r="Z57">
            <v>0.48299999999999998</v>
          </cell>
          <cell r="AA57">
            <v>0.48299999999999998</v>
          </cell>
          <cell r="AB57">
            <v>0.48200720175354811</v>
          </cell>
          <cell r="AC57">
            <v>0.4816734432329649</v>
          </cell>
          <cell r="AD57">
            <v>0.4794352437976705</v>
          </cell>
          <cell r="AE57">
            <v>0.468548769891521</v>
          </cell>
          <cell r="AF57">
            <v>0.46554428417764104</v>
          </cell>
          <cell r="AG57">
            <v>0.46580816769555561</v>
          </cell>
          <cell r="AH57">
            <v>0.46377347044883599</v>
          </cell>
        </row>
        <row r="58">
          <cell r="T58">
            <v>1055</v>
          </cell>
          <cell r="U58">
            <v>0.48299999999999998</v>
          </cell>
          <cell r="V58">
            <v>0.48299999999999998</v>
          </cell>
          <cell r="W58">
            <v>0.48299999999999998</v>
          </cell>
          <cell r="X58">
            <v>0.48299999999999998</v>
          </cell>
          <cell r="Y58">
            <v>0.48299999999999998</v>
          </cell>
          <cell r="Z58">
            <v>0.48299999999999998</v>
          </cell>
          <cell r="AA58">
            <v>0.48299999999999998</v>
          </cell>
          <cell r="AB58">
            <v>0.48300000000000004</v>
          </cell>
          <cell r="AC58">
            <v>0.48273528925199327</v>
          </cell>
          <cell r="AD58">
            <v>0.47876119457898608</v>
          </cell>
          <cell r="AE58">
            <v>0.47793039287920608</v>
          </cell>
          <cell r="AF58">
            <v>0.47473681698724035</v>
          </cell>
          <cell r="AG58">
            <v>0.4564412298751247</v>
          </cell>
          <cell r="AH58">
            <v>0.45485168518533681</v>
          </cell>
        </row>
        <row r="59">
          <cell r="T59">
            <v>1056</v>
          </cell>
          <cell r="U59">
            <v>0.48299999999999998</v>
          </cell>
          <cell r="V59">
            <v>0.48299999999999998</v>
          </cell>
          <cell r="W59">
            <v>0.48300000000000004</v>
          </cell>
          <cell r="X59">
            <v>0.48299999999999998</v>
          </cell>
          <cell r="Y59">
            <v>0.48299999999999998</v>
          </cell>
          <cell r="Z59">
            <v>0.48299999999999998</v>
          </cell>
          <cell r="AA59">
            <v>0.48299999999999998</v>
          </cell>
          <cell r="AB59">
            <v>0.48300000000000004</v>
          </cell>
          <cell r="AC59">
            <v>0.48299999999999998</v>
          </cell>
          <cell r="AD59">
            <v>0.48257615893999922</v>
          </cell>
          <cell r="AE59">
            <v>0.48150217246007887</v>
          </cell>
          <cell r="AF59">
            <v>0.48143220167193557</v>
          </cell>
          <cell r="AG59">
            <v>0.45146248283384283</v>
          </cell>
          <cell r="AH59">
            <v>0.44889711891897355</v>
          </cell>
        </row>
        <row r="60">
          <cell r="T60">
            <v>1057</v>
          </cell>
          <cell r="U60">
            <v>0.48299999999999998</v>
          </cell>
          <cell r="V60">
            <v>0.48299999999999998</v>
          </cell>
          <cell r="W60">
            <v>0.48299999999999998</v>
          </cell>
          <cell r="X60">
            <v>0.48299999999999998</v>
          </cell>
          <cell r="Y60">
            <v>0.48300000000000004</v>
          </cell>
          <cell r="Z60">
            <v>0.48299999999999998</v>
          </cell>
          <cell r="AA60">
            <v>0.48299999999999998</v>
          </cell>
          <cell r="AB60">
            <v>0.48300000000000004</v>
          </cell>
          <cell r="AC60">
            <v>0.48299999999999998</v>
          </cell>
          <cell r="AD60">
            <v>0.48299999999999998</v>
          </cell>
          <cell r="AE60">
            <v>0.48191230365247489</v>
          </cell>
          <cell r="AF60">
            <v>0.47931472933615371</v>
          </cell>
          <cell r="AG60">
            <v>0.47107549373121876</v>
          </cell>
          <cell r="AH60">
            <v>0.46071595324481085</v>
          </cell>
        </row>
        <row r="61">
          <cell r="T61">
            <v>1058</v>
          </cell>
          <cell r="U61">
            <v>0.48300000000000004</v>
          </cell>
          <cell r="V61">
            <v>0.48299999999999998</v>
          </cell>
          <cell r="W61">
            <v>0.48299999999999998</v>
          </cell>
          <cell r="X61">
            <v>0.48299999999999998</v>
          </cell>
          <cell r="Y61">
            <v>0.48299999999999993</v>
          </cell>
          <cell r="Z61">
            <v>0.48299999999999998</v>
          </cell>
          <cell r="AA61">
            <v>0.48288681755696866</v>
          </cell>
          <cell r="AB61">
            <v>0.48244273021259404</v>
          </cell>
          <cell r="AC61">
            <v>0.48119778715724443</v>
          </cell>
          <cell r="AD61">
            <v>0.47992664848008942</v>
          </cell>
          <cell r="AE61">
            <v>0.47374857215274202</v>
          </cell>
          <cell r="AF61">
            <v>0.46665444765153913</v>
          </cell>
          <cell r="AG61">
            <v>0.46360102470265097</v>
          </cell>
          <cell r="AH61">
            <v>0.45739497185894434</v>
          </cell>
        </row>
        <row r="62">
          <cell r="T62">
            <v>1059</v>
          </cell>
          <cell r="U62">
            <v>0.48299999999999998</v>
          </cell>
          <cell r="V62">
            <v>0.48299999999999993</v>
          </cell>
          <cell r="W62">
            <v>0.48299999999999998</v>
          </cell>
          <cell r="X62">
            <v>0.48299999999999998</v>
          </cell>
          <cell r="Y62">
            <v>0.48300000000000004</v>
          </cell>
          <cell r="Z62">
            <v>0.48299999999999998</v>
          </cell>
          <cell r="AA62">
            <v>0.48299999999999998</v>
          </cell>
          <cell r="AB62">
            <v>0.48291712627910399</v>
          </cell>
          <cell r="AC62">
            <v>0.48209344742221549</v>
          </cell>
          <cell r="AD62">
            <v>0.47997930266583144</v>
          </cell>
          <cell r="AE62">
            <v>0.47569986855274277</v>
          </cell>
          <cell r="AF62">
            <v>0.4390497394522147</v>
          </cell>
          <cell r="AG62">
            <v>0.41049684116738061</v>
          </cell>
          <cell r="AH62">
            <v>0.40508799654732663</v>
          </cell>
        </row>
        <row r="63">
          <cell r="T63">
            <v>1060</v>
          </cell>
          <cell r="U63">
            <v>0.48299999999999993</v>
          </cell>
          <cell r="V63">
            <v>0.48299999999999998</v>
          </cell>
          <cell r="W63">
            <v>0.48299999999999998</v>
          </cell>
          <cell r="X63">
            <v>0.48299999999999998</v>
          </cell>
          <cell r="Y63">
            <v>0.48299999999999998</v>
          </cell>
          <cell r="Z63">
            <v>0.48299999999999998</v>
          </cell>
          <cell r="AA63">
            <v>0.48299999999999998</v>
          </cell>
          <cell r="AB63">
            <v>0.48299999999999998</v>
          </cell>
          <cell r="AC63">
            <v>0.48271557058976416</v>
          </cell>
          <cell r="AD63">
            <v>0.48047646694749213</v>
          </cell>
          <cell r="AE63">
            <v>0.47657528838283769</v>
          </cell>
          <cell r="AF63">
            <v>0.46862600626924034</v>
          </cell>
          <cell r="AG63">
            <v>0.45966369800675266</v>
          </cell>
          <cell r="AH63">
            <v>0.45530476775203071</v>
          </cell>
        </row>
        <row r="64">
          <cell r="T64">
            <v>1061</v>
          </cell>
          <cell r="U64">
            <v>0.48299999999999998</v>
          </cell>
          <cell r="V64">
            <v>0.48299999999999998</v>
          </cell>
          <cell r="W64">
            <v>0.48299999999999998</v>
          </cell>
          <cell r="X64">
            <v>0.48299999999999998</v>
          </cell>
          <cell r="Y64">
            <v>0.48299999999999993</v>
          </cell>
          <cell r="Z64">
            <v>0.48299999999999998</v>
          </cell>
          <cell r="AA64">
            <v>0.48299999999999993</v>
          </cell>
          <cell r="AB64">
            <v>0.48299999999999998</v>
          </cell>
          <cell r="AC64">
            <v>0.48184644602722371</v>
          </cell>
          <cell r="AD64">
            <v>0.48022596041093907</v>
          </cell>
          <cell r="AE64">
            <v>0.46940913223368558</v>
          </cell>
          <cell r="AF64">
            <v>0.45850295035489208</v>
          </cell>
          <cell r="AG64">
            <v>0.45263639019285035</v>
          </cell>
          <cell r="AH64">
            <v>0.44967603120660343</v>
          </cell>
        </row>
        <row r="65">
          <cell r="T65">
            <v>1062</v>
          </cell>
          <cell r="U65">
            <v>0.48300000000000004</v>
          </cell>
          <cell r="V65">
            <v>0.48299999999999993</v>
          </cell>
          <cell r="W65">
            <v>0.48299999999999998</v>
          </cell>
          <cell r="X65">
            <v>0.48299999999999998</v>
          </cell>
          <cell r="Y65">
            <v>0.48299999999999998</v>
          </cell>
          <cell r="Z65">
            <v>0.48299999999999998</v>
          </cell>
          <cell r="AA65">
            <v>0.48299999999999993</v>
          </cell>
          <cell r="AB65">
            <v>0.48300000000000004</v>
          </cell>
          <cell r="AC65">
            <v>0.48280840883971304</v>
          </cell>
          <cell r="AD65">
            <v>0.47939959642507518</v>
          </cell>
          <cell r="AE65">
            <v>0.4791623451513734</v>
          </cell>
          <cell r="AF65">
            <v>0.45994790727643348</v>
          </cell>
          <cell r="AG65">
            <v>0.45280491895546304</v>
          </cell>
          <cell r="AH65">
            <v>0.45112646799302386</v>
          </cell>
        </row>
        <row r="66">
          <cell r="T66">
            <v>1063</v>
          </cell>
          <cell r="U66">
            <v>0.48299999999999998</v>
          </cell>
          <cell r="V66">
            <v>0.48299999999999998</v>
          </cell>
          <cell r="W66">
            <v>0.48299999999999998</v>
          </cell>
          <cell r="X66">
            <v>0.48299999999999998</v>
          </cell>
          <cell r="Y66">
            <v>0.48299999999999998</v>
          </cell>
          <cell r="Z66">
            <v>0.48300000000000004</v>
          </cell>
          <cell r="AA66">
            <v>0.48299999999999998</v>
          </cell>
          <cell r="AB66">
            <v>0.48298454510401367</v>
          </cell>
          <cell r="AC66">
            <v>0.48018537599974542</v>
          </cell>
          <cell r="AD66">
            <v>0.47806083470325844</v>
          </cell>
          <cell r="AE66">
            <v>0.4766551392050386</v>
          </cell>
          <cell r="AF66">
            <v>0.47259436070137251</v>
          </cell>
          <cell r="AG66">
            <v>0.46801712581184823</v>
          </cell>
          <cell r="AH66">
            <v>0.46523960929078406</v>
          </cell>
        </row>
        <row r="67">
          <cell r="T67">
            <v>1064</v>
          </cell>
          <cell r="U67">
            <v>0.48299999999999998</v>
          </cell>
          <cell r="V67">
            <v>0.48299999999999998</v>
          </cell>
          <cell r="W67">
            <v>0.48299999999999998</v>
          </cell>
          <cell r="X67">
            <v>0.48299999999999998</v>
          </cell>
          <cell r="Y67">
            <v>0.48299999999999998</v>
          </cell>
          <cell r="Z67">
            <v>0.48299999999999998</v>
          </cell>
          <cell r="AA67">
            <v>0.48300000000000004</v>
          </cell>
          <cell r="AB67">
            <v>0.48300000000000004</v>
          </cell>
          <cell r="AC67">
            <v>0.48201362976676421</v>
          </cell>
          <cell r="AD67">
            <v>0.48089128367479128</v>
          </cell>
          <cell r="AE67">
            <v>0.4781579795417697</v>
          </cell>
          <cell r="AF67">
            <v>0.46793034346233947</v>
          </cell>
          <cell r="AG67">
            <v>0.46067835181402411</v>
          </cell>
          <cell r="AH67">
            <v>0.4562310009733202</v>
          </cell>
        </row>
        <row r="68">
          <cell r="T68">
            <v>1065</v>
          </cell>
          <cell r="U68">
            <v>0.48299999999999998</v>
          </cell>
          <cell r="V68">
            <v>0.48299999999999998</v>
          </cell>
          <cell r="W68">
            <v>0.48299999999999998</v>
          </cell>
          <cell r="X68">
            <v>0.48299999999999998</v>
          </cell>
          <cell r="Y68">
            <v>0.48299999999999998</v>
          </cell>
          <cell r="Z68">
            <v>0.48299999999999998</v>
          </cell>
          <cell r="AA68">
            <v>0.48299999999999998</v>
          </cell>
          <cell r="AB68">
            <v>0.48299999999999998</v>
          </cell>
          <cell r="AC68">
            <v>0.48019132652661833</v>
          </cell>
          <cell r="AD68">
            <v>0.4783955872080618</v>
          </cell>
          <cell r="AE68">
            <v>0.46068796078749391</v>
          </cell>
          <cell r="AF68">
            <v>0.3178317863264829</v>
          </cell>
          <cell r="AG68">
            <v>0.30340640860562756</v>
          </cell>
          <cell r="AH68">
            <v>0.29789683242566489</v>
          </cell>
        </row>
        <row r="69">
          <cell r="T69">
            <v>1066</v>
          </cell>
          <cell r="U69">
            <v>0.48299999999999998</v>
          </cell>
          <cell r="V69">
            <v>0.48300000000000004</v>
          </cell>
          <cell r="W69">
            <v>0.48299999999999998</v>
          </cell>
          <cell r="X69">
            <v>0.48299999999999998</v>
          </cell>
          <cell r="Y69">
            <v>0.48300000000000004</v>
          </cell>
          <cell r="Z69">
            <v>0.48299999999999998</v>
          </cell>
          <cell r="AA69">
            <v>0.48295450039335341</v>
          </cell>
          <cell r="AB69">
            <v>0.4828731046488377</v>
          </cell>
          <cell r="AC69">
            <v>0.48264638277941063</v>
          </cell>
          <cell r="AD69">
            <v>0.48170351701158637</v>
          </cell>
          <cell r="AE69">
            <v>0.4809085511683972</v>
          </cell>
          <cell r="AF69">
            <v>0.47361702273021755</v>
          </cell>
          <cell r="AG69">
            <v>0.4726751606822846</v>
          </cell>
          <cell r="AH69">
            <v>0.4697833017171707</v>
          </cell>
        </row>
        <row r="70">
          <cell r="T70">
            <v>1067</v>
          </cell>
          <cell r="U70">
            <v>0.48299999999999998</v>
          </cell>
          <cell r="V70">
            <v>0.48299999999999998</v>
          </cell>
          <cell r="W70">
            <v>0.48299999999999998</v>
          </cell>
          <cell r="X70">
            <v>0.48299999999999993</v>
          </cell>
          <cell r="Y70">
            <v>0.48299999999999993</v>
          </cell>
          <cell r="Z70">
            <v>0.48299999999999998</v>
          </cell>
          <cell r="AA70">
            <v>0.48299999999999998</v>
          </cell>
          <cell r="AB70">
            <v>0.48299999999999998</v>
          </cell>
          <cell r="AC70">
            <v>0.48299999999999998</v>
          </cell>
          <cell r="AD70">
            <v>0.48299999999999998</v>
          </cell>
          <cell r="AE70">
            <v>0.48300000000000004</v>
          </cell>
          <cell r="AF70">
            <v>0.47926013622838221</v>
          </cell>
          <cell r="AG70">
            <v>0.47715010002143815</v>
          </cell>
          <cell r="AH70">
            <v>0.47707175078405673</v>
          </cell>
        </row>
        <row r="71">
          <cell r="T71">
            <v>1068</v>
          </cell>
          <cell r="U71">
            <v>0.48299999999999998</v>
          </cell>
          <cell r="V71">
            <v>0.48299999999999993</v>
          </cell>
          <cell r="W71">
            <v>0.48299999999999998</v>
          </cell>
          <cell r="X71">
            <v>0.48299999999999998</v>
          </cell>
          <cell r="Y71">
            <v>0.48299999999999993</v>
          </cell>
          <cell r="Z71">
            <v>0.48299999999999998</v>
          </cell>
          <cell r="AA71">
            <v>0.48299999999999993</v>
          </cell>
          <cell r="AB71">
            <v>0.48299999999999998</v>
          </cell>
          <cell r="AC71">
            <v>0.48289845922994123</v>
          </cell>
          <cell r="AD71">
            <v>0.48209861765167356</v>
          </cell>
          <cell r="AE71">
            <v>0.48160140184087419</v>
          </cell>
          <cell r="AF71">
            <v>0.46525328304440894</v>
          </cell>
          <cell r="AG71">
            <v>0.46345828577722598</v>
          </cell>
          <cell r="AH71">
            <v>0.46414245053568343</v>
          </cell>
        </row>
        <row r="72">
          <cell r="T72">
            <v>1069</v>
          </cell>
          <cell r="U72">
            <v>0.48299999999999998</v>
          </cell>
          <cell r="V72">
            <v>0.48299999999999998</v>
          </cell>
          <cell r="W72">
            <v>0.48299999999999998</v>
          </cell>
          <cell r="X72">
            <v>0.48299999999999998</v>
          </cell>
          <cell r="Y72">
            <v>0.48299999999999998</v>
          </cell>
          <cell r="Z72">
            <v>0.48299999999999998</v>
          </cell>
          <cell r="AA72">
            <v>0.48299999999999998</v>
          </cell>
          <cell r="AB72">
            <v>0.4826801566189079</v>
          </cell>
          <cell r="AC72">
            <v>0.48197849084848177</v>
          </cell>
          <cell r="AD72">
            <v>0.47928521249483302</v>
          </cell>
          <cell r="AE72">
            <v>0.47225552651504543</v>
          </cell>
          <cell r="AF72">
            <v>0.45284454733911822</v>
          </cell>
          <cell r="AG72">
            <v>0.42847908626888004</v>
          </cell>
          <cell r="AH72">
            <v>0.42599148695281291</v>
          </cell>
        </row>
        <row r="73">
          <cell r="T73">
            <v>1070</v>
          </cell>
          <cell r="U73">
            <v>0.48300000000000004</v>
          </cell>
          <cell r="V73">
            <v>0.48300000000000004</v>
          </cell>
          <cell r="W73">
            <v>0.48299999999999998</v>
          </cell>
          <cell r="X73">
            <v>0.48300000000000004</v>
          </cell>
          <cell r="Y73">
            <v>0.48299999999999998</v>
          </cell>
          <cell r="Z73">
            <v>0.48299999999999998</v>
          </cell>
          <cell r="AA73">
            <v>0.48299999999999993</v>
          </cell>
          <cell r="AB73">
            <v>0.48280578335560748</v>
          </cell>
          <cell r="AC73">
            <v>0.48162859224777949</v>
          </cell>
          <cell r="AD73">
            <v>0.47875940320651916</v>
          </cell>
          <cell r="AE73">
            <v>0.47508960703985703</v>
          </cell>
          <cell r="AF73">
            <v>0.43481537447445578</v>
          </cell>
          <cell r="AG73">
            <v>0.41610112253729725</v>
          </cell>
          <cell r="AH73">
            <v>0.41294003433258608</v>
          </cell>
        </row>
        <row r="74">
          <cell r="T74">
            <v>1071</v>
          </cell>
          <cell r="U74">
            <v>0.48299999999999998</v>
          </cell>
          <cell r="V74">
            <v>0.48299999999999998</v>
          </cell>
          <cell r="W74">
            <v>0.48299999999999998</v>
          </cell>
          <cell r="X74">
            <v>0.48299999999999998</v>
          </cell>
          <cell r="Y74">
            <v>0.48299999999999998</v>
          </cell>
          <cell r="Z74">
            <v>0.48299999999999998</v>
          </cell>
          <cell r="AA74">
            <v>0.48299999999999998</v>
          </cell>
          <cell r="AB74">
            <v>0.4818599944392839</v>
          </cell>
          <cell r="AC74">
            <v>0.48052036401572051</v>
          </cell>
          <cell r="AD74">
            <v>0.48021839406551065</v>
          </cell>
          <cell r="AE74">
            <v>0.46922143187315946</v>
          </cell>
          <cell r="AF74">
            <v>0.30343256229471455</v>
          </cell>
          <cell r="AG74">
            <v>0.25780422803819736</v>
          </cell>
          <cell r="AH74">
            <v>0.2721894085993381</v>
          </cell>
        </row>
        <row r="75">
          <cell r="T75">
            <v>1072</v>
          </cell>
          <cell r="U75">
            <v>0.48299999999999998</v>
          </cell>
          <cell r="V75">
            <v>0.48299999999999998</v>
          </cell>
          <cell r="W75">
            <v>0.48299999999999998</v>
          </cell>
          <cell r="X75">
            <v>0.48299999999999998</v>
          </cell>
          <cell r="Y75">
            <v>0.48299999999999998</v>
          </cell>
          <cell r="Z75">
            <v>0.48299999999999998</v>
          </cell>
          <cell r="AA75">
            <v>0.48299999999999998</v>
          </cell>
          <cell r="AB75">
            <v>0.48299999999999998</v>
          </cell>
          <cell r="AC75">
            <v>0.48299999999999998</v>
          </cell>
          <cell r="AD75">
            <v>0.48001710858529084</v>
          </cell>
          <cell r="AE75">
            <v>0.48004934228551793</v>
          </cell>
          <cell r="AF75">
            <v>0.47954518493471959</v>
          </cell>
          <cell r="AG75">
            <v>0.47944112665726502</v>
          </cell>
          <cell r="AH75">
            <v>0.47945859070903063</v>
          </cell>
        </row>
        <row r="76">
          <cell r="T76">
            <v>1073</v>
          </cell>
          <cell r="U76">
            <v>0.48300000000000004</v>
          </cell>
          <cell r="V76">
            <v>0.48299999999999998</v>
          </cell>
          <cell r="W76">
            <v>0.48299999999999998</v>
          </cell>
          <cell r="X76">
            <v>0.48299999999999998</v>
          </cell>
          <cell r="Y76">
            <v>0.48299999999999998</v>
          </cell>
          <cell r="Z76">
            <v>0.48299999999999998</v>
          </cell>
          <cell r="AA76">
            <v>0.48299999999999998</v>
          </cell>
          <cell r="AB76">
            <v>0.48300000000000004</v>
          </cell>
          <cell r="AC76">
            <v>0.48299999999999998</v>
          </cell>
          <cell r="AD76">
            <v>0.48299999999999998</v>
          </cell>
          <cell r="AE76">
            <v>0.48177379533670417</v>
          </cell>
          <cell r="AF76">
            <v>0.48193385074093176</v>
          </cell>
          <cell r="AG76">
            <v>0.48096166054410017</v>
          </cell>
          <cell r="AH76">
            <v>0.4813707999852409</v>
          </cell>
        </row>
        <row r="77">
          <cell r="T77">
            <v>1074</v>
          </cell>
          <cell r="U77">
            <v>0.48299999999999993</v>
          </cell>
          <cell r="V77">
            <v>0.48300000000000004</v>
          </cell>
          <cell r="W77">
            <v>0.48299999999999998</v>
          </cell>
          <cell r="X77">
            <v>0.48299999999999998</v>
          </cell>
          <cell r="Y77">
            <v>0.48299999999999993</v>
          </cell>
          <cell r="Z77">
            <v>0.48300000000000004</v>
          </cell>
          <cell r="AA77">
            <v>0.48299999999999998</v>
          </cell>
          <cell r="AB77">
            <v>0.48300000000000004</v>
          </cell>
          <cell r="AC77">
            <v>0.48286856175697723</v>
          </cell>
          <cell r="AD77">
            <v>0.48284259734994817</v>
          </cell>
          <cell r="AE77">
            <v>0.48277037149778207</v>
          </cell>
          <cell r="AF77">
            <v>0.48274673545921915</v>
          </cell>
          <cell r="AG77">
            <v>0.48250593015964816</v>
          </cell>
          <cell r="AH77">
            <v>0.48251616330833103</v>
          </cell>
        </row>
        <row r="78">
          <cell r="T78">
            <v>1075</v>
          </cell>
          <cell r="U78">
            <v>0.48299999999999998</v>
          </cell>
          <cell r="V78">
            <v>0.48299999999999998</v>
          </cell>
          <cell r="W78">
            <v>0.48299999999999998</v>
          </cell>
          <cell r="X78">
            <v>0.48299999999999998</v>
          </cell>
          <cell r="Y78">
            <v>0.48299999999999998</v>
          </cell>
          <cell r="Z78">
            <v>0.48299999999999998</v>
          </cell>
          <cell r="AA78">
            <v>0.48299999999999998</v>
          </cell>
          <cell r="AB78">
            <v>0.48299999999999998</v>
          </cell>
          <cell r="AC78">
            <v>0.48299999999999998</v>
          </cell>
          <cell r="AD78">
            <v>0.48299999999999998</v>
          </cell>
          <cell r="AE78">
            <v>0.48299999999999998</v>
          </cell>
          <cell r="AF78">
            <v>0.48299999999999998</v>
          </cell>
          <cell r="AG78">
            <v>0.48299999999999998</v>
          </cell>
          <cell r="AH78">
            <v>0.48299999999999998</v>
          </cell>
        </row>
        <row r="79">
          <cell r="T79">
            <v>1076</v>
          </cell>
          <cell r="U79">
            <v>0.48299999999999998</v>
          </cell>
          <cell r="V79">
            <v>0.48299999999999998</v>
          </cell>
          <cell r="W79">
            <v>0.48299999999999998</v>
          </cell>
          <cell r="X79">
            <v>0.48299999999999998</v>
          </cell>
          <cell r="Y79">
            <v>0.48300000000000004</v>
          </cell>
          <cell r="Z79">
            <v>0.48299999999999998</v>
          </cell>
          <cell r="AA79">
            <v>0.48299999999999998</v>
          </cell>
          <cell r="AB79">
            <v>0.48299999999999998</v>
          </cell>
          <cell r="AC79">
            <v>0.48195667558598665</v>
          </cell>
          <cell r="AD79">
            <v>0.48078452298473112</v>
          </cell>
          <cell r="AE79">
            <v>0.47878731559771731</v>
          </cell>
          <cell r="AF79">
            <v>0.47054706485929754</v>
          </cell>
          <cell r="AG79">
            <v>0.43255952940888426</v>
          </cell>
          <cell r="AH79">
            <v>0.42975034180729227</v>
          </cell>
        </row>
        <row r="80">
          <cell r="T80">
            <v>1077</v>
          </cell>
          <cell r="U80">
            <v>0.48300000000000004</v>
          </cell>
          <cell r="V80">
            <v>0.48299999999999998</v>
          </cell>
          <cell r="W80">
            <v>0.48299999999999998</v>
          </cell>
          <cell r="X80">
            <v>0.48299999999999993</v>
          </cell>
          <cell r="Y80">
            <v>0.48299999999999998</v>
          </cell>
          <cell r="Z80">
            <v>0.48299999999999993</v>
          </cell>
          <cell r="AA80">
            <v>0.48299999999999998</v>
          </cell>
          <cell r="AB80">
            <v>0.48299999999999998</v>
          </cell>
          <cell r="AC80">
            <v>0.48112586497621085</v>
          </cell>
          <cell r="AD80">
            <v>0.47771848994624516</v>
          </cell>
          <cell r="AE80">
            <v>0.4759758297853785</v>
          </cell>
          <cell r="AF80">
            <v>0.4630195977545204</v>
          </cell>
          <cell r="AG80">
            <v>0.45768057719066002</v>
          </cell>
          <cell r="AH80">
            <v>0.45371432604282425</v>
          </cell>
        </row>
        <row r="81">
          <cell r="T81">
            <v>1078</v>
          </cell>
          <cell r="U81">
            <v>0.48299999999999998</v>
          </cell>
          <cell r="V81">
            <v>0.48299999999999998</v>
          </cell>
          <cell r="W81">
            <v>0.48299999999999998</v>
          </cell>
          <cell r="X81">
            <v>0.48299999999999998</v>
          </cell>
          <cell r="Y81">
            <v>0.48299999999999998</v>
          </cell>
          <cell r="Z81">
            <v>0.48299999999999998</v>
          </cell>
          <cell r="AA81">
            <v>0.48299999999999998</v>
          </cell>
          <cell r="AB81">
            <v>0.48269618640960582</v>
          </cell>
          <cell r="AC81">
            <v>0.48175464103160082</v>
          </cell>
          <cell r="AD81">
            <v>0.47578327899960621</v>
          </cell>
          <cell r="AE81">
            <v>0.47299009521605034</v>
          </cell>
          <cell r="AF81">
            <v>0.46753526715076393</v>
          </cell>
          <cell r="AG81">
            <v>0.46572998964894957</v>
          </cell>
          <cell r="AH81">
            <v>0.46410102203368303</v>
          </cell>
        </row>
        <row r="82">
          <cell r="T82">
            <v>1079</v>
          </cell>
          <cell r="U82">
            <v>0.48299999999999998</v>
          </cell>
          <cell r="V82">
            <v>0.48299999999999998</v>
          </cell>
          <cell r="W82">
            <v>0.48299999999999998</v>
          </cell>
          <cell r="X82">
            <v>0.48299999999999998</v>
          </cell>
          <cell r="Y82">
            <v>0.48299999999999998</v>
          </cell>
          <cell r="Z82">
            <v>0.48299999999999993</v>
          </cell>
          <cell r="AA82">
            <v>0.48299999999999998</v>
          </cell>
          <cell r="AB82">
            <v>0.48300000000000004</v>
          </cell>
          <cell r="AC82">
            <v>0.48299999999999998</v>
          </cell>
          <cell r="AD82">
            <v>0.48299999999999998</v>
          </cell>
          <cell r="AE82">
            <v>0.47802665194544375</v>
          </cell>
          <cell r="AF82">
            <v>0.46368081455632681</v>
          </cell>
          <cell r="AG82">
            <v>0.46405437444884157</v>
          </cell>
          <cell r="AH82">
            <v>0.46315918026870129</v>
          </cell>
        </row>
        <row r="83">
          <cell r="T83">
            <v>1080</v>
          </cell>
          <cell r="U83">
            <v>0.48299999999999998</v>
          </cell>
          <cell r="V83">
            <v>0.48299999999999993</v>
          </cell>
          <cell r="W83">
            <v>0.48299999999999998</v>
          </cell>
          <cell r="X83">
            <v>0.48299999999999998</v>
          </cell>
          <cell r="Y83">
            <v>0.48299999999999998</v>
          </cell>
          <cell r="Z83">
            <v>0.48299999999999998</v>
          </cell>
          <cell r="AA83">
            <v>0.48299999999999998</v>
          </cell>
          <cell r="AB83">
            <v>0.48299999999999998</v>
          </cell>
          <cell r="AC83">
            <v>0.48300000000000004</v>
          </cell>
          <cell r="AD83">
            <v>0.48299999999999998</v>
          </cell>
          <cell r="AE83">
            <v>0.48299999999999998</v>
          </cell>
          <cell r="AF83">
            <v>0.43802279334596</v>
          </cell>
          <cell r="AG83">
            <v>0.42251332003946218</v>
          </cell>
          <cell r="AH83">
            <v>0.42027195207027773</v>
          </cell>
        </row>
        <row r="84">
          <cell r="T84">
            <v>1081</v>
          </cell>
          <cell r="U84">
            <v>0.48299999999999998</v>
          </cell>
          <cell r="V84">
            <v>0.48299999999999998</v>
          </cell>
          <cell r="W84">
            <v>0.48300000000000004</v>
          </cell>
          <cell r="X84">
            <v>0.48299999999999998</v>
          </cell>
          <cell r="Y84">
            <v>0.48300000000000004</v>
          </cell>
          <cell r="Z84">
            <v>0.48300000000000004</v>
          </cell>
          <cell r="AA84">
            <v>0.48299999999999998</v>
          </cell>
          <cell r="AB84">
            <v>0.48299999999999998</v>
          </cell>
          <cell r="AC84">
            <v>0.48264094998573859</v>
          </cell>
          <cell r="AD84">
            <v>0.48255219272266908</v>
          </cell>
          <cell r="AE84">
            <v>0.48119757644975558</v>
          </cell>
          <cell r="AF84">
            <v>0.46597002679085769</v>
          </cell>
          <cell r="AG84">
            <v>0.4639388372609885</v>
          </cell>
          <cell r="AH84">
            <v>0.45706411042898404</v>
          </cell>
        </row>
        <row r="85">
          <cell r="T85">
            <v>1082</v>
          </cell>
          <cell r="U85">
            <v>0.48299999999999998</v>
          </cell>
          <cell r="V85">
            <v>0.48299999999999998</v>
          </cell>
          <cell r="W85">
            <v>0.48300000000000004</v>
          </cell>
          <cell r="X85">
            <v>0.48300000000000004</v>
          </cell>
          <cell r="Y85">
            <v>0.48299999999999993</v>
          </cell>
          <cell r="Z85">
            <v>0.48299999999999998</v>
          </cell>
          <cell r="AA85">
            <v>0.48299999999999993</v>
          </cell>
          <cell r="AB85">
            <v>0.48299999999999998</v>
          </cell>
          <cell r="AC85">
            <v>0.48275097761603725</v>
          </cell>
          <cell r="AD85">
            <v>0.48231206000066457</v>
          </cell>
          <cell r="AE85">
            <v>0.48202349535579819</v>
          </cell>
          <cell r="AF85">
            <v>0.45896123339514738</v>
          </cell>
          <cell r="AG85">
            <v>0.45801558197397912</v>
          </cell>
          <cell r="AH85">
            <v>0.45569813068617016</v>
          </cell>
        </row>
        <row r="86">
          <cell r="T86">
            <v>1083</v>
          </cell>
          <cell r="U86">
            <v>0.48299999999999998</v>
          </cell>
          <cell r="V86">
            <v>0.48299999999999998</v>
          </cell>
          <cell r="W86">
            <v>0.48299999999999993</v>
          </cell>
          <cell r="X86">
            <v>0.48299999999999993</v>
          </cell>
          <cell r="Y86">
            <v>0.48299999999999998</v>
          </cell>
          <cell r="Z86">
            <v>0.48299999999999998</v>
          </cell>
          <cell r="AA86">
            <v>0.48299999999999993</v>
          </cell>
          <cell r="AB86">
            <v>0.48299999999999998</v>
          </cell>
          <cell r="AC86">
            <v>0.48299999999999998</v>
          </cell>
          <cell r="AD86">
            <v>0.47826011852640005</v>
          </cell>
          <cell r="AE86">
            <v>0.46402408525352185</v>
          </cell>
          <cell r="AF86">
            <v>0.46573992699201794</v>
          </cell>
          <cell r="AG86">
            <v>0.45990923874876488</v>
          </cell>
          <cell r="AH86">
            <v>0.44986002279389548</v>
          </cell>
        </row>
        <row r="87">
          <cell r="T87">
            <v>1084</v>
          </cell>
          <cell r="U87">
            <v>0.48300000000000004</v>
          </cell>
          <cell r="V87">
            <v>0.48299999999999993</v>
          </cell>
          <cell r="W87">
            <v>0.48299999999999998</v>
          </cell>
          <cell r="X87">
            <v>0.48300000000000004</v>
          </cell>
          <cell r="Y87">
            <v>0.48299999999999993</v>
          </cell>
          <cell r="Z87">
            <v>0.48299999999999998</v>
          </cell>
          <cell r="AA87">
            <v>0.48300000000000004</v>
          </cell>
          <cell r="AB87">
            <v>0.48299999999999998</v>
          </cell>
          <cell r="AC87">
            <v>0.48299999999999998</v>
          </cell>
          <cell r="AD87">
            <v>0.48123704106285581</v>
          </cell>
          <cell r="AE87">
            <v>0.4767477643378884</v>
          </cell>
          <cell r="AF87">
            <v>0.47641763928015185</v>
          </cell>
          <cell r="AG87">
            <v>0.47681946089008603</v>
          </cell>
          <cell r="AH87">
            <v>0.47022805618015268</v>
          </cell>
        </row>
        <row r="88">
          <cell r="T88">
            <v>1085</v>
          </cell>
          <cell r="U88">
            <v>0.48299999999999998</v>
          </cell>
          <cell r="V88">
            <v>0.48299999999999998</v>
          </cell>
          <cell r="W88">
            <v>0.48299999999999993</v>
          </cell>
          <cell r="X88">
            <v>0.48299999999999998</v>
          </cell>
          <cell r="Y88">
            <v>0.48299999999999998</v>
          </cell>
          <cell r="Z88">
            <v>0.48299999999999998</v>
          </cell>
          <cell r="AA88">
            <v>0.48299999999999998</v>
          </cell>
          <cell r="AB88">
            <v>0.47462792674499998</v>
          </cell>
          <cell r="AC88">
            <v>0.47502597514367589</v>
          </cell>
          <cell r="AD88">
            <v>0.47434723039293691</v>
          </cell>
          <cell r="AE88">
            <v>0.47302429149596048</v>
          </cell>
          <cell r="AF88">
            <v>0.46980486409656769</v>
          </cell>
          <cell r="AG88">
            <v>0.44743057601714697</v>
          </cell>
          <cell r="AH88">
            <v>0.43673834041521831</v>
          </cell>
        </row>
        <row r="89">
          <cell r="T89">
            <v>1086</v>
          </cell>
          <cell r="U89">
            <v>0.48300000000000004</v>
          </cell>
          <cell r="V89">
            <v>0.48299999999999998</v>
          </cell>
          <cell r="W89">
            <v>0.48300000000000004</v>
          </cell>
          <cell r="X89">
            <v>0.48299999999999998</v>
          </cell>
          <cell r="Y89">
            <v>0.48300000000000004</v>
          </cell>
          <cell r="Z89">
            <v>0.48299999999999993</v>
          </cell>
          <cell r="AA89">
            <v>0.48299999999999993</v>
          </cell>
          <cell r="AB89">
            <v>0.48299999999999998</v>
          </cell>
          <cell r="AC89">
            <v>0.48295340643840773</v>
          </cell>
          <cell r="AD89">
            <v>0.48234427595018342</v>
          </cell>
          <cell r="AE89">
            <v>0.48164864609722124</v>
          </cell>
          <cell r="AF89">
            <v>0.47876083173085482</v>
          </cell>
          <cell r="AG89">
            <v>0.47596787506576133</v>
          </cell>
          <cell r="AH89">
            <v>0.4754146050537737</v>
          </cell>
        </row>
        <row r="90">
          <cell r="T90">
            <v>1087</v>
          </cell>
          <cell r="U90">
            <v>0.48299999999999998</v>
          </cell>
          <cell r="V90">
            <v>0.48299999999999998</v>
          </cell>
          <cell r="W90">
            <v>0.48299999999999998</v>
          </cell>
          <cell r="X90">
            <v>0.48299999999999993</v>
          </cell>
          <cell r="Y90">
            <v>0.48299999999999993</v>
          </cell>
          <cell r="Z90">
            <v>0.48299999999999993</v>
          </cell>
          <cell r="AA90">
            <v>0.48299999999999993</v>
          </cell>
          <cell r="AB90">
            <v>0.48299999999999993</v>
          </cell>
          <cell r="AC90">
            <v>0.48299999999999993</v>
          </cell>
          <cell r="AD90">
            <v>0.48299999999999993</v>
          </cell>
          <cell r="AE90">
            <v>0.48299999999999993</v>
          </cell>
          <cell r="AF90">
            <v>0.48299999999999993</v>
          </cell>
          <cell r="AG90">
            <v>0.48299999999999993</v>
          </cell>
          <cell r="AH90">
            <v>0.48299999999999993</v>
          </cell>
        </row>
        <row r="91">
          <cell r="T91">
            <v>1088</v>
          </cell>
          <cell r="U91">
            <v>0.48299999999999998</v>
          </cell>
          <cell r="V91">
            <v>0.48299999999999998</v>
          </cell>
          <cell r="W91">
            <v>0.48299999999999998</v>
          </cell>
          <cell r="X91">
            <v>0.48299999999999998</v>
          </cell>
          <cell r="Y91">
            <v>0.48299999999999998</v>
          </cell>
          <cell r="Z91">
            <v>0.48299999999999998</v>
          </cell>
          <cell r="AA91">
            <v>0.48299999999999993</v>
          </cell>
          <cell r="AB91">
            <v>0.48299999999999998</v>
          </cell>
          <cell r="AC91">
            <v>0.48266933928060812</v>
          </cell>
          <cell r="AD91">
            <v>0.48200805321050216</v>
          </cell>
          <cell r="AE91">
            <v>0.4758934061921305</v>
          </cell>
          <cell r="AF91">
            <v>0.47223619125671584</v>
          </cell>
          <cell r="AG91">
            <v>0.47208197265135626</v>
          </cell>
          <cell r="AH91">
            <v>0.46746483244044185</v>
          </cell>
        </row>
        <row r="92">
          <cell r="T92">
            <v>1089</v>
          </cell>
          <cell r="U92">
            <v>0.48299999999999993</v>
          </cell>
          <cell r="V92">
            <v>0.48299999999999998</v>
          </cell>
          <cell r="W92">
            <v>0.48299999999999998</v>
          </cell>
          <cell r="X92">
            <v>0.48299999999999998</v>
          </cell>
          <cell r="Y92">
            <v>0.48299999999999998</v>
          </cell>
          <cell r="Z92">
            <v>0.48299999999999998</v>
          </cell>
          <cell r="AA92">
            <v>0.48299999999999998</v>
          </cell>
          <cell r="AB92">
            <v>0.48231300738837096</v>
          </cell>
          <cell r="AC92">
            <v>0.48064275952466984</v>
          </cell>
          <cell r="AD92">
            <v>0.47755039983351499</v>
          </cell>
          <cell r="AE92">
            <v>0.47487860785105318</v>
          </cell>
          <cell r="AF92">
            <v>0.46627125487604248</v>
          </cell>
          <cell r="AG92">
            <v>0.45398017492171344</v>
          </cell>
          <cell r="AH92">
            <v>0.45218839405817834</v>
          </cell>
        </row>
        <row r="93">
          <cell r="T93">
            <v>1090</v>
          </cell>
          <cell r="U93">
            <v>0.48299999999999998</v>
          </cell>
          <cell r="V93">
            <v>0.48299999999999993</v>
          </cell>
          <cell r="W93">
            <v>0.48299999999999993</v>
          </cell>
          <cell r="X93">
            <v>0.48299999999999998</v>
          </cell>
          <cell r="Y93">
            <v>0.48299999999999998</v>
          </cell>
          <cell r="Z93">
            <v>0.48299999999999998</v>
          </cell>
          <cell r="AA93">
            <v>0.48286160735839112</v>
          </cell>
          <cell r="AB93">
            <v>0.48284159372943714</v>
          </cell>
          <cell r="AC93">
            <v>0.48227359181621982</v>
          </cell>
          <cell r="AD93">
            <v>0.48179440237406318</v>
          </cell>
          <cell r="AE93">
            <v>0.48026466294956438</v>
          </cell>
          <cell r="AF93">
            <v>0.47305082250282782</v>
          </cell>
          <cell r="AG93">
            <v>0.46984069541214862</v>
          </cell>
          <cell r="AH93">
            <v>0.46824187325494065</v>
          </cell>
        </row>
        <row r="94">
          <cell r="T94">
            <v>1091</v>
          </cell>
          <cell r="U94">
            <v>0.48299999999999998</v>
          </cell>
          <cell r="V94">
            <v>0.48299999999999998</v>
          </cell>
          <cell r="W94">
            <v>0.48300000000000004</v>
          </cell>
          <cell r="X94">
            <v>0.48299999999999998</v>
          </cell>
          <cell r="Y94">
            <v>0.48299999999999998</v>
          </cell>
          <cell r="Z94">
            <v>0.48299999999999998</v>
          </cell>
          <cell r="AA94">
            <v>0.48299999999999998</v>
          </cell>
          <cell r="AB94">
            <v>0.48299999999999998</v>
          </cell>
          <cell r="AC94">
            <v>0.48299999999999998</v>
          </cell>
          <cell r="AD94">
            <v>0.48299999999999993</v>
          </cell>
          <cell r="AE94">
            <v>0.47634017915137011</v>
          </cell>
          <cell r="AF94">
            <v>0.47205724075476607</v>
          </cell>
          <cell r="AG94">
            <v>0.47135548296180974</v>
          </cell>
          <cell r="AH94">
            <v>0.47109560344246038</v>
          </cell>
        </row>
        <row r="95">
          <cell r="T95">
            <v>1092</v>
          </cell>
          <cell r="U95">
            <v>0.48299999999999998</v>
          </cell>
          <cell r="V95">
            <v>0.48299999999999993</v>
          </cell>
          <cell r="W95">
            <v>0.48299999999999998</v>
          </cell>
          <cell r="X95">
            <v>0.48299999999999998</v>
          </cell>
          <cell r="Y95">
            <v>0.48299999999999998</v>
          </cell>
          <cell r="Z95">
            <v>0.48300000000000004</v>
          </cell>
          <cell r="AA95">
            <v>0.48299999999999998</v>
          </cell>
          <cell r="AB95">
            <v>0.48299999999999998</v>
          </cell>
          <cell r="AC95">
            <v>0.48299999999999998</v>
          </cell>
          <cell r="AD95">
            <v>0.48262327841399</v>
          </cell>
          <cell r="AE95">
            <v>0.48247753555723771</v>
          </cell>
          <cell r="AF95">
            <v>0.46936659684016568</v>
          </cell>
          <cell r="AG95">
            <v>0.46716067197993738</v>
          </cell>
          <cell r="AH95">
            <v>0.4642722993331922</v>
          </cell>
        </row>
        <row r="96">
          <cell r="T96">
            <v>1093</v>
          </cell>
          <cell r="U96">
            <v>0.48299999999999998</v>
          </cell>
          <cell r="V96">
            <v>0.48300000000000004</v>
          </cell>
          <cell r="W96">
            <v>0.48299999999999998</v>
          </cell>
          <cell r="X96">
            <v>0.48300000000000004</v>
          </cell>
          <cell r="Y96">
            <v>0.48299999999999998</v>
          </cell>
          <cell r="Z96">
            <v>0.48299999999999998</v>
          </cell>
          <cell r="AA96">
            <v>0.48299999999999998</v>
          </cell>
          <cell r="AB96">
            <v>0.48294275128520397</v>
          </cell>
          <cell r="AC96">
            <v>0.48244780331200043</v>
          </cell>
          <cell r="AD96">
            <v>0.48222645761049809</v>
          </cell>
          <cell r="AE96">
            <v>0.48152801208227458</v>
          </cell>
          <cell r="AF96">
            <v>0.47761291815119317</v>
          </cell>
          <cell r="AG96">
            <v>0.47297648957630983</v>
          </cell>
          <cell r="AH96">
            <v>0.46942271861261042</v>
          </cell>
        </row>
        <row r="97">
          <cell r="T97">
            <v>1094</v>
          </cell>
          <cell r="U97">
            <v>0.48299999999999998</v>
          </cell>
          <cell r="V97">
            <v>0.48299999999999998</v>
          </cell>
          <cell r="W97">
            <v>0.48299999999999998</v>
          </cell>
          <cell r="X97">
            <v>0.48299999999999998</v>
          </cell>
          <cell r="Y97">
            <v>0.48299999999999998</v>
          </cell>
          <cell r="Z97">
            <v>0.48299999999999998</v>
          </cell>
          <cell r="AA97">
            <v>0.48299999999999998</v>
          </cell>
          <cell r="AB97">
            <v>0.48187624956660235</v>
          </cell>
          <cell r="AC97">
            <v>0.48144312800192202</v>
          </cell>
          <cell r="AD97">
            <v>0.48012202498972795</v>
          </cell>
          <cell r="AE97">
            <v>0.47957680093237609</v>
          </cell>
          <cell r="AF97">
            <v>0.47282630198545972</v>
          </cell>
          <cell r="AG97">
            <v>0.47187102837597666</v>
          </cell>
          <cell r="AH97">
            <v>0.47210271638431484</v>
          </cell>
        </row>
        <row r="98">
          <cell r="T98">
            <v>1095</v>
          </cell>
          <cell r="U98">
            <v>0.48299999999999998</v>
          </cell>
          <cell r="V98">
            <v>0.48299999999999998</v>
          </cell>
          <cell r="W98">
            <v>0.48299999999999998</v>
          </cell>
          <cell r="X98">
            <v>0.48299999999999998</v>
          </cell>
          <cell r="Y98">
            <v>0.48299999999999998</v>
          </cell>
          <cell r="Z98">
            <v>0.48299999999999993</v>
          </cell>
          <cell r="AA98">
            <v>0.48299999999999998</v>
          </cell>
          <cell r="AB98">
            <v>0.48299999999999998</v>
          </cell>
          <cell r="AC98">
            <v>0.48299999999999998</v>
          </cell>
          <cell r="AD98">
            <v>0.48299999999999998</v>
          </cell>
          <cell r="AE98">
            <v>0.47989950906089096</v>
          </cell>
          <cell r="AF98">
            <v>0.46714435804134052</v>
          </cell>
          <cell r="AG98">
            <v>0.45962700807227425</v>
          </cell>
          <cell r="AH98">
            <v>0.44187706462333665</v>
          </cell>
        </row>
        <row r="99">
          <cell r="T99">
            <v>1096</v>
          </cell>
          <cell r="U99">
            <v>0.48299999999999998</v>
          </cell>
          <cell r="V99">
            <v>0.48299999999999998</v>
          </cell>
          <cell r="W99">
            <v>0.48299999999999998</v>
          </cell>
          <cell r="X99">
            <v>0.48300000000000004</v>
          </cell>
          <cell r="Y99">
            <v>0.48299999999999993</v>
          </cell>
          <cell r="Z99">
            <v>0.48299999999999993</v>
          </cell>
          <cell r="AA99">
            <v>0.48299999999999998</v>
          </cell>
          <cell r="AB99">
            <v>0.48300000000000004</v>
          </cell>
          <cell r="AC99">
            <v>0.47742756265400255</v>
          </cell>
          <cell r="AD99">
            <v>0.47523784379079526</v>
          </cell>
          <cell r="AE99">
            <v>0.47404018617604654</v>
          </cell>
          <cell r="AF99">
            <v>0.459609423025995</v>
          </cell>
          <cell r="AG99">
            <v>0.39390547745290505</v>
          </cell>
          <cell r="AH99">
            <v>0.39025761800674663</v>
          </cell>
        </row>
        <row r="100">
          <cell r="T100">
            <v>1097</v>
          </cell>
          <cell r="U100">
            <v>0.48299999999999998</v>
          </cell>
          <cell r="V100">
            <v>0.48299999999999998</v>
          </cell>
          <cell r="W100">
            <v>0.48299999999999998</v>
          </cell>
          <cell r="X100">
            <v>0.48299999999999998</v>
          </cell>
          <cell r="Y100">
            <v>0.48299999999999998</v>
          </cell>
          <cell r="Z100">
            <v>0.48299999999999998</v>
          </cell>
          <cell r="AA100">
            <v>0.48299999999999993</v>
          </cell>
          <cell r="AB100">
            <v>0.48271451053522768</v>
          </cell>
          <cell r="AC100">
            <v>0.48169383745960948</v>
          </cell>
          <cell r="AD100">
            <v>0.48025870060019521</v>
          </cell>
          <cell r="AE100">
            <v>0.47781533198143478</v>
          </cell>
          <cell r="AF100">
            <v>0.46549949052224493</v>
          </cell>
          <cell r="AG100">
            <v>0.43337766313992526</v>
          </cell>
          <cell r="AH100">
            <v>0.42971290072679907</v>
          </cell>
        </row>
        <row r="101">
          <cell r="T101">
            <v>1098</v>
          </cell>
          <cell r="U101">
            <v>0.48299999999999998</v>
          </cell>
          <cell r="V101">
            <v>0.48299999999999998</v>
          </cell>
          <cell r="W101">
            <v>0.48299999999999998</v>
          </cell>
          <cell r="X101">
            <v>0.48299999999999998</v>
          </cell>
          <cell r="Y101">
            <v>0.48299999999999998</v>
          </cell>
          <cell r="Z101">
            <v>0.48299999999999998</v>
          </cell>
          <cell r="AA101">
            <v>0.48299999999999998</v>
          </cell>
          <cell r="AB101">
            <v>0.48297252697794313</v>
          </cell>
          <cell r="AC101">
            <v>0.48291081093323035</v>
          </cell>
          <cell r="AD101">
            <v>0.4828029303813608</v>
          </cell>
          <cell r="AE101">
            <v>0.48129835987325598</v>
          </cell>
          <cell r="AF101">
            <v>0.48004762799367873</v>
          </cell>
          <cell r="AG101">
            <v>0.47742007995299068</v>
          </cell>
          <cell r="AH101">
            <v>0.47529177898000946</v>
          </cell>
        </row>
        <row r="102">
          <cell r="T102">
            <v>1099</v>
          </cell>
          <cell r="U102">
            <v>0.48299999999999998</v>
          </cell>
          <cell r="V102">
            <v>0.48299999999999998</v>
          </cell>
          <cell r="W102">
            <v>0.48299999999999998</v>
          </cell>
          <cell r="X102">
            <v>0.48299999999999998</v>
          </cell>
          <cell r="Y102">
            <v>0.48299999999999998</v>
          </cell>
          <cell r="Z102">
            <v>0.48299999999999998</v>
          </cell>
          <cell r="AA102">
            <v>0.48278694952462342</v>
          </cell>
          <cell r="AB102">
            <v>0.48277941729137541</v>
          </cell>
          <cell r="AC102">
            <v>0.47843058719601678</v>
          </cell>
          <cell r="AD102">
            <v>0.47757792274710087</v>
          </cell>
          <cell r="AE102">
            <v>0.47719424132229776</v>
          </cell>
          <cell r="AF102">
            <v>0.46238717121397471</v>
          </cell>
          <cell r="AG102">
            <v>0.4569716125558157</v>
          </cell>
          <cell r="AH102">
            <v>0.45530996262675505</v>
          </cell>
        </row>
        <row r="103">
          <cell r="T103">
            <v>1100</v>
          </cell>
          <cell r="U103">
            <v>0.48299999999999993</v>
          </cell>
          <cell r="V103">
            <v>0.48299999999999998</v>
          </cell>
          <cell r="W103">
            <v>0.48299999999999993</v>
          </cell>
          <cell r="X103">
            <v>0.48299999999999998</v>
          </cell>
          <cell r="Y103">
            <v>0.48299999999999993</v>
          </cell>
          <cell r="Z103">
            <v>0.48299999999999998</v>
          </cell>
          <cell r="AA103">
            <v>0.48299999999999998</v>
          </cell>
          <cell r="AB103">
            <v>0.48299999999999998</v>
          </cell>
          <cell r="AC103">
            <v>0.48299999999999998</v>
          </cell>
          <cell r="AD103">
            <v>0.48299999999999998</v>
          </cell>
          <cell r="AE103">
            <v>0.48299999999999998</v>
          </cell>
          <cell r="AF103">
            <v>0.48299999999999998</v>
          </cell>
          <cell r="AG103">
            <v>0.48299999999999998</v>
          </cell>
          <cell r="AH103">
            <v>0.48299999999999998</v>
          </cell>
        </row>
        <row r="104">
          <cell r="T104">
            <v>1101</v>
          </cell>
          <cell r="U104">
            <v>0.48300000000000004</v>
          </cell>
          <cell r="V104">
            <v>0.48299999999999993</v>
          </cell>
          <cell r="W104">
            <v>0.48299999999999998</v>
          </cell>
          <cell r="X104">
            <v>0.48299999999999998</v>
          </cell>
          <cell r="Y104">
            <v>0.48299999999999993</v>
          </cell>
          <cell r="Z104">
            <v>0.48299999999999998</v>
          </cell>
          <cell r="AA104">
            <v>0.48288889946352237</v>
          </cell>
          <cell r="AB104">
            <v>0.48294066397592839</v>
          </cell>
          <cell r="AC104">
            <v>0.48285580456478977</v>
          </cell>
          <cell r="AD104">
            <v>0.48178995712870576</v>
          </cell>
          <cell r="AE104">
            <v>0.48079301418397247</v>
          </cell>
          <cell r="AF104">
            <v>0.47421081907956425</v>
          </cell>
          <cell r="AG104">
            <v>0.47112139129470187</v>
          </cell>
          <cell r="AH104">
            <v>0.47097864360795566</v>
          </cell>
        </row>
        <row r="105">
          <cell r="T105">
            <v>1102</v>
          </cell>
          <cell r="U105">
            <v>0.48300000000000004</v>
          </cell>
          <cell r="V105">
            <v>0.48299999999999993</v>
          </cell>
          <cell r="W105">
            <v>0.48299999999999993</v>
          </cell>
          <cell r="X105">
            <v>0.48299999999999993</v>
          </cell>
          <cell r="Y105">
            <v>0.48299999999999998</v>
          </cell>
          <cell r="Z105">
            <v>0.48299999999999998</v>
          </cell>
          <cell r="AA105">
            <v>0.48299999999999998</v>
          </cell>
          <cell r="AB105">
            <v>0.48287167415391141</v>
          </cell>
          <cell r="AC105">
            <v>0.47802912591051849</v>
          </cell>
          <cell r="AD105">
            <v>0.47797695197013906</v>
          </cell>
          <cell r="AE105">
            <v>0.47755163258281308</v>
          </cell>
          <cell r="AF105">
            <v>0.47594590976594092</v>
          </cell>
          <cell r="AG105">
            <v>0.47432153042889752</v>
          </cell>
          <cell r="AH105">
            <v>0.47111289209881357</v>
          </cell>
        </row>
        <row r="106">
          <cell r="T106">
            <v>1103</v>
          </cell>
          <cell r="U106">
            <v>0.48299999999999998</v>
          </cell>
          <cell r="V106">
            <v>0.48299999999999998</v>
          </cell>
          <cell r="W106">
            <v>0.48299999999999998</v>
          </cell>
          <cell r="X106">
            <v>0.48300000000000004</v>
          </cell>
          <cell r="Y106">
            <v>0.48299999999999993</v>
          </cell>
          <cell r="Z106">
            <v>0.48299999999999993</v>
          </cell>
          <cell r="AA106">
            <v>0.48299999999999998</v>
          </cell>
          <cell r="AB106">
            <v>0.48299999999999998</v>
          </cell>
          <cell r="AC106">
            <v>0.48299999999999998</v>
          </cell>
          <cell r="AD106">
            <v>0.48299999999999998</v>
          </cell>
          <cell r="AE106">
            <v>0.48299999999999998</v>
          </cell>
          <cell r="AF106">
            <v>0.48147456182128473</v>
          </cell>
          <cell r="AG106">
            <v>0.47947238795443758</v>
          </cell>
          <cell r="AH106">
            <v>0.47848283350618509</v>
          </cell>
        </row>
        <row r="107">
          <cell r="T107">
            <v>1104</v>
          </cell>
          <cell r="U107">
            <v>0.48299999999999998</v>
          </cell>
          <cell r="V107">
            <v>0.48299999999999998</v>
          </cell>
          <cell r="W107">
            <v>0.48299999999999998</v>
          </cell>
          <cell r="X107">
            <v>0.48299999999999998</v>
          </cell>
          <cell r="Y107">
            <v>0.48299999999999998</v>
          </cell>
          <cell r="Z107">
            <v>0.48299999999999998</v>
          </cell>
          <cell r="AA107">
            <v>0.48282359845649997</v>
          </cell>
          <cell r="AB107">
            <v>0.48283227633317488</v>
          </cell>
          <cell r="AC107">
            <v>0.48073070998914086</v>
          </cell>
          <cell r="AD107">
            <v>0.47890636501748046</v>
          </cell>
          <cell r="AE107">
            <v>0.4779317702405424</v>
          </cell>
          <cell r="AF107">
            <v>0.46524799107700182</v>
          </cell>
          <cell r="AG107">
            <v>0.42414479050148074</v>
          </cell>
          <cell r="AH107">
            <v>0.4220028305976864</v>
          </cell>
        </row>
        <row r="108">
          <cell r="T108">
            <v>1105</v>
          </cell>
          <cell r="U108">
            <v>0.48299999999999998</v>
          </cell>
          <cell r="V108">
            <v>0.48299999999999993</v>
          </cell>
          <cell r="W108">
            <v>0.48299999999999998</v>
          </cell>
          <cell r="X108">
            <v>0.48299999999999998</v>
          </cell>
          <cell r="Y108">
            <v>0.48299999999999993</v>
          </cell>
          <cell r="Z108">
            <v>0.48299999999999998</v>
          </cell>
          <cell r="AA108">
            <v>0.48299999999999998</v>
          </cell>
          <cell r="AB108">
            <v>0.48299999999999998</v>
          </cell>
          <cell r="AC108">
            <v>0.47384381232871897</v>
          </cell>
          <cell r="AD108">
            <v>0.47221791666008012</v>
          </cell>
          <cell r="AE108">
            <v>0.46138082718820328</v>
          </cell>
          <cell r="AF108">
            <v>0.45621204484831779</v>
          </cell>
          <cell r="AG108">
            <v>0.44924533794458671</v>
          </cell>
          <cell r="AH108">
            <v>0.44159380006731175</v>
          </cell>
        </row>
        <row r="109">
          <cell r="T109">
            <v>1106</v>
          </cell>
          <cell r="U109">
            <v>0.48299999999999998</v>
          </cell>
          <cell r="V109">
            <v>0.48299999999999993</v>
          </cell>
          <cell r="W109">
            <v>0.48299999999999993</v>
          </cell>
          <cell r="X109">
            <v>0.48299999999999993</v>
          </cell>
          <cell r="Y109">
            <v>0.48299999999999993</v>
          </cell>
          <cell r="Z109">
            <v>0.48299999999999998</v>
          </cell>
          <cell r="AA109">
            <v>0.48300000000000004</v>
          </cell>
          <cell r="AB109">
            <v>0.48299999999999993</v>
          </cell>
          <cell r="AC109">
            <v>0.48261420500937369</v>
          </cell>
          <cell r="AD109">
            <v>0.48098939158577558</v>
          </cell>
          <cell r="AE109">
            <v>0.47724742559725813</v>
          </cell>
          <cell r="AF109">
            <v>0.46356526056192815</v>
          </cell>
          <cell r="AG109">
            <v>0.31177815727617597</v>
          </cell>
          <cell r="AH109">
            <v>0.30016356774340452</v>
          </cell>
        </row>
        <row r="110">
          <cell r="T110">
            <v>1107</v>
          </cell>
          <cell r="U110">
            <v>0.48299999999999998</v>
          </cell>
          <cell r="V110">
            <v>0.48299999999999998</v>
          </cell>
          <cell r="W110">
            <v>0.48299999999999998</v>
          </cell>
          <cell r="X110">
            <v>0.48299999999999998</v>
          </cell>
          <cell r="Y110">
            <v>0.48299999999999998</v>
          </cell>
          <cell r="Z110">
            <v>0.48299999999999998</v>
          </cell>
          <cell r="AA110">
            <v>0.48299999999999998</v>
          </cell>
          <cell r="AB110">
            <v>0.48300000000000004</v>
          </cell>
          <cell r="AC110">
            <v>0.48294819721633403</v>
          </cell>
          <cell r="AD110">
            <v>0.48290102566281401</v>
          </cell>
          <cell r="AE110">
            <v>0.48273590557228485</v>
          </cell>
          <cell r="AF110">
            <v>0.48074655563734614</v>
          </cell>
          <cell r="AG110">
            <v>0.47944614324383067</v>
          </cell>
          <cell r="AH110">
            <v>0.47916998111439252</v>
          </cell>
        </row>
        <row r="111">
          <cell r="T111">
            <v>1108</v>
          </cell>
          <cell r="U111">
            <v>0.48299999999999998</v>
          </cell>
          <cell r="V111">
            <v>0.48299999999999998</v>
          </cell>
          <cell r="W111">
            <v>0.48299999999999998</v>
          </cell>
          <cell r="X111">
            <v>0.48299999999999998</v>
          </cell>
          <cell r="Y111">
            <v>0.48299999999999998</v>
          </cell>
          <cell r="Z111">
            <v>0.48299999999999998</v>
          </cell>
          <cell r="AA111">
            <v>0.48299999999999993</v>
          </cell>
          <cell r="AB111">
            <v>0.48299999999999998</v>
          </cell>
          <cell r="AC111">
            <v>0.48299999999999998</v>
          </cell>
          <cell r="AD111">
            <v>0.48299999999999993</v>
          </cell>
          <cell r="AE111">
            <v>0.47750821092994961</v>
          </cell>
          <cell r="AF111">
            <v>0.39860667349572526</v>
          </cell>
          <cell r="AG111">
            <v>0.40266365572155716</v>
          </cell>
          <cell r="AH111">
            <v>0.40187804129194049</v>
          </cell>
        </row>
        <row r="112">
          <cell r="T112">
            <v>1109</v>
          </cell>
          <cell r="U112">
            <v>0.48300000000000004</v>
          </cell>
          <cell r="V112">
            <v>0.48299999999999998</v>
          </cell>
          <cell r="W112">
            <v>0.48299999999999998</v>
          </cell>
          <cell r="X112">
            <v>0.48299999999999998</v>
          </cell>
          <cell r="Y112">
            <v>0.48299999999999993</v>
          </cell>
          <cell r="Z112">
            <v>0.48299999999999998</v>
          </cell>
          <cell r="AA112">
            <v>0.48299999999999998</v>
          </cell>
          <cell r="AB112">
            <v>0.48299999999999993</v>
          </cell>
          <cell r="AC112">
            <v>0.48295966373956389</v>
          </cell>
          <cell r="AD112">
            <v>0.4829427417089377</v>
          </cell>
          <cell r="AE112">
            <v>0.48295328923551678</v>
          </cell>
          <cell r="AF112">
            <v>0.46348592543850636</v>
          </cell>
          <cell r="AG112">
            <v>0.45936483255501581</v>
          </cell>
          <cell r="AH112">
            <v>0.46004291858799434</v>
          </cell>
        </row>
        <row r="113">
          <cell r="T113">
            <v>1110</v>
          </cell>
          <cell r="U113">
            <v>0.48299999999999998</v>
          </cell>
          <cell r="V113">
            <v>0.48299999999999993</v>
          </cell>
          <cell r="W113">
            <v>0.48300000000000004</v>
          </cell>
          <cell r="X113">
            <v>0.48299999999999998</v>
          </cell>
          <cell r="Y113">
            <v>0.48300000000000004</v>
          </cell>
          <cell r="Z113">
            <v>0.48299999999999998</v>
          </cell>
          <cell r="AA113">
            <v>0.48298240981198115</v>
          </cell>
          <cell r="AB113">
            <v>0.48295074147193906</v>
          </cell>
          <cell r="AC113">
            <v>0.48278931332998609</v>
          </cell>
          <cell r="AD113">
            <v>0.4822593698272607</v>
          </cell>
          <cell r="AE113">
            <v>0.4816374275000968</v>
          </cell>
          <cell r="AF113">
            <v>0.44012422441457338</v>
          </cell>
          <cell r="AG113">
            <v>0.39158288591488888</v>
          </cell>
          <cell r="AH113">
            <v>0.311128251128374</v>
          </cell>
        </row>
        <row r="114">
          <cell r="T114">
            <v>1111</v>
          </cell>
          <cell r="U114">
            <v>0.48299999999999998</v>
          </cell>
          <cell r="V114">
            <v>0.48299999999999998</v>
          </cell>
          <cell r="W114">
            <v>0.48299999999999998</v>
          </cell>
          <cell r="X114">
            <v>0.48299999999999993</v>
          </cell>
          <cell r="Y114">
            <v>0.48299999999999998</v>
          </cell>
          <cell r="Z114">
            <v>0.48299999999999998</v>
          </cell>
          <cell r="AA114">
            <v>0.48299999999999998</v>
          </cell>
          <cell r="AB114">
            <v>0.48081690600822685</v>
          </cell>
          <cell r="AC114">
            <v>0.48081654049518202</v>
          </cell>
          <cell r="AD114">
            <v>0.47823968492423174</v>
          </cell>
          <cell r="AE114">
            <v>0.47693572039364845</v>
          </cell>
          <cell r="AF114">
            <v>0.45468073874266057</v>
          </cell>
          <cell r="AG114">
            <v>0.28393000432217891</v>
          </cell>
          <cell r="AH114">
            <v>0.2791452852099281</v>
          </cell>
        </row>
        <row r="115">
          <cell r="T115">
            <v>1112</v>
          </cell>
          <cell r="U115">
            <v>0.48299999999999993</v>
          </cell>
          <cell r="V115">
            <v>0.48299999999999998</v>
          </cell>
          <cell r="W115">
            <v>0.48299999999999998</v>
          </cell>
          <cell r="X115">
            <v>0.48299999999999998</v>
          </cell>
          <cell r="Y115">
            <v>0.48299999999999998</v>
          </cell>
          <cell r="Z115">
            <v>0.48299999999999998</v>
          </cell>
          <cell r="AA115">
            <v>0.48299999999999998</v>
          </cell>
          <cell r="AB115">
            <v>0.48300000000000004</v>
          </cell>
          <cell r="AC115">
            <v>0.48265000516199807</v>
          </cell>
          <cell r="AD115">
            <v>0.48151031045217785</v>
          </cell>
          <cell r="AE115">
            <v>0.48059456942739909</v>
          </cell>
          <cell r="AF115">
            <v>0.45993613424683522</v>
          </cell>
          <cell r="AG115">
            <v>0.44870598353798269</v>
          </cell>
          <cell r="AH115">
            <v>0.44620411123138287</v>
          </cell>
        </row>
        <row r="116">
          <cell r="T116">
            <v>1113</v>
          </cell>
          <cell r="U116">
            <v>0.48299999999999993</v>
          </cell>
          <cell r="V116">
            <v>0.48299999999999998</v>
          </cell>
          <cell r="W116">
            <v>0.48299999999999998</v>
          </cell>
          <cell r="X116">
            <v>0.48299999999999998</v>
          </cell>
          <cell r="Y116">
            <v>0.48299999999999998</v>
          </cell>
          <cell r="Z116">
            <v>0.48299999999999998</v>
          </cell>
          <cell r="AA116">
            <v>0.48300000000000004</v>
          </cell>
          <cell r="AB116">
            <v>0.48299999999999998</v>
          </cell>
          <cell r="AC116">
            <v>0.48299999999999998</v>
          </cell>
          <cell r="AD116">
            <v>0.48300000000000004</v>
          </cell>
          <cell r="AE116">
            <v>0.4828080519676019</v>
          </cell>
          <cell r="AF116">
            <v>0.48205682791074345</v>
          </cell>
          <cell r="AG116">
            <v>0.48053469462341658</v>
          </cell>
          <cell r="AH116">
            <v>0.4803870908731866</v>
          </cell>
        </row>
        <row r="117">
          <cell r="T117">
            <v>1114</v>
          </cell>
          <cell r="U117">
            <v>0.48299999999999993</v>
          </cell>
          <cell r="V117">
            <v>0.48299999999999998</v>
          </cell>
          <cell r="W117">
            <v>0.48299999999999998</v>
          </cell>
          <cell r="X117">
            <v>0.48299999999999998</v>
          </cell>
          <cell r="Y117">
            <v>0.48299999999999998</v>
          </cell>
          <cell r="Z117">
            <v>0.48299999999999998</v>
          </cell>
          <cell r="AA117">
            <v>0.48299999999999998</v>
          </cell>
          <cell r="AB117">
            <v>0.48299999999999993</v>
          </cell>
          <cell r="AC117">
            <v>0.48299999999999998</v>
          </cell>
          <cell r="AD117">
            <v>0.47975994790053433</v>
          </cell>
          <cell r="AE117">
            <v>0.47876531362691876</v>
          </cell>
          <cell r="AF117">
            <v>0.47892628127450643</v>
          </cell>
          <cell r="AG117">
            <v>0.4705863127202119</v>
          </cell>
          <cell r="AH117">
            <v>0.46118231381686592</v>
          </cell>
        </row>
        <row r="118">
          <cell r="T118">
            <v>1115</v>
          </cell>
          <cell r="U118">
            <v>0.48299999999999998</v>
          </cell>
          <cell r="V118">
            <v>0.48300000000000004</v>
          </cell>
          <cell r="W118">
            <v>0.48299999999999998</v>
          </cell>
          <cell r="X118">
            <v>0.48299999999999998</v>
          </cell>
          <cell r="Y118">
            <v>0.48300000000000004</v>
          </cell>
          <cell r="Z118">
            <v>0.48299999999999998</v>
          </cell>
          <cell r="AA118">
            <v>0.48299999999999998</v>
          </cell>
          <cell r="AB118">
            <v>0.48170026298264007</v>
          </cell>
          <cell r="AC118">
            <v>0.48075192853596782</v>
          </cell>
          <cell r="AD118">
            <v>0.47902592874822447</v>
          </cell>
          <cell r="AE118">
            <v>0.47623950527740638</v>
          </cell>
          <cell r="AF118">
            <v>0.4638204603056823</v>
          </cell>
          <cell r="AG118">
            <v>0.45030112352518237</v>
          </cell>
          <cell r="AH118">
            <v>0.44179519127483385</v>
          </cell>
        </row>
        <row r="119">
          <cell r="T119">
            <v>1116</v>
          </cell>
          <cell r="U119">
            <v>0.48299999999999998</v>
          </cell>
          <cell r="V119">
            <v>0.48299999999999998</v>
          </cell>
          <cell r="W119">
            <v>0.48299999999999993</v>
          </cell>
          <cell r="X119">
            <v>0.48300000000000004</v>
          </cell>
          <cell r="Y119">
            <v>0.48299999999999998</v>
          </cell>
          <cell r="Z119">
            <v>0.48300000000000004</v>
          </cell>
          <cell r="AA119">
            <v>0.48300000000000004</v>
          </cell>
          <cell r="AB119">
            <v>0.48299999999999998</v>
          </cell>
          <cell r="AC119">
            <v>0.48246691059379732</v>
          </cell>
          <cell r="AD119">
            <v>0.48057208800310464</v>
          </cell>
          <cell r="AE119">
            <v>0.47301023295150524</v>
          </cell>
          <cell r="AF119">
            <v>0.45059219813572243</v>
          </cell>
          <cell r="AG119">
            <v>0.44574510842998605</v>
          </cell>
          <cell r="AH119">
            <v>0.44282019923122834</v>
          </cell>
        </row>
        <row r="120">
          <cell r="T120">
            <v>1117</v>
          </cell>
          <cell r="U120">
            <v>0.48299999999999998</v>
          </cell>
          <cell r="V120">
            <v>0.48299999999999993</v>
          </cell>
          <cell r="W120">
            <v>0.48299999999999993</v>
          </cell>
          <cell r="X120">
            <v>0.48299999999999998</v>
          </cell>
          <cell r="Y120">
            <v>0.48299999999999998</v>
          </cell>
          <cell r="Z120">
            <v>0.48299999999999998</v>
          </cell>
          <cell r="AA120">
            <v>0.48299999999999998</v>
          </cell>
          <cell r="AB120">
            <v>0.48299999999999998</v>
          </cell>
          <cell r="AC120">
            <v>0.48299999999999998</v>
          </cell>
          <cell r="AD120">
            <v>0.48110022070780395</v>
          </cell>
          <cell r="AE120">
            <v>0.47802209506268267</v>
          </cell>
          <cell r="AF120">
            <v>0.47383275385417983</v>
          </cell>
          <cell r="AG120">
            <v>0.46833179204512287</v>
          </cell>
          <cell r="AH120">
            <v>0.46397997063427088</v>
          </cell>
        </row>
        <row r="121">
          <cell r="T121">
            <v>1118</v>
          </cell>
          <cell r="U121">
            <v>0.48299999999999998</v>
          </cell>
          <cell r="V121">
            <v>0.48299999999999998</v>
          </cell>
          <cell r="W121">
            <v>0.48299999999999998</v>
          </cell>
          <cell r="X121">
            <v>0.48299999999999998</v>
          </cell>
          <cell r="Y121">
            <v>0.48299999999999998</v>
          </cell>
          <cell r="Z121">
            <v>0.48299999999999998</v>
          </cell>
          <cell r="AA121">
            <v>0.48299999999999998</v>
          </cell>
          <cell r="AB121">
            <v>0.48299999999999998</v>
          </cell>
          <cell r="AC121">
            <v>0.48299999999999998</v>
          </cell>
          <cell r="AD121">
            <v>0.48299999999999998</v>
          </cell>
          <cell r="AE121">
            <v>0.48099508686679815</v>
          </cell>
          <cell r="AF121">
            <v>0.48102210696487985</v>
          </cell>
          <cell r="AG121">
            <v>0.48104201716053874</v>
          </cell>
          <cell r="AH121">
            <v>0.48122955091767805</v>
          </cell>
        </row>
        <row r="122">
          <cell r="T122">
            <v>1119</v>
          </cell>
          <cell r="U122">
            <v>0.48299999999999998</v>
          </cell>
          <cell r="V122">
            <v>0.48299999999999998</v>
          </cell>
          <cell r="W122">
            <v>0.48299999999999998</v>
          </cell>
          <cell r="X122">
            <v>0.48299999999999998</v>
          </cell>
          <cell r="Y122">
            <v>0.48299999999999998</v>
          </cell>
          <cell r="Z122">
            <v>0.48299999999999998</v>
          </cell>
          <cell r="AA122">
            <v>0.48299999999999998</v>
          </cell>
          <cell r="AB122">
            <v>0.48299999999999998</v>
          </cell>
          <cell r="AC122">
            <v>0.48299999999999998</v>
          </cell>
          <cell r="AD122">
            <v>0.48184654993032572</v>
          </cell>
          <cell r="AE122">
            <v>0.48199577266352855</v>
          </cell>
          <cell r="AF122">
            <v>0.47948853432550514</v>
          </cell>
          <cell r="AG122">
            <v>0.47651923773928484</v>
          </cell>
          <cell r="AH122">
            <v>0.47615179617856201</v>
          </cell>
        </row>
        <row r="123">
          <cell r="T123">
            <v>1120</v>
          </cell>
          <cell r="U123">
            <v>0.48300000000000004</v>
          </cell>
          <cell r="V123">
            <v>0.48299999999999993</v>
          </cell>
          <cell r="W123">
            <v>0.48300000000000004</v>
          </cell>
          <cell r="X123">
            <v>0.48300000000000004</v>
          </cell>
          <cell r="Y123">
            <v>0.48300000000000004</v>
          </cell>
          <cell r="Z123">
            <v>0.48299999999999998</v>
          </cell>
          <cell r="AA123">
            <v>0.48299999999999998</v>
          </cell>
          <cell r="AB123">
            <v>0.48290068910891237</v>
          </cell>
          <cell r="AC123">
            <v>0.48145845551430555</v>
          </cell>
          <cell r="AD123">
            <v>0.4808596181446142</v>
          </cell>
          <cell r="AE123">
            <v>0.48027720258850881</v>
          </cell>
          <cell r="AF123">
            <v>0.47307296823000411</v>
          </cell>
          <cell r="AG123">
            <v>0.46896234615267163</v>
          </cell>
          <cell r="AH123">
            <v>0.46807834291303135</v>
          </cell>
        </row>
        <row r="124">
          <cell r="T124">
            <v>1121</v>
          </cell>
          <cell r="U124">
            <v>0.48299999999999998</v>
          </cell>
          <cell r="V124">
            <v>0.48299999999999993</v>
          </cell>
          <cell r="W124">
            <v>0.48299999999999998</v>
          </cell>
          <cell r="X124">
            <v>0.48299999999999998</v>
          </cell>
          <cell r="Y124">
            <v>0.48299999999999998</v>
          </cell>
          <cell r="Z124">
            <v>0.48299999999999998</v>
          </cell>
          <cell r="AA124">
            <v>0.48299999999999998</v>
          </cell>
          <cell r="AB124">
            <v>0.48299999999999998</v>
          </cell>
          <cell r="AC124">
            <v>0.48299999999999998</v>
          </cell>
          <cell r="AD124">
            <v>0.48299999999999998</v>
          </cell>
          <cell r="AE124">
            <v>0.48299999999999998</v>
          </cell>
          <cell r="AF124">
            <v>0.48299999999999998</v>
          </cell>
          <cell r="AG124">
            <v>0.48299999999999998</v>
          </cell>
          <cell r="AH124">
            <v>0.48299999999999998</v>
          </cell>
        </row>
        <row r="125">
          <cell r="T125">
            <v>1122</v>
          </cell>
          <cell r="U125">
            <v>0.48300000000000004</v>
          </cell>
          <cell r="V125">
            <v>0.48299999999999998</v>
          </cell>
          <cell r="W125">
            <v>0.48300000000000004</v>
          </cell>
          <cell r="X125">
            <v>0.48299999999999998</v>
          </cell>
          <cell r="Y125">
            <v>0.48300000000000004</v>
          </cell>
          <cell r="Z125">
            <v>0.48299999999999998</v>
          </cell>
          <cell r="AA125">
            <v>0.48299999999999998</v>
          </cell>
          <cell r="AB125">
            <v>0.48299999999999998</v>
          </cell>
          <cell r="AC125">
            <v>0.48115927005270798</v>
          </cell>
          <cell r="AD125">
            <v>0.48121399201532178</v>
          </cell>
          <cell r="AE125">
            <v>0.47706756695824726</v>
          </cell>
          <cell r="AF125">
            <v>0.47710449355475637</v>
          </cell>
          <cell r="AG125">
            <v>0.46603882230528404</v>
          </cell>
          <cell r="AH125">
            <v>0.46603085947726652</v>
          </cell>
        </row>
        <row r="126">
          <cell r="T126">
            <v>1123</v>
          </cell>
          <cell r="U126">
            <v>0.48299999999999998</v>
          </cell>
          <cell r="V126">
            <v>0.48299999999999998</v>
          </cell>
          <cell r="W126">
            <v>0.48299999999999998</v>
          </cell>
          <cell r="X126">
            <v>0.48299999999999998</v>
          </cell>
          <cell r="Y126">
            <v>0.48299999999999998</v>
          </cell>
          <cell r="Z126">
            <v>0.48299999999999998</v>
          </cell>
          <cell r="AA126">
            <v>0.48299999999999998</v>
          </cell>
          <cell r="AB126">
            <v>0.48299999999999993</v>
          </cell>
          <cell r="AC126">
            <v>0.48300000000000004</v>
          </cell>
          <cell r="AD126">
            <v>0.48299999999999998</v>
          </cell>
          <cell r="AE126">
            <v>0.42238768307206609</v>
          </cell>
          <cell r="AF126">
            <v>0.41759597096731293</v>
          </cell>
          <cell r="AG126">
            <v>0.41204743446239911</v>
          </cell>
          <cell r="AH126">
            <v>0.40925670414859922</v>
          </cell>
        </row>
        <row r="127">
          <cell r="T127">
            <v>1124</v>
          </cell>
          <cell r="U127">
            <v>0.48299999999999998</v>
          </cell>
          <cell r="V127">
            <v>0.48299999999999998</v>
          </cell>
          <cell r="W127">
            <v>0.48299999999999998</v>
          </cell>
          <cell r="X127">
            <v>0.48299999999999998</v>
          </cell>
          <cell r="Y127">
            <v>0.48299999999999998</v>
          </cell>
          <cell r="Z127">
            <v>0.48299999999999998</v>
          </cell>
          <cell r="AA127">
            <v>0.48299999999999998</v>
          </cell>
          <cell r="AB127">
            <v>0.48299999999999998</v>
          </cell>
          <cell r="AC127">
            <v>0.48299999999999998</v>
          </cell>
          <cell r="AD127">
            <v>0.48299999999999998</v>
          </cell>
          <cell r="AE127">
            <v>0.48299999999999998</v>
          </cell>
          <cell r="AF127">
            <v>0.46702520545107123</v>
          </cell>
          <cell r="AG127">
            <v>0.45025160804191855</v>
          </cell>
          <cell r="AH127">
            <v>0.45186261161527169</v>
          </cell>
        </row>
        <row r="128">
          <cell r="T128">
            <v>1125</v>
          </cell>
          <cell r="U128">
            <v>0.48299999999999998</v>
          </cell>
          <cell r="V128">
            <v>0.48299999999999998</v>
          </cell>
          <cell r="W128">
            <v>0.48299999999999998</v>
          </cell>
          <cell r="X128">
            <v>0.48299999999999998</v>
          </cell>
          <cell r="Y128">
            <v>0.48299999999999998</v>
          </cell>
          <cell r="Z128">
            <v>0.48299999999999998</v>
          </cell>
          <cell r="AA128">
            <v>0.48298819415658589</v>
          </cell>
          <cell r="AB128">
            <v>0.48295672032749087</v>
          </cell>
          <cell r="AC128">
            <v>0.4827483293345432</v>
          </cell>
          <cell r="AD128">
            <v>0.48178833783242808</v>
          </cell>
          <cell r="AE128">
            <v>0.47828684094034402</v>
          </cell>
          <cell r="AF128">
            <v>0.47076370065579459</v>
          </cell>
          <cell r="AG128">
            <v>0.45679288296795795</v>
          </cell>
          <cell r="AH128">
            <v>0.45516596151151129</v>
          </cell>
        </row>
        <row r="129">
          <cell r="T129">
            <v>1126</v>
          </cell>
          <cell r="U129">
            <v>0.48299999999999998</v>
          </cell>
          <cell r="V129">
            <v>0.48299999999999998</v>
          </cell>
          <cell r="W129">
            <v>0.48299999999999998</v>
          </cell>
          <cell r="X129">
            <v>0.48299999999999998</v>
          </cell>
          <cell r="Y129">
            <v>0.48299999999999998</v>
          </cell>
          <cell r="Z129">
            <v>0.48300000000000004</v>
          </cell>
          <cell r="AA129">
            <v>0.48285150613870659</v>
          </cell>
          <cell r="AB129">
            <v>0.48285199541007817</v>
          </cell>
          <cell r="AC129">
            <v>0.48231808560739092</v>
          </cell>
          <cell r="AD129">
            <v>0.48176309483636132</v>
          </cell>
          <cell r="AE129">
            <v>0.47958525057584855</v>
          </cell>
          <cell r="AF129">
            <v>0.47697806782569374</v>
          </cell>
          <cell r="AG129">
            <v>0.47391110166414646</v>
          </cell>
          <cell r="AH129">
            <v>0.47184007645278486</v>
          </cell>
        </row>
        <row r="130">
          <cell r="T130">
            <v>1127</v>
          </cell>
          <cell r="U130">
            <v>0.48299999999999998</v>
          </cell>
          <cell r="V130">
            <v>0.48300000000000004</v>
          </cell>
          <cell r="W130">
            <v>0.48300000000000004</v>
          </cell>
          <cell r="X130">
            <v>0.48299999999999998</v>
          </cell>
          <cell r="Y130">
            <v>0.48299999999999998</v>
          </cell>
          <cell r="Z130">
            <v>0.48299999999999998</v>
          </cell>
          <cell r="AA130">
            <v>0.48299999999999998</v>
          </cell>
          <cell r="AB130">
            <v>0.4829709920588286</v>
          </cell>
          <cell r="AC130">
            <v>0.48277548086685584</v>
          </cell>
          <cell r="AD130">
            <v>0.48232778681292221</v>
          </cell>
          <cell r="AE130">
            <v>0.47874202421025081</v>
          </cell>
          <cell r="AF130">
            <v>0.46012532813173501</v>
          </cell>
          <cell r="AG130">
            <v>0.457147315757782</v>
          </cell>
          <cell r="AH130">
            <v>0.45172290341376187</v>
          </cell>
        </row>
        <row r="131">
          <cell r="T131">
            <v>1128</v>
          </cell>
          <cell r="U131">
            <v>0.48299999999999998</v>
          </cell>
          <cell r="V131">
            <v>0.48299999999999998</v>
          </cell>
          <cell r="W131">
            <v>0.48299999999999998</v>
          </cell>
          <cell r="X131">
            <v>0.48300000000000004</v>
          </cell>
          <cell r="Y131">
            <v>0.48299999999999998</v>
          </cell>
          <cell r="Z131">
            <v>0.48299999999999998</v>
          </cell>
          <cell r="AA131">
            <v>0.48299999999999993</v>
          </cell>
          <cell r="AB131">
            <v>0.48240877953656691</v>
          </cell>
          <cell r="AC131">
            <v>0.47888749219347976</v>
          </cell>
          <cell r="AD131">
            <v>0.47798395110600217</v>
          </cell>
          <cell r="AE131">
            <v>0.47617664484774325</v>
          </cell>
          <cell r="AF131">
            <v>0.47312705164138424</v>
          </cell>
          <cell r="AG131">
            <v>0.47163473372871995</v>
          </cell>
          <cell r="AH131">
            <v>0.46981117556832847</v>
          </cell>
        </row>
        <row r="132">
          <cell r="T132">
            <v>1129</v>
          </cell>
          <cell r="U132">
            <v>0.48299999999999998</v>
          </cell>
          <cell r="V132">
            <v>0.48299999999999998</v>
          </cell>
          <cell r="W132">
            <v>0.48300000000000004</v>
          </cell>
          <cell r="X132">
            <v>0.48300000000000004</v>
          </cell>
          <cell r="Y132">
            <v>0.48299999999999998</v>
          </cell>
          <cell r="Z132">
            <v>0.48299999999999998</v>
          </cell>
          <cell r="AA132">
            <v>0.48290892289936088</v>
          </cell>
          <cell r="AB132">
            <v>0.48291973710393588</v>
          </cell>
          <cell r="AC132">
            <v>0.48282465238317762</v>
          </cell>
          <cell r="AD132">
            <v>0.48283464327709147</v>
          </cell>
          <cell r="AE132">
            <v>0.48270678806491002</v>
          </cell>
          <cell r="AF132">
            <v>0.48143040760009492</v>
          </cell>
          <cell r="AG132">
            <v>0.47540675004279304</v>
          </cell>
          <cell r="AH132">
            <v>0.4751016082441194</v>
          </cell>
        </row>
        <row r="133">
          <cell r="T133">
            <v>1130</v>
          </cell>
          <cell r="U133">
            <v>0.48300000000000004</v>
          </cell>
          <cell r="V133">
            <v>0.48299999999999998</v>
          </cell>
          <cell r="W133">
            <v>0.48299999999999998</v>
          </cell>
          <cell r="X133">
            <v>0.48299999999999993</v>
          </cell>
          <cell r="Y133">
            <v>0.48299999999999998</v>
          </cell>
          <cell r="Z133">
            <v>0.48300000000000004</v>
          </cell>
          <cell r="AA133">
            <v>0.48299999999999998</v>
          </cell>
          <cell r="AB133">
            <v>0.48294147209227006</v>
          </cell>
          <cell r="AC133">
            <v>0.48237458231052344</v>
          </cell>
          <cell r="AD133">
            <v>0.48074977284148313</v>
          </cell>
          <cell r="AE133">
            <v>0.47823486835862011</v>
          </cell>
          <cell r="AF133">
            <v>0.40545771147262794</v>
          </cell>
          <cell r="AG133">
            <v>0.36193111277535889</v>
          </cell>
          <cell r="AH133">
            <v>0.33347107657755609</v>
          </cell>
        </row>
        <row r="134">
          <cell r="T134">
            <v>1131</v>
          </cell>
          <cell r="U134">
            <v>0.48299999999999993</v>
          </cell>
          <cell r="V134">
            <v>0.48299999999999998</v>
          </cell>
          <cell r="W134">
            <v>0.48299999999999998</v>
          </cell>
          <cell r="X134">
            <v>0.48299999999999998</v>
          </cell>
          <cell r="Y134">
            <v>0.48299999999999998</v>
          </cell>
          <cell r="Z134">
            <v>0.48299999999999998</v>
          </cell>
          <cell r="AA134">
            <v>0.48299999999999998</v>
          </cell>
          <cell r="AB134">
            <v>0.48299999999999998</v>
          </cell>
          <cell r="AC134">
            <v>0.48300000000000004</v>
          </cell>
          <cell r="AD134">
            <v>0.48299999999999998</v>
          </cell>
          <cell r="AE134">
            <v>0.48299999999999998</v>
          </cell>
          <cell r="AF134">
            <v>0.48299999999999998</v>
          </cell>
          <cell r="AG134">
            <v>0.48034583490758281</v>
          </cell>
          <cell r="AH134">
            <v>0.48008999512242068</v>
          </cell>
        </row>
        <row r="135">
          <cell r="T135">
            <v>1132</v>
          </cell>
          <cell r="U135">
            <v>0.48299999999999998</v>
          </cell>
          <cell r="V135">
            <v>0.48299999999999998</v>
          </cell>
          <cell r="W135">
            <v>0.48299999999999993</v>
          </cell>
          <cell r="X135">
            <v>0.48299999999999998</v>
          </cell>
          <cell r="Y135">
            <v>0.48299999999999993</v>
          </cell>
          <cell r="Z135">
            <v>0.48299999999999998</v>
          </cell>
          <cell r="AA135">
            <v>0.48299999999999998</v>
          </cell>
          <cell r="AB135">
            <v>0.48300000000000004</v>
          </cell>
          <cell r="AC135">
            <v>0.48272988910898851</v>
          </cell>
          <cell r="AD135">
            <v>0.48214049277330406</v>
          </cell>
          <cell r="AE135">
            <v>0.47922686102320033</v>
          </cell>
          <cell r="AF135">
            <v>0.46086633314980097</v>
          </cell>
          <cell r="AG135">
            <v>0.44619812004944809</v>
          </cell>
          <cell r="AH135">
            <v>0.44214038093168778</v>
          </cell>
        </row>
        <row r="136">
          <cell r="T136">
            <v>1133</v>
          </cell>
          <cell r="U136">
            <v>0.48299999999999998</v>
          </cell>
          <cell r="V136">
            <v>0.48299999999999998</v>
          </cell>
          <cell r="W136">
            <v>0.48299999999999998</v>
          </cell>
          <cell r="X136">
            <v>0.48299999999999998</v>
          </cell>
          <cell r="Y136">
            <v>0.48299999999999993</v>
          </cell>
          <cell r="Z136">
            <v>0.48299999999999998</v>
          </cell>
          <cell r="AA136">
            <v>0.48299999999999998</v>
          </cell>
          <cell r="AB136">
            <v>0.48299999999999998</v>
          </cell>
          <cell r="AC136">
            <v>0.48299999999999998</v>
          </cell>
          <cell r="AD136">
            <v>0.48225744588280656</v>
          </cell>
          <cell r="AE136">
            <v>0.4822677695446087</v>
          </cell>
          <cell r="AF136">
            <v>0.48232457037702997</v>
          </cell>
          <cell r="AG136">
            <v>0.48216197880072637</v>
          </cell>
          <cell r="AH136">
            <v>0.48168659826183013</v>
          </cell>
        </row>
        <row r="137">
          <cell r="T137">
            <v>1134</v>
          </cell>
          <cell r="U137">
            <v>0.48299999999999998</v>
          </cell>
          <cell r="V137">
            <v>0.48299999999999998</v>
          </cell>
          <cell r="W137">
            <v>0.48299999999999998</v>
          </cell>
          <cell r="X137">
            <v>0.48299999999999998</v>
          </cell>
          <cell r="Y137">
            <v>0.48299999999999993</v>
          </cell>
          <cell r="Z137">
            <v>0.48299999999999998</v>
          </cell>
          <cell r="AA137">
            <v>0.48299999999999998</v>
          </cell>
          <cell r="AB137">
            <v>0.48299999999999993</v>
          </cell>
          <cell r="AC137">
            <v>0.48299999999999998</v>
          </cell>
          <cell r="AD137">
            <v>0.48281868633099173</v>
          </cell>
          <cell r="AE137">
            <v>0.48233998270385386</v>
          </cell>
          <cell r="AF137">
            <v>0.48037085829467779</v>
          </cell>
          <cell r="AG137">
            <v>0.47867434601941744</v>
          </cell>
          <cell r="AH137">
            <v>0.47783309080023434</v>
          </cell>
        </row>
        <row r="138">
          <cell r="T138">
            <v>1135</v>
          </cell>
          <cell r="U138">
            <v>0.48299999999999993</v>
          </cell>
          <cell r="V138">
            <v>0.48299999999999998</v>
          </cell>
          <cell r="W138">
            <v>0.48299999999999998</v>
          </cell>
          <cell r="X138">
            <v>0.48300000000000004</v>
          </cell>
          <cell r="Y138">
            <v>0.48299999999999998</v>
          </cell>
          <cell r="Z138">
            <v>0.48299999999999998</v>
          </cell>
          <cell r="AA138">
            <v>0.48299999999999993</v>
          </cell>
          <cell r="AB138">
            <v>0.48292244645019888</v>
          </cell>
          <cell r="AC138">
            <v>0.48293342324477317</v>
          </cell>
          <cell r="AD138">
            <v>0.48250321020684178</v>
          </cell>
          <cell r="AE138">
            <v>0.48216836451720901</v>
          </cell>
          <cell r="AF138">
            <v>0.42494568331574228</v>
          </cell>
          <cell r="AG138">
            <v>0.42278537254608639</v>
          </cell>
          <cell r="AH138">
            <v>0.4246328585468504</v>
          </cell>
        </row>
        <row r="139">
          <cell r="T139">
            <v>1136</v>
          </cell>
          <cell r="U139">
            <v>0.48299999999999998</v>
          </cell>
          <cell r="V139">
            <v>0.48299999999999998</v>
          </cell>
          <cell r="W139">
            <v>0.48299999999999998</v>
          </cell>
          <cell r="X139">
            <v>0.48299999999999998</v>
          </cell>
          <cell r="Y139">
            <v>0.48299999999999998</v>
          </cell>
          <cell r="Z139">
            <v>0.48300000000000004</v>
          </cell>
          <cell r="AA139">
            <v>0.48300000000000004</v>
          </cell>
          <cell r="AB139">
            <v>0.48299999999999998</v>
          </cell>
          <cell r="AC139">
            <v>0.48300000000000004</v>
          </cell>
          <cell r="AD139">
            <v>0.48223235168633</v>
          </cell>
          <cell r="AE139">
            <v>0.47641148301978858</v>
          </cell>
          <cell r="AF139">
            <v>0.47022932861583083</v>
          </cell>
          <cell r="AG139">
            <v>0.45549162001102628</v>
          </cell>
          <cell r="AH139">
            <v>0.4546444771553248</v>
          </cell>
        </row>
        <row r="140">
          <cell r="T140">
            <v>1137</v>
          </cell>
          <cell r="U140">
            <v>0.48299999999999998</v>
          </cell>
          <cell r="V140">
            <v>0.48299999999999998</v>
          </cell>
          <cell r="W140">
            <v>0.48300000000000004</v>
          </cell>
          <cell r="X140">
            <v>0.48299999999999998</v>
          </cell>
          <cell r="Y140">
            <v>0.48299999999999998</v>
          </cell>
          <cell r="Z140">
            <v>0.48299999999999998</v>
          </cell>
          <cell r="AA140">
            <v>0.4826786463817288</v>
          </cell>
          <cell r="AB140">
            <v>0.48268773026514483</v>
          </cell>
          <cell r="AC140">
            <v>0.47731382297522701</v>
          </cell>
          <cell r="AD140">
            <v>0.47556081771836622</v>
          </cell>
          <cell r="AE140">
            <v>0.47124591299325186</v>
          </cell>
          <cell r="AF140">
            <v>0.4603813248431386</v>
          </cell>
          <cell r="AG140">
            <v>0.45405617758797079</v>
          </cell>
          <cell r="AH140">
            <v>0.4517919778169725</v>
          </cell>
        </row>
        <row r="141">
          <cell r="T141">
            <v>1138</v>
          </cell>
          <cell r="U141">
            <v>0.48299999999999993</v>
          </cell>
          <cell r="V141">
            <v>0.48299999999999998</v>
          </cell>
          <cell r="W141">
            <v>0.48300000000000004</v>
          </cell>
          <cell r="X141">
            <v>0.48299999999999993</v>
          </cell>
          <cell r="Y141">
            <v>0.48299999999999998</v>
          </cell>
          <cell r="Z141">
            <v>0.48299999999999998</v>
          </cell>
          <cell r="AA141">
            <v>0.48300000000000004</v>
          </cell>
          <cell r="AB141">
            <v>0.48299999999999998</v>
          </cell>
          <cell r="AC141">
            <v>0.48299999999999998</v>
          </cell>
          <cell r="AD141">
            <v>0.48299999999999998</v>
          </cell>
          <cell r="AE141">
            <v>0.47970946662213421</v>
          </cell>
          <cell r="AF141">
            <v>0.4712587567349561</v>
          </cell>
          <cell r="AG141">
            <v>0.46394102485041161</v>
          </cell>
          <cell r="AH141">
            <v>0.44050701377052076</v>
          </cell>
        </row>
        <row r="142">
          <cell r="T142">
            <v>1139</v>
          </cell>
          <cell r="U142">
            <v>0.48299999999999998</v>
          </cell>
          <cell r="V142">
            <v>0.48299999999999998</v>
          </cell>
          <cell r="W142">
            <v>0.48299999999999998</v>
          </cell>
          <cell r="X142">
            <v>0.48299999999999998</v>
          </cell>
          <cell r="Y142">
            <v>0.48299999999999998</v>
          </cell>
          <cell r="Z142">
            <v>0.48299999999999998</v>
          </cell>
          <cell r="AA142">
            <v>0.48297821107361522</v>
          </cell>
          <cell r="AB142">
            <v>0.48290646592189423</v>
          </cell>
          <cell r="AC142">
            <v>0.48214491962778189</v>
          </cell>
          <cell r="AD142">
            <v>0.48143327031934541</v>
          </cell>
          <cell r="AE142">
            <v>0.48081625414532969</v>
          </cell>
          <cell r="AF142">
            <v>0.471724680641327</v>
          </cell>
          <cell r="AG142">
            <v>0.47153842185894002</v>
          </cell>
          <cell r="AH142">
            <v>0.46968801896671375</v>
          </cell>
        </row>
        <row r="143">
          <cell r="T143">
            <v>1140</v>
          </cell>
          <cell r="U143">
            <v>0.48299999999999998</v>
          </cell>
          <cell r="V143">
            <v>0.48299999999999998</v>
          </cell>
          <cell r="W143">
            <v>0.48299999999999993</v>
          </cell>
          <cell r="X143">
            <v>0.48299999999999998</v>
          </cell>
          <cell r="Y143">
            <v>0.48299999999999998</v>
          </cell>
          <cell r="Z143">
            <v>0.48299999999999998</v>
          </cell>
          <cell r="AA143">
            <v>0.48300000000000004</v>
          </cell>
          <cell r="AB143">
            <v>0.48299999999999998</v>
          </cell>
          <cell r="AC143">
            <v>0.48050582340314135</v>
          </cell>
          <cell r="AD143">
            <v>0.48058426589166942</v>
          </cell>
          <cell r="AE143">
            <v>0.46690704626074719</v>
          </cell>
          <cell r="AF143">
            <v>0.45900574013938067</v>
          </cell>
          <cell r="AG143">
            <v>0.45677514810049924</v>
          </cell>
          <cell r="AH143">
            <v>0.45584029284724209</v>
          </cell>
        </row>
        <row r="144">
          <cell r="T144">
            <v>1141</v>
          </cell>
          <cell r="U144">
            <v>0.48299999999999998</v>
          </cell>
          <cell r="V144">
            <v>0.48299999999999993</v>
          </cell>
          <cell r="W144">
            <v>0.48299999999999998</v>
          </cell>
          <cell r="X144">
            <v>0.48300000000000004</v>
          </cell>
          <cell r="Y144">
            <v>0.48300000000000004</v>
          </cell>
          <cell r="Z144">
            <v>0.48299999999999998</v>
          </cell>
          <cell r="AA144">
            <v>0.48299999999999998</v>
          </cell>
          <cell r="AB144">
            <v>0.48300000000000004</v>
          </cell>
          <cell r="AC144">
            <v>0.48299999999999993</v>
          </cell>
          <cell r="AD144">
            <v>0.48299999999999993</v>
          </cell>
          <cell r="AE144">
            <v>0.48299999999999993</v>
          </cell>
          <cell r="AF144">
            <v>0.48158453701104942</v>
          </cell>
          <cell r="AG144">
            <v>0.48117071339690087</v>
          </cell>
          <cell r="AH144">
            <v>0.48093055113875599</v>
          </cell>
        </row>
        <row r="145">
          <cell r="T145">
            <v>1142</v>
          </cell>
          <cell r="U145">
            <v>0.48299999999999998</v>
          </cell>
          <cell r="V145">
            <v>0.48299999999999998</v>
          </cell>
          <cell r="W145">
            <v>0.48299999999999993</v>
          </cell>
          <cell r="X145">
            <v>0.48299999999999998</v>
          </cell>
          <cell r="Y145">
            <v>0.48300000000000004</v>
          </cell>
          <cell r="Z145">
            <v>0.48299999999999998</v>
          </cell>
          <cell r="AA145">
            <v>0.48237151257307226</v>
          </cell>
          <cell r="AB145">
            <v>0.48059951173927434</v>
          </cell>
          <cell r="AC145">
            <v>0.48053724724728963</v>
          </cell>
          <cell r="AD145">
            <v>0.4803993211474446</v>
          </cell>
          <cell r="AE145">
            <v>0.45539795559556101</v>
          </cell>
          <cell r="AF145">
            <v>0.29841261663122265</v>
          </cell>
          <cell r="AG145">
            <v>0.28303424443613279</v>
          </cell>
          <cell r="AH145">
            <v>0.26407300050445692</v>
          </cell>
        </row>
        <row r="146">
          <cell r="T146">
            <v>1143</v>
          </cell>
          <cell r="U146">
            <v>0.48299999999999998</v>
          </cell>
          <cell r="V146">
            <v>0.48299999999999998</v>
          </cell>
          <cell r="W146">
            <v>0.48299999999999998</v>
          </cell>
          <cell r="X146">
            <v>0.48299999999999998</v>
          </cell>
          <cell r="Y146">
            <v>0.48299999999999998</v>
          </cell>
          <cell r="Z146">
            <v>0.48299999999999993</v>
          </cell>
          <cell r="AA146">
            <v>0.48299999999999998</v>
          </cell>
          <cell r="AB146">
            <v>0.48126737274000003</v>
          </cell>
          <cell r="AC146">
            <v>0.48133603735282021</v>
          </cell>
          <cell r="AD146">
            <v>0.48130825752000583</v>
          </cell>
          <cell r="AE146">
            <v>0.46677051801253755</v>
          </cell>
          <cell r="AF146">
            <v>0.45884887039810407</v>
          </cell>
          <cell r="AG146">
            <v>0.44143485017748912</v>
          </cell>
          <cell r="AH146">
            <v>0.4364742593311991</v>
          </cell>
        </row>
        <row r="147">
          <cell r="T147">
            <v>1144</v>
          </cell>
          <cell r="U147">
            <v>0.48299999999999993</v>
          </cell>
          <cell r="V147">
            <v>0.48299999999999998</v>
          </cell>
          <cell r="W147">
            <v>0.48299999999999998</v>
          </cell>
          <cell r="X147">
            <v>0.48299999999999998</v>
          </cell>
          <cell r="Y147">
            <v>0.48299999999999998</v>
          </cell>
          <cell r="Z147">
            <v>0.48299999999999998</v>
          </cell>
          <cell r="AA147">
            <v>0.48299999999999993</v>
          </cell>
          <cell r="AB147">
            <v>0.48213459887941934</v>
          </cell>
          <cell r="AC147">
            <v>0.48007983657873732</v>
          </cell>
          <cell r="AD147">
            <v>0.4758654492124928</v>
          </cell>
          <cell r="AE147">
            <v>0.46861182082497987</v>
          </cell>
          <cell r="AF147">
            <v>0.42277843696356615</v>
          </cell>
          <cell r="AG147">
            <v>0.40936345930545209</v>
          </cell>
          <cell r="AH147">
            <v>0.37187509982758254</v>
          </cell>
        </row>
        <row r="148">
          <cell r="T148">
            <v>1145</v>
          </cell>
          <cell r="U148">
            <v>0.48300000000000004</v>
          </cell>
          <cell r="V148">
            <v>0.48299999999999998</v>
          </cell>
          <cell r="W148">
            <v>0.48299999999999993</v>
          </cell>
          <cell r="X148">
            <v>0.48300000000000004</v>
          </cell>
          <cell r="Y148">
            <v>0.48299999999999998</v>
          </cell>
          <cell r="Z148">
            <v>0.48299999999999993</v>
          </cell>
          <cell r="AA148">
            <v>0.48299999999999993</v>
          </cell>
          <cell r="AB148">
            <v>0.48299999999999993</v>
          </cell>
          <cell r="AC148">
            <v>0.48299999999999993</v>
          </cell>
          <cell r="AD148">
            <v>0.48299999999999993</v>
          </cell>
          <cell r="AE148">
            <v>0.48299999999999993</v>
          </cell>
          <cell r="AF148">
            <v>0.48299999999999993</v>
          </cell>
          <cell r="AG148">
            <v>0.48299999999999993</v>
          </cell>
          <cell r="AH148">
            <v>0.48299999999999993</v>
          </cell>
        </row>
        <row r="149">
          <cell r="T149">
            <v>1146</v>
          </cell>
          <cell r="U149">
            <v>0.48299999999999998</v>
          </cell>
          <cell r="V149">
            <v>0.48299999999999998</v>
          </cell>
          <cell r="W149">
            <v>0.48299999999999998</v>
          </cell>
          <cell r="X149">
            <v>0.48299999999999998</v>
          </cell>
          <cell r="Y149">
            <v>0.48299999999999998</v>
          </cell>
          <cell r="Z149">
            <v>0.48299999999999998</v>
          </cell>
          <cell r="AA149">
            <v>0.48299999999999998</v>
          </cell>
          <cell r="AB149">
            <v>0.48300000000000004</v>
          </cell>
          <cell r="AC149">
            <v>0.48281665225277448</v>
          </cell>
          <cell r="AD149">
            <v>0.48154852754956007</v>
          </cell>
          <cell r="AE149">
            <v>0.48017968264237121</v>
          </cell>
          <cell r="AF149">
            <v>0.47937459668616694</v>
          </cell>
          <cell r="AG149">
            <v>0.47872184809004764</v>
          </cell>
          <cell r="AH149">
            <v>0.47855589019548123</v>
          </cell>
        </row>
        <row r="150">
          <cell r="T150">
            <v>1147</v>
          </cell>
          <cell r="U150">
            <v>0.48299999999999998</v>
          </cell>
          <cell r="V150">
            <v>0.48299999999999998</v>
          </cell>
          <cell r="W150">
            <v>0.48299999999999998</v>
          </cell>
          <cell r="X150">
            <v>0.48299999999999998</v>
          </cell>
          <cell r="Y150">
            <v>0.48299999999999998</v>
          </cell>
          <cell r="Z150">
            <v>0.48299999999999998</v>
          </cell>
          <cell r="AA150">
            <v>0.47345095092931033</v>
          </cell>
          <cell r="AB150">
            <v>0.47270123220061988</v>
          </cell>
          <cell r="AC150">
            <v>0.47100225733915574</v>
          </cell>
          <cell r="AD150">
            <v>0.46741776692653242</v>
          </cell>
          <cell r="AE150">
            <v>0.46517871616563639</v>
          </cell>
          <cell r="AF150">
            <v>0.38508873788126341</v>
          </cell>
          <cell r="AG150">
            <v>0.38289177970225058</v>
          </cell>
          <cell r="AH150">
            <v>0.37609388081051376</v>
          </cell>
        </row>
        <row r="151">
          <cell r="T151">
            <v>1148</v>
          </cell>
          <cell r="U151">
            <v>0.48300000000000004</v>
          </cell>
          <cell r="V151">
            <v>0.48299999999999998</v>
          </cell>
          <cell r="W151">
            <v>0.48299999999999998</v>
          </cell>
          <cell r="X151">
            <v>0.48299999999999998</v>
          </cell>
          <cell r="Y151">
            <v>0.48299999999999993</v>
          </cell>
          <cell r="Z151">
            <v>0.48299999999999998</v>
          </cell>
          <cell r="AA151">
            <v>0.48299999999999998</v>
          </cell>
          <cell r="AB151">
            <v>0.48284984667197162</v>
          </cell>
          <cell r="AC151">
            <v>0.4828557210810786</v>
          </cell>
          <cell r="AD151">
            <v>0.48220891029912505</v>
          </cell>
          <cell r="AE151">
            <v>0.48147921419481976</v>
          </cell>
          <cell r="AF151">
            <v>0.35987635874778667</v>
          </cell>
          <cell r="AG151">
            <v>0.33101109143646451</v>
          </cell>
          <cell r="AH151">
            <v>0.31821882877730162</v>
          </cell>
        </row>
        <row r="152">
          <cell r="T152">
            <v>1149</v>
          </cell>
          <cell r="U152">
            <v>0.48300000000000004</v>
          </cell>
          <cell r="V152">
            <v>0.48299999999999998</v>
          </cell>
          <cell r="W152">
            <v>0.48300000000000004</v>
          </cell>
          <cell r="X152">
            <v>0.48299999999999998</v>
          </cell>
          <cell r="Y152">
            <v>0.48299999999999998</v>
          </cell>
          <cell r="Z152">
            <v>0.48299999999999998</v>
          </cell>
          <cell r="AA152">
            <v>0.48299999999999998</v>
          </cell>
          <cell r="AB152">
            <v>0.48300000000000004</v>
          </cell>
          <cell r="AC152">
            <v>0.48117235944618852</v>
          </cell>
          <cell r="AD152">
            <v>0.47916837998069683</v>
          </cell>
          <cell r="AE152">
            <v>0.47636274878171925</v>
          </cell>
          <cell r="AF152">
            <v>0.47320555992527363</v>
          </cell>
          <cell r="AG152">
            <v>0.47189880425595482</v>
          </cell>
          <cell r="AH152">
            <v>0.46213474276445632</v>
          </cell>
        </row>
        <row r="153">
          <cell r="T153">
            <v>1150</v>
          </cell>
          <cell r="U153">
            <v>0.48299999999999998</v>
          </cell>
          <cell r="V153">
            <v>0.48299999999999993</v>
          </cell>
          <cell r="W153">
            <v>0.48299999999999998</v>
          </cell>
          <cell r="X153">
            <v>0.48299999999999998</v>
          </cell>
          <cell r="Y153">
            <v>0.48299999999999993</v>
          </cell>
          <cell r="Z153">
            <v>0.48299999999999998</v>
          </cell>
          <cell r="AA153">
            <v>0.48299999999999998</v>
          </cell>
          <cell r="AB153">
            <v>0.48299999999999998</v>
          </cell>
          <cell r="AC153">
            <v>0.48299999999999998</v>
          </cell>
          <cell r="AD153">
            <v>0.47996102562082643</v>
          </cell>
          <cell r="AE153">
            <v>0.47970630118511953</v>
          </cell>
          <cell r="AF153">
            <v>0.46275013416386246</v>
          </cell>
          <cell r="AG153">
            <v>0.36880806586615594</v>
          </cell>
          <cell r="AH153">
            <v>0.35771800824821176</v>
          </cell>
        </row>
        <row r="154">
          <cell r="T154">
            <v>1151</v>
          </cell>
          <cell r="U154">
            <v>0.48299999999999998</v>
          </cell>
          <cell r="V154">
            <v>0.48299999999999998</v>
          </cell>
          <cell r="W154">
            <v>0.48299999999999998</v>
          </cell>
          <cell r="X154">
            <v>0.48299999999999998</v>
          </cell>
          <cell r="Y154">
            <v>0.48299999999999998</v>
          </cell>
          <cell r="Z154">
            <v>0.48299999999999998</v>
          </cell>
          <cell r="AA154">
            <v>0.48299999999999998</v>
          </cell>
          <cell r="AB154">
            <v>0.48299999999999998</v>
          </cell>
          <cell r="AC154">
            <v>0.47642279159983453</v>
          </cell>
          <cell r="AD154">
            <v>0.47130178039213094</v>
          </cell>
          <cell r="AE154">
            <v>0.44878474724249789</v>
          </cell>
          <cell r="AF154">
            <v>0.40160480264863413</v>
          </cell>
          <cell r="AG154">
            <v>0.40279373915792477</v>
          </cell>
          <cell r="AH154">
            <v>0.40320103937197921</v>
          </cell>
        </row>
        <row r="155">
          <cell r="T155">
            <v>1152</v>
          </cell>
          <cell r="U155">
            <v>0.48299999999999998</v>
          </cell>
          <cell r="V155">
            <v>0.48299999999999993</v>
          </cell>
          <cell r="W155">
            <v>0.48299999999999998</v>
          </cell>
          <cell r="X155">
            <v>0.48299999999999998</v>
          </cell>
          <cell r="Y155">
            <v>0.48300000000000004</v>
          </cell>
          <cell r="Z155">
            <v>0.48300000000000004</v>
          </cell>
          <cell r="AA155">
            <v>0.48030171762360946</v>
          </cell>
          <cell r="AB155">
            <v>0.47891063376479481</v>
          </cell>
          <cell r="AC155">
            <v>0.47955253070593212</v>
          </cell>
          <cell r="AD155">
            <v>0.47805635885631032</v>
          </cell>
          <cell r="AE155">
            <v>0.47806893668709627</v>
          </cell>
          <cell r="AF155">
            <v>0.47424769710443354</v>
          </cell>
          <cell r="AG155">
            <v>0.46996301052498907</v>
          </cell>
          <cell r="AH155">
            <v>0.46965788901767064</v>
          </cell>
        </row>
        <row r="156">
          <cell r="T156">
            <v>1153</v>
          </cell>
          <cell r="U156">
            <v>0.48299999999999998</v>
          </cell>
          <cell r="V156">
            <v>0.48300000000000004</v>
          </cell>
          <cell r="W156">
            <v>0.48299999999999998</v>
          </cell>
          <cell r="X156">
            <v>0.48299999999999998</v>
          </cell>
          <cell r="Y156">
            <v>0.48299999999999998</v>
          </cell>
          <cell r="Z156">
            <v>0.48299999999999993</v>
          </cell>
          <cell r="AA156">
            <v>0.48299999999999998</v>
          </cell>
          <cell r="AB156">
            <v>0.48299999999999998</v>
          </cell>
          <cell r="AC156">
            <v>0.48299999999999998</v>
          </cell>
          <cell r="AD156">
            <v>0.48299999999999993</v>
          </cell>
          <cell r="AE156">
            <v>0.47199142473494943</v>
          </cell>
          <cell r="AF156">
            <v>0.46877346803907438</v>
          </cell>
          <cell r="AG156">
            <v>0.44937965780913469</v>
          </cell>
          <cell r="AH156">
            <v>0.44684331565760299</v>
          </cell>
        </row>
        <row r="157">
          <cell r="T157">
            <v>1154</v>
          </cell>
          <cell r="U157">
            <v>0.48299999999999998</v>
          </cell>
          <cell r="V157">
            <v>0.48299999999999998</v>
          </cell>
          <cell r="W157">
            <v>0.48299999999999998</v>
          </cell>
          <cell r="X157">
            <v>0.48300000000000004</v>
          </cell>
          <cell r="Y157">
            <v>0.48299999999999993</v>
          </cell>
          <cell r="Z157">
            <v>0.48299999999999998</v>
          </cell>
          <cell r="AA157">
            <v>0.48299999999999993</v>
          </cell>
          <cell r="AB157">
            <v>0.48299999999999993</v>
          </cell>
          <cell r="AC157">
            <v>0.48286468060956012</v>
          </cell>
          <cell r="AD157">
            <v>0.48213685040708815</v>
          </cell>
          <cell r="AE157">
            <v>0.48222007684231244</v>
          </cell>
          <cell r="AF157">
            <v>0.48180668911392277</v>
          </cell>
          <cell r="AG157">
            <v>0.48004289953954471</v>
          </cell>
          <cell r="AH157">
            <v>0.4791158456444109</v>
          </cell>
        </row>
        <row r="158">
          <cell r="T158">
            <v>1155</v>
          </cell>
          <cell r="U158">
            <v>0.48299999999999998</v>
          </cell>
          <cell r="V158">
            <v>0.48299999999999998</v>
          </cell>
          <cell r="W158">
            <v>0.48299999999999998</v>
          </cell>
          <cell r="X158">
            <v>0.48299999999999998</v>
          </cell>
          <cell r="Y158">
            <v>0.48299999999999998</v>
          </cell>
          <cell r="Z158">
            <v>0.48300000000000004</v>
          </cell>
          <cell r="AA158">
            <v>0.48299999999999998</v>
          </cell>
          <cell r="AB158">
            <v>0.48299999999999998</v>
          </cell>
          <cell r="AC158">
            <v>0.48299999999999998</v>
          </cell>
          <cell r="AD158">
            <v>0.48299999999999998</v>
          </cell>
          <cell r="AE158">
            <v>0.476266310887762</v>
          </cell>
          <cell r="AF158">
            <v>0.47570711469801369</v>
          </cell>
          <cell r="AG158">
            <v>0.47611296695046157</v>
          </cell>
          <cell r="AH158">
            <v>0.47553843147281916</v>
          </cell>
        </row>
        <row r="159">
          <cell r="T159">
            <v>1156</v>
          </cell>
          <cell r="U159">
            <v>0.48299999999999998</v>
          </cell>
          <cell r="V159">
            <v>0.48299999999999998</v>
          </cell>
          <cell r="W159">
            <v>0.48299999999999998</v>
          </cell>
          <cell r="X159">
            <v>0.48299999999999998</v>
          </cell>
          <cell r="Y159">
            <v>0.48299999999999998</v>
          </cell>
          <cell r="Z159">
            <v>0.48299999999999998</v>
          </cell>
          <cell r="AA159">
            <v>0.48299537053346631</v>
          </cell>
          <cell r="AB159">
            <v>0.48296905741719487</v>
          </cell>
          <cell r="AC159">
            <v>0.48277785731198514</v>
          </cell>
          <cell r="AD159">
            <v>0.48256987177863592</v>
          </cell>
          <cell r="AE159">
            <v>0.48051622387848097</v>
          </cell>
          <cell r="AF159">
            <v>0.47648740118053245</v>
          </cell>
          <cell r="AG159">
            <v>0.47186524432701288</v>
          </cell>
          <cell r="AH159">
            <v>0.47086062185904948</v>
          </cell>
        </row>
        <row r="160">
          <cell r="T160">
            <v>1157</v>
          </cell>
          <cell r="U160">
            <v>0.48299999999999998</v>
          </cell>
          <cell r="V160">
            <v>0.48299999999999993</v>
          </cell>
          <cell r="W160">
            <v>0.48299999999999998</v>
          </cell>
          <cell r="X160">
            <v>0.48299999999999998</v>
          </cell>
          <cell r="Y160">
            <v>0.48299999999999998</v>
          </cell>
          <cell r="Z160">
            <v>0.48299999999999998</v>
          </cell>
          <cell r="AA160">
            <v>0.48299999999999998</v>
          </cell>
          <cell r="AB160">
            <v>0.48299999999999998</v>
          </cell>
          <cell r="AC160">
            <v>0.48299999999999998</v>
          </cell>
          <cell r="AD160">
            <v>0.48299999999999998</v>
          </cell>
          <cell r="AE160">
            <v>0.48299999999999998</v>
          </cell>
          <cell r="AF160">
            <v>0.48299999999999998</v>
          </cell>
          <cell r="AG160">
            <v>0.48299999999999998</v>
          </cell>
          <cell r="AH160">
            <v>0.48299999999999998</v>
          </cell>
        </row>
        <row r="161">
          <cell r="T161">
            <v>1158</v>
          </cell>
          <cell r="U161">
            <v>0.48299999999999998</v>
          </cell>
          <cell r="V161">
            <v>0.48299999999999998</v>
          </cell>
          <cell r="W161">
            <v>0.48299999999999998</v>
          </cell>
          <cell r="X161">
            <v>0.48299999999999998</v>
          </cell>
          <cell r="Y161">
            <v>0.48299999999999998</v>
          </cell>
          <cell r="Z161">
            <v>0.48299999999999998</v>
          </cell>
          <cell r="AA161">
            <v>0.48300000000000004</v>
          </cell>
          <cell r="AB161">
            <v>0.48300000000000004</v>
          </cell>
          <cell r="AC161">
            <v>0.48113254953392642</v>
          </cell>
          <cell r="AD161">
            <v>0.48128635485827281</v>
          </cell>
          <cell r="AE161">
            <v>0.47822060498451463</v>
          </cell>
          <cell r="AF161">
            <v>0.46779056081820636</v>
          </cell>
          <cell r="AG161">
            <v>0.46137680786062096</v>
          </cell>
          <cell r="AH161">
            <v>0.45200095941477525</v>
          </cell>
        </row>
        <row r="162">
          <cell r="T162">
            <v>1159</v>
          </cell>
          <cell r="U162">
            <v>0.48299999999999998</v>
          </cell>
          <cell r="V162">
            <v>0.48299999999999998</v>
          </cell>
          <cell r="W162">
            <v>0.48299999999999998</v>
          </cell>
          <cell r="X162">
            <v>0.48299999999999998</v>
          </cell>
          <cell r="Y162">
            <v>0.48299999999999998</v>
          </cell>
          <cell r="Z162">
            <v>0.48299999999999998</v>
          </cell>
          <cell r="AA162">
            <v>0.48232572059583334</v>
          </cell>
          <cell r="AB162">
            <v>0.48231794792258642</v>
          </cell>
          <cell r="AC162">
            <v>0.48118902605196856</v>
          </cell>
          <cell r="AD162">
            <v>0.47781132031526852</v>
          </cell>
          <cell r="AE162">
            <v>0.47599434589594358</v>
          </cell>
          <cell r="AF162">
            <v>0.47493844182366302</v>
          </cell>
          <cell r="AG162">
            <v>0.2166037247249416</v>
          </cell>
          <cell r="AH162">
            <v>0.21179745682417864</v>
          </cell>
        </row>
        <row r="163">
          <cell r="T163">
            <v>1160</v>
          </cell>
          <cell r="U163">
            <v>0.48299999999999998</v>
          </cell>
          <cell r="V163">
            <v>0.48299999999999998</v>
          </cell>
          <cell r="W163">
            <v>0.48299999999999998</v>
          </cell>
          <cell r="X163">
            <v>0.48299999999999998</v>
          </cell>
          <cell r="Y163">
            <v>0.48299999999999998</v>
          </cell>
          <cell r="Z163">
            <v>0.48299999999999998</v>
          </cell>
          <cell r="AA163">
            <v>0.48300000000000004</v>
          </cell>
          <cell r="AB163">
            <v>0.48299999999999998</v>
          </cell>
          <cell r="AC163">
            <v>0.4824985514594734</v>
          </cell>
          <cell r="AD163">
            <v>0.48077647455590883</v>
          </cell>
          <cell r="AE163">
            <v>0.47458195164746625</v>
          </cell>
          <cell r="AF163">
            <v>0.47281526273189495</v>
          </cell>
          <cell r="AG163">
            <v>0.47012979853765358</v>
          </cell>
          <cell r="AH163">
            <v>0.46896075278715993</v>
          </cell>
        </row>
        <row r="164">
          <cell r="T164">
            <v>1161</v>
          </cell>
          <cell r="U164">
            <v>0.48300000000000004</v>
          </cell>
          <cell r="V164">
            <v>0.48299999999999993</v>
          </cell>
          <cell r="W164">
            <v>0.48299999999999998</v>
          </cell>
          <cell r="X164">
            <v>0.48299999999999998</v>
          </cell>
          <cell r="Y164">
            <v>0.48299999999999998</v>
          </cell>
          <cell r="Z164">
            <v>0.48299999999999998</v>
          </cell>
          <cell r="AA164">
            <v>0.48300000000000004</v>
          </cell>
          <cell r="AB164">
            <v>0.48258325026697668</v>
          </cell>
          <cell r="AC164">
            <v>0.48226664000420127</v>
          </cell>
          <cell r="AD164">
            <v>0.47699611002218112</v>
          </cell>
          <cell r="AE164">
            <v>0.4677337639025077</v>
          </cell>
          <cell r="AF164">
            <v>0.4503823459084616</v>
          </cell>
          <cell r="AG164">
            <v>0.30534013978838587</v>
          </cell>
          <cell r="AH164">
            <v>0.29836571387344901</v>
          </cell>
        </row>
        <row r="165">
          <cell r="T165">
            <v>1162</v>
          </cell>
          <cell r="U165">
            <v>0.48300000000000004</v>
          </cell>
          <cell r="V165">
            <v>0.48299999999999998</v>
          </cell>
          <cell r="W165">
            <v>0.48299999999999993</v>
          </cell>
          <cell r="X165">
            <v>0.48299999999999998</v>
          </cell>
          <cell r="Y165">
            <v>0.48299999999999998</v>
          </cell>
          <cell r="Z165">
            <v>0.48299999999999993</v>
          </cell>
          <cell r="AA165">
            <v>0.48299999999999998</v>
          </cell>
          <cell r="AB165">
            <v>0.48299999999999998</v>
          </cell>
          <cell r="AC165">
            <v>0.48299999999999998</v>
          </cell>
          <cell r="AD165">
            <v>0.47578230446270764</v>
          </cell>
          <cell r="AE165">
            <v>0.46155489357393042</v>
          </cell>
          <cell r="AF165">
            <v>0.45133965261095382</v>
          </cell>
          <cell r="AG165">
            <v>0.44235266155439357</v>
          </cell>
          <cell r="AH165">
            <v>0.43403617994300231</v>
          </cell>
        </row>
        <row r="166">
          <cell r="T166">
            <v>1163</v>
          </cell>
          <cell r="U166">
            <v>0.48300000000000004</v>
          </cell>
          <cell r="V166">
            <v>0.48299999999999998</v>
          </cell>
          <cell r="W166">
            <v>0.48299999999999998</v>
          </cell>
          <cell r="X166">
            <v>0.48299999999999998</v>
          </cell>
          <cell r="Y166">
            <v>0.48299999999999998</v>
          </cell>
          <cell r="Z166">
            <v>0.48300000000000004</v>
          </cell>
          <cell r="AA166">
            <v>0.48299999999999998</v>
          </cell>
          <cell r="AB166">
            <v>0.48299999999999998</v>
          </cell>
          <cell r="AC166">
            <v>0.48211458247598898</v>
          </cell>
          <cell r="AD166">
            <v>0.48038272201677606</v>
          </cell>
          <cell r="AE166">
            <v>0.47849254227116866</v>
          </cell>
          <cell r="AF166">
            <v>0.45671018410047615</v>
          </cell>
          <cell r="AG166">
            <v>0.4302235619821585</v>
          </cell>
          <cell r="AH166">
            <v>0.42627103092376029</v>
          </cell>
        </row>
        <row r="167">
          <cell r="T167">
            <v>1164</v>
          </cell>
          <cell r="U167">
            <v>0.48299999999999998</v>
          </cell>
          <cell r="V167">
            <v>0.48299999999999998</v>
          </cell>
          <cell r="W167">
            <v>0.48300000000000004</v>
          </cell>
          <cell r="X167">
            <v>0.48299999999999993</v>
          </cell>
          <cell r="Y167">
            <v>0.48299999999999998</v>
          </cell>
          <cell r="Z167">
            <v>0.48300000000000004</v>
          </cell>
          <cell r="AA167">
            <v>0.48300000000000004</v>
          </cell>
          <cell r="AB167">
            <v>0.48295241859163618</v>
          </cell>
          <cell r="AC167">
            <v>0.48162330248347424</v>
          </cell>
          <cell r="AD167">
            <v>0.48049233876149416</v>
          </cell>
          <cell r="AE167">
            <v>0.48124865045774934</v>
          </cell>
          <cell r="AF167">
            <v>0.47809556020226401</v>
          </cell>
          <cell r="AG167">
            <v>0.47465424759366681</v>
          </cell>
          <cell r="AH167">
            <v>0.47439671726307975</v>
          </cell>
        </row>
        <row r="168">
          <cell r="T168">
            <v>1165</v>
          </cell>
          <cell r="U168">
            <v>0.48299999999999998</v>
          </cell>
          <cell r="V168">
            <v>0.48299999999999998</v>
          </cell>
          <cell r="W168">
            <v>0.48299999999999998</v>
          </cell>
          <cell r="X168">
            <v>0.48299999999999998</v>
          </cell>
          <cell r="Y168">
            <v>0.48299999999999998</v>
          </cell>
          <cell r="Z168">
            <v>0.48299999999999993</v>
          </cell>
          <cell r="AA168">
            <v>0.48299999999999993</v>
          </cell>
          <cell r="AB168">
            <v>0.48299999999999993</v>
          </cell>
          <cell r="AC168">
            <v>0.48299999999999993</v>
          </cell>
          <cell r="AD168">
            <v>0.48299999999999993</v>
          </cell>
          <cell r="AE168">
            <v>0.48299999999999993</v>
          </cell>
          <cell r="AF168">
            <v>0.48299999999999993</v>
          </cell>
          <cell r="AG168">
            <v>0.48299999999999993</v>
          </cell>
          <cell r="AH168">
            <v>0.48299999999999993</v>
          </cell>
        </row>
        <row r="169">
          <cell r="T169">
            <v>1166</v>
          </cell>
          <cell r="U169">
            <v>0.48300000000000004</v>
          </cell>
          <cell r="V169">
            <v>0.48299999999999998</v>
          </cell>
          <cell r="W169">
            <v>0.48299999999999998</v>
          </cell>
          <cell r="X169">
            <v>0.48299999999999998</v>
          </cell>
          <cell r="Y169">
            <v>0.48299999999999998</v>
          </cell>
          <cell r="Z169">
            <v>0.48299999999999998</v>
          </cell>
          <cell r="AA169">
            <v>0.48299999999999998</v>
          </cell>
          <cell r="AB169">
            <v>0.48291572785713244</v>
          </cell>
          <cell r="AC169">
            <v>0.48281108569811376</v>
          </cell>
          <cell r="AD169">
            <v>0.48228267058140312</v>
          </cell>
          <cell r="AE169">
            <v>0.48009699676991041</v>
          </cell>
          <cell r="AF169">
            <v>0.47182725796112535</v>
          </cell>
          <cell r="AG169">
            <v>0.4630962412509812</v>
          </cell>
          <cell r="AH169">
            <v>0.46004482532896723</v>
          </cell>
        </row>
        <row r="170">
          <cell r="T170">
            <v>1167</v>
          </cell>
          <cell r="U170">
            <v>0.48299999999999998</v>
          </cell>
          <cell r="V170">
            <v>0.48299999999999998</v>
          </cell>
          <cell r="W170">
            <v>0.48300000000000004</v>
          </cell>
          <cell r="X170">
            <v>0.48299999999999998</v>
          </cell>
          <cell r="Y170">
            <v>0.48299999999999998</v>
          </cell>
          <cell r="Z170">
            <v>0.48299999999999998</v>
          </cell>
          <cell r="AA170">
            <v>0.48299999999999993</v>
          </cell>
          <cell r="AB170">
            <v>0.48299999999999998</v>
          </cell>
          <cell r="AC170">
            <v>0.48299999999999998</v>
          </cell>
          <cell r="AD170">
            <v>0.48299999999999998</v>
          </cell>
          <cell r="AE170">
            <v>0.47336579921579464</v>
          </cell>
          <cell r="AF170">
            <v>0.46644802004670144</v>
          </cell>
          <cell r="AG170">
            <v>0.46675315505200615</v>
          </cell>
          <cell r="AH170">
            <v>0.46628194402272449</v>
          </cell>
        </row>
        <row r="171">
          <cell r="T171">
            <v>1168</v>
          </cell>
          <cell r="U171">
            <v>0.48299999999999993</v>
          </cell>
          <cell r="V171">
            <v>0.48299999999999998</v>
          </cell>
          <cell r="W171">
            <v>0.48299999999999998</v>
          </cell>
          <cell r="X171">
            <v>0.48299999999999998</v>
          </cell>
          <cell r="Y171">
            <v>0.48299999999999998</v>
          </cell>
          <cell r="Z171">
            <v>0.48299999999999998</v>
          </cell>
          <cell r="AA171">
            <v>0.48300000000000004</v>
          </cell>
          <cell r="AB171">
            <v>0.48296513071093916</v>
          </cell>
          <cell r="AC171">
            <v>0.48243729214579112</v>
          </cell>
          <cell r="AD171">
            <v>0.48168081245252425</v>
          </cell>
          <cell r="AE171">
            <v>0.48025234119840371</v>
          </cell>
          <cell r="AF171">
            <v>0.47346364653215128</v>
          </cell>
          <cell r="AG171">
            <v>0.47255937234798312</v>
          </cell>
          <cell r="AH171">
            <v>0.46865418625258193</v>
          </cell>
        </row>
        <row r="172">
          <cell r="T172">
            <v>1169</v>
          </cell>
          <cell r="U172">
            <v>0.48299999999999998</v>
          </cell>
          <cell r="V172">
            <v>0.48299999999999998</v>
          </cell>
          <cell r="W172">
            <v>0.48300000000000004</v>
          </cell>
          <cell r="X172">
            <v>0.48299999999999998</v>
          </cell>
          <cell r="Y172">
            <v>0.48299999999999998</v>
          </cell>
          <cell r="Z172">
            <v>0.48299999999999993</v>
          </cell>
          <cell r="AA172">
            <v>0.48299999999999998</v>
          </cell>
          <cell r="AB172">
            <v>0.48299999999999998</v>
          </cell>
          <cell r="AC172">
            <v>0.48299999999999998</v>
          </cell>
          <cell r="AD172">
            <v>0.48299999999999998</v>
          </cell>
          <cell r="AE172">
            <v>0.4751875206786762</v>
          </cell>
          <cell r="AF172">
            <v>0.47423906870505761</v>
          </cell>
          <cell r="AG172">
            <v>0.47432889588243826</v>
          </cell>
          <cell r="AH172">
            <v>0.47210921695079644</v>
          </cell>
        </row>
        <row r="173">
          <cell r="T173">
            <v>1170</v>
          </cell>
          <cell r="U173">
            <v>0.48299999999999998</v>
          </cell>
          <cell r="V173">
            <v>0.48299999999999998</v>
          </cell>
          <cell r="W173">
            <v>0.48299999999999993</v>
          </cell>
          <cell r="X173">
            <v>0.48299999999999998</v>
          </cell>
          <cell r="Y173">
            <v>0.48299999999999998</v>
          </cell>
          <cell r="Z173">
            <v>0.48299999999999998</v>
          </cell>
          <cell r="AA173">
            <v>0.48300000000000004</v>
          </cell>
          <cell r="AB173">
            <v>0.48299999999999998</v>
          </cell>
          <cell r="AC173">
            <v>0.48016186557893331</v>
          </cell>
          <cell r="AD173">
            <v>0.47926104051101093</v>
          </cell>
          <cell r="AE173">
            <v>0.47972610373679636</v>
          </cell>
          <cell r="AF173">
            <v>0.45234592866774376</v>
          </cell>
          <cell r="AG173">
            <v>0.40265754403718351</v>
          </cell>
          <cell r="AH173">
            <v>0.40109894867544138</v>
          </cell>
        </row>
        <row r="174">
          <cell r="T174">
            <v>1171</v>
          </cell>
          <cell r="U174">
            <v>0.48299999999999993</v>
          </cell>
          <cell r="V174">
            <v>0.48299999999999998</v>
          </cell>
          <cell r="W174">
            <v>0.48299999999999998</v>
          </cell>
          <cell r="X174">
            <v>0.48299999999999998</v>
          </cell>
          <cell r="Y174">
            <v>0.48300000000000004</v>
          </cell>
          <cell r="Z174">
            <v>0.48299999999999998</v>
          </cell>
          <cell r="AA174">
            <v>0.48299999999999998</v>
          </cell>
          <cell r="AB174">
            <v>0.48299999999999998</v>
          </cell>
          <cell r="AC174">
            <v>0.48275175078395799</v>
          </cell>
          <cell r="AD174">
            <v>0.48208667045834758</v>
          </cell>
          <cell r="AE174">
            <v>0.4805424473550523</v>
          </cell>
          <cell r="AF174">
            <v>0.47822289492453868</v>
          </cell>
          <cell r="AG174">
            <v>0.47205767394935166</v>
          </cell>
          <cell r="AH174">
            <v>0.46772576736132199</v>
          </cell>
        </row>
        <row r="175">
          <cell r="T175">
            <v>1172</v>
          </cell>
          <cell r="U175">
            <v>0.48299999999999998</v>
          </cell>
          <cell r="V175">
            <v>0.48299999999999998</v>
          </cell>
          <cell r="W175">
            <v>0.48299999999999998</v>
          </cell>
          <cell r="X175">
            <v>0.48299999999999998</v>
          </cell>
          <cell r="Y175">
            <v>0.48299999999999998</v>
          </cell>
          <cell r="Z175">
            <v>0.48299999999999998</v>
          </cell>
          <cell r="AA175">
            <v>0.48299999999999998</v>
          </cell>
          <cell r="AB175">
            <v>0.48299999999999998</v>
          </cell>
          <cell r="AC175">
            <v>0.4817404845436517</v>
          </cell>
          <cell r="AD175">
            <v>0.4787249437087559</v>
          </cell>
          <cell r="AE175">
            <v>0.47513659491950921</v>
          </cell>
          <cell r="AF175">
            <v>0.43350973307291091</v>
          </cell>
          <cell r="AG175">
            <v>0.25191848834808145</v>
          </cell>
          <cell r="AH175">
            <v>0.22026918780811902</v>
          </cell>
        </row>
        <row r="176">
          <cell r="T176">
            <v>1173</v>
          </cell>
          <cell r="U176">
            <v>0.48299999999999998</v>
          </cell>
          <cell r="V176">
            <v>0.48299999999999998</v>
          </cell>
          <cell r="W176">
            <v>0.48299999999999998</v>
          </cell>
          <cell r="X176">
            <v>0.48299999999999998</v>
          </cell>
          <cell r="Y176">
            <v>0.48299999999999998</v>
          </cell>
          <cell r="Z176">
            <v>0.48299999999999998</v>
          </cell>
          <cell r="AA176">
            <v>0.47906093640728159</v>
          </cell>
          <cell r="AB176">
            <v>0.47812406394079954</v>
          </cell>
          <cell r="AC176">
            <v>0.47785187782899141</v>
          </cell>
          <cell r="AD176">
            <v>0.47553515632597343</v>
          </cell>
          <cell r="AE176">
            <v>0.45808741217152771</v>
          </cell>
          <cell r="AF176">
            <v>0.21529700648166822</v>
          </cell>
          <cell r="AG176">
            <v>0.22396776667364224</v>
          </cell>
          <cell r="AH176">
            <v>0.25699787241714078</v>
          </cell>
        </row>
        <row r="177">
          <cell r="T177">
            <v>1174</v>
          </cell>
          <cell r="U177">
            <v>0.48300000000000004</v>
          </cell>
          <cell r="V177">
            <v>0.48299999999999998</v>
          </cell>
          <cell r="W177">
            <v>0.48299999999999998</v>
          </cell>
          <cell r="X177">
            <v>0.48299999999999998</v>
          </cell>
          <cell r="Y177">
            <v>0.48299999999999998</v>
          </cell>
          <cell r="Z177">
            <v>0.48299999999999998</v>
          </cell>
          <cell r="AA177">
            <v>0.48299999999999998</v>
          </cell>
          <cell r="AB177">
            <v>0.47584285802899789</v>
          </cell>
          <cell r="AC177">
            <v>0.47332873178990542</v>
          </cell>
          <cell r="AD177">
            <v>0.46846508468251241</v>
          </cell>
          <cell r="AE177">
            <v>0.44991324730187171</v>
          </cell>
          <cell r="AF177">
            <v>0.43813107458033357</v>
          </cell>
          <cell r="AG177">
            <v>0.43484316543272117</v>
          </cell>
          <cell r="AH177">
            <v>0.42283353130824658</v>
          </cell>
        </row>
        <row r="178">
          <cell r="T178">
            <v>1175</v>
          </cell>
          <cell r="U178">
            <v>0.48299999999999998</v>
          </cell>
          <cell r="V178">
            <v>0.48299999999999998</v>
          </cell>
          <cell r="W178">
            <v>0.48299999999999998</v>
          </cell>
          <cell r="X178">
            <v>0.48300000000000004</v>
          </cell>
          <cell r="Y178">
            <v>0.48299999999999998</v>
          </cell>
          <cell r="Z178">
            <v>0.48300000000000004</v>
          </cell>
          <cell r="AA178">
            <v>0.48299999999999998</v>
          </cell>
          <cell r="AB178">
            <v>0.48299999999999998</v>
          </cell>
          <cell r="AC178">
            <v>0.48277311828479608</v>
          </cell>
          <cell r="AD178">
            <v>0.48188037797510924</v>
          </cell>
          <cell r="AE178">
            <v>0.47823663940905292</v>
          </cell>
          <cell r="AF178">
            <v>0.47703048904326167</v>
          </cell>
          <cell r="AG178">
            <v>0.47624756935871826</v>
          </cell>
          <cell r="AH178">
            <v>0.475673284521415</v>
          </cell>
        </row>
        <row r="179">
          <cell r="T179">
            <v>1176</v>
          </cell>
          <cell r="U179">
            <v>0.48299999999999998</v>
          </cell>
          <cell r="V179">
            <v>0.48299999999999998</v>
          </cell>
          <cell r="W179">
            <v>0.48299999999999998</v>
          </cell>
          <cell r="X179">
            <v>0.48299999999999998</v>
          </cell>
          <cell r="Y179">
            <v>0.48299999999999998</v>
          </cell>
          <cell r="Z179">
            <v>0.48300000000000004</v>
          </cell>
          <cell r="AA179">
            <v>0.48299999999999998</v>
          </cell>
          <cell r="AB179">
            <v>0.48299999999999998</v>
          </cell>
          <cell r="AC179">
            <v>0.48299999999999998</v>
          </cell>
          <cell r="AD179">
            <v>0.48299999999999998</v>
          </cell>
          <cell r="AE179">
            <v>0.48300000000000004</v>
          </cell>
          <cell r="AF179">
            <v>0.46301733639586662</v>
          </cell>
          <cell r="AG179">
            <v>0.46017667429917974</v>
          </cell>
          <cell r="AH179">
            <v>0.46052396967638665</v>
          </cell>
        </row>
        <row r="180">
          <cell r="T180">
            <v>1177</v>
          </cell>
          <cell r="U180">
            <v>0.48299999999999993</v>
          </cell>
          <cell r="V180">
            <v>0.48299999999999998</v>
          </cell>
          <cell r="W180">
            <v>0.48299999999999998</v>
          </cell>
          <cell r="X180">
            <v>0.48299999999999998</v>
          </cell>
          <cell r="Y180">
            <v>0.48299999999999998</v>
          </cell>
          <cell r="Z180">
            <v>0.48299999999999998</v>
          </cell>
          <cell r="AA180">
            <v>0.48242341513493603</v>
          </cell>
          <cell r="AB180">
            <v>0.482438315343724</v>
          </cell>
          <cell r="AC180">
            <v>0.48052493094335913</v>
          </cell>
          <cell r="AD180">
            <v>0.47811550574959805</v>
          </cell>
          <cell r="AE180">
            <v>0.46252547940281497</v>
          </cell>
          <cell r="AF180">
            <v>0.42882121362298958</v>
          </cell>
          <cell r="AG180">
            <v>0.42652074212478813</v>
          </cell>
          <cell r="AH180">
            <v>0.42066337508901253</v>
          </cell>
        </row>
        <row r="181">
          <cell r="T181">
            <v>1178</v>
          </cell>
          <cell r="U181">
            <v>0.48299999999999998</v>
          </cell>
          <cell r="V181">
            <v>0.48299999999999998</v>
          </cell>
          <cell r="W181">
            <v>0.48299999999999998</v>
          </cell>
          <cell r="X181">
            <v>0.48299999999999998</v>
          </cell>
          <cell r="Y181">
            <v>0.48299999999999998</v>
          </cell>
          <cell r="Z181">
            <v>0.48299999999999998</v>
          </cell>
          <cell r="AA181">
            <v>0.48299999999999998</v>
          </cell>
          <cell r="AB181">
            <v>0.48279865502379571</v>
          </cell>
          <cell r="AC181">
            <v>0.48259167466087677</v>
          </cell>
          <cell r="AD181">
            <v>0.47900823967779271</v>
          </cell>
          <cell r="AE181">
            <v>0.47633381489804938</v>
          </cell>
          <cell r="AF181">
            <v>0.4719905906362839</v>
          </cell>
          <cell r="AG181">
            <v>0.46382112636203909</v>
          </cell>
          <cell r="AH181">
            <v>0.46339207689202133</v>
          </cell>
        </row>
        <row r="182">
          <cell r="T182">
            <v>1179</v>
          </cell>
          <cell r="U182">
            <v>0.48299999999999998</v>
          </cell>
          <cell r="V182">
            <v>0.48299999999999998</v>
          </cell>
          <cell r="W182">
            <v>0.48299999999999998</v>
          </cell>
          <cell r="X182">
            <v>0.48299999999999998</v>
          </cell>
          <cell r="Y182">
            <v>0.48299999999999998</v>
          </cell>
          <cell r="Z182">
            <v>0.48299999999999998</v>
          </cell>
          <cell r="AA182">
            <v>0.48299999999999998</v>
          </cell>
          <cell r="AB182">
            <v>0.48299999999999998</v>
          </cell>
          <cell r="AC182">
            <v>0.48299999999999993</v>
          </cell>
          <cell r="AD182">
            <v>0.48299999999999998</v>
          </cell>
          <cell r="AE182">
            <v>0.48014781528434824</v>
          </cell>
          <cell r="AF182">
            <v>0.47720051050285772</v>
          </cell>
          <cell r="AG182">
            <v>0.47608885057411721</v>
          </cell>
          <cell r="AH182">
            <v>0.47448278537743083</v>
          </cell>
        </row>
        <row r="183">
          <cell r="T183">
            <v>1180</v>
          </cell>
          <cell r="U183">
            <v>0.48299999999999998</v>
          </cell>
          <cell r="V183">
            <v>0.48299999999999998</v>
          </cell>
          <cell r="W183">
            <v>0.48299999999999998</v>
          </cell>
          <cell r="X183">
            <v>0.48299999999999993</v>
          </cell>
          <cell r="Y183">
            <v>0.48299999999999998</v>
          </cell>
          <cell r="Z183">
            <v>0.48299999999999998</v>
          </cell>
          <cell r="AA183">
            <v>0.48299999999999998</v>
          </cell>
          <cell r="AB183">
            <v>0.48299999999999998</v>
          </cell>
          <cell r="AC183">
            <v>0.48299999999999998</v>
          </cell>
          <cell r="AD183">
            <v>0.48195063715917724</v>
          </cell>
          <cell r="AE183">
            <v>0.47640842504756825</v>
          </cell>
          <cell r="AF183">
            <v>0.46312606302276332</v>
          </cell>
          <cell r="AG183">
            <v>0.45778149063101686</v>
          </cell>
          <cell r="AH183">
            <v>0.4528297406376266</v>
          </cell>
        </row>
        <row r="184">
          <cell r="T184">
            <v>1181</v>
          </cell>
          <cell r="U184">
            <v>0.48299999999999998</v>
          </cell>
          <cell r="V184">
            <v>0.48299999999999998</v>
          </cell>
          <cell r="W184">
            <v>0.48299999999999998</v>
          </cell>
          <cell r="X184">
            <v>0.48299999999999998</v>
          </cell>
          <cell r="Y184">
            <v>0.48299999999999998</v>
          </cell>
          <cell r="Z184">
            <v>0.48299999999999998</v>
          </cell>
          <cell r="AA184">
            <v>0.48299999999999998</v>
          </cell>
          <cell r="AB184">
            <v>0.48258743622316136</v>
          </cell>
          <cell r="AC184">
            <v>0.48227733772740505</v>
          </cell>
          <cell r="AD184">
            <v>0.48110513606325384</v>
          </cell>
          <cell r="AE184">
            <v>0.480483257718124</v>
          </cell>
          <cell r="AF184">
            <v>0.47182750039087895</v>
          </cell>
          <cell r="AG184">
            <v>0.46966353554874235</v>
          </cell>
          <cell r="AH184">
            <v>0.46742952406758803</v>
          </cell>
        </row>
        <row r="185">
          <cell r="T185">
            <v>1182</v>
          </cell>
          <cell r="U185">
            <v>0.48299999999999998</v>
          </cell>
          <cell r="V185">
            <v>0.48299999999999998</v>
          </cell>
          <cell r="W185">
            <v>0.48299999999999998</v>
          </cell>
          <cell r="X185">
            <v>0.48299999999999993</v>
          </cell>
          <cell r="Y185">
            <v>0.48299999999999998</v>
          </cell>
          <cell r="Z185">
            <v>0.48299999999999998</v>
          </cell>
          <cell r="AA185">
            <v>0.48299999999999998</v>
          </cell>
          <cell r="AB185">
            <v>0.48300000000000004</v>
          </cell>
          <cell r="AC185">
            <v>0.48300000000000004</v>
          </cell>
          <cell r="AD185">
            <v>0.48299999999999998</v>
          </cell>
          <cell r="AE185">
            <v>0.46631960349310919</v>
          </cell>
          <cell r="AF185">
            <v>0.44262570997415451</v>
          </cell>
          <cell r="AG185">
            <v>0.43516548506186248</v>
          </cell>
          <cell r="AH185">
            <v>0.4317638364852931</v>
          </cell>
        </row>
        <row r="186">
          <cell r="T186">
            <v>1183</v>
          </cell>
          <cell r="U186">
            <v>0.48299999999999998</v>
          </cell>
          <cell r="V186">
            <v>0.48299999999999998</v>
          </cell>
          <cell r="W186">
            <v>0.48299999999999998</v>
          </cell>
          <cell r="X186">
            <v>0.48299999999999998</v>
          </cell>
          <cell r="Y186">
            <v>0.48300000000000004</v>
          </cell>
          <cell r="Z186">
            <v>0.48299999999999998</v>
          </cell>
          <cell r="AA186">
            <v>0.4828800149768514</v>
          </cell>
          <cell r="AB186">
            <v>0.48278342089182352</v>
          </cell>
          <cell r="AC186">
            <v>0.48009869263201616</v>
          </cell>
          <cell r="AD186">
            <v>0.47833802676647186</v>
          </cell>
          <cell r="AE186">
            <v>0.47535788839530352</v>
          </cell>
          <cell r="AF186">
            <v>0.46284919108190498</v>
          </cell>
          <cell r="AG186">
            <v>0.45776400306707682</v>
          </cell>
          <cell r="AH186">
            <v>0.45322625124637811</v>
          </cell>
        </row>
        <row r="187">
          <cell r="T187">
            <v>1184</v>
          </cell>
          <cell r="U187">
            <v>0.48299999999999998</v>
          </cell>
          <cell r="V187">
            <v>0.48299999999999998</v>
          </cell>
          <cell r="W187">
            <v>0.48299999999999998</v>
          </cell>
          <cell r="X187">
            <v>0.48299999999999998</v>
          </cell>
          <cell r="Y187">
            <v>0.48299999999999998</v>
          </cell>
          <cell r="Z187">
            <v>0.48299999999999998</v>
          </cell>
          <cell r="AA187">
            <v>0.48299999999999998</v>
          </cell>
          <cell r="AB187">
            <v>0.48299999999999998</v>
          </cell>
          <cell r="AC187">
            <v>0.48299999999999993</v>
          </cell>
          <cell r="AD187">
            <v>0.48285891614804494</v>
          </cell>
          <cell r="AE187">
            <v>0.48273043041037933</v>
          </cell>
          <cell r="AF187">
            <v>0.47867392228561195</v>
          </cell>
          <cell r="AG187">
            <v>0.47184448427083719</v>
          </cell>
          <cell r="AH187">
            <v>0.47119732677394061</v>
          </cell>
        </row>
        <row r="188">
          <cell r="T188">
            <v>1185</v>
          </cell>
          <cell r="U188">
            <v>0.48300000000000004</v>
          </cell>
          <cell r="V188">
            <v>0.48299999999999993</v>
          </cell>
          <cell r="W188">
            <v>0.48299999999999993</v>
          </cell>
          <cell r="X188">
            <v>0.48299999999999993</v>
          </cell>
          <cell r="Y188">
            <v>0.48299999999999998</v>
          </cell>
          <cell r="Z188">
            <v>0.48299999999999998</v>
          </cell>
          <cell r="AA188">
            <v>0.48299999999999998</v>
          </cell>
          <cell r="AB188">
            <v>0.48299999999999998</v>
          </cell>
          <cell r="AC188">
            <v>0.48299999999999998</v>
          </cell>
          <cell r="AD188">
            <v>0.48299999999999998</v>
          </cell>
          <cell r="AE188">
            <v>0.46744283227323019</v>
          </cell>
          <cell r="AF188">
            <v>0.46286160363892864</v>
          </cell>
          <cell r="AG188">
            <v>0.45173835964094455</v>
          </cell>
          <cell r="AH188">
            <v>0.44815791210051165</v>
          </cell>
        </row>
        <row r="189">
          <cell r="T189">
            <v>1186</v>
          </cell>
          <cell r="U189">
            <v>0.48299999999999998</v>
          </cell>
          <cell r="V189">
            <v>0.48299999999999998</v>
          </cell>
          <cell r="W189">
            <v>0.48299999999999998</v>
          </cell>
          <cell r="X189">
            <v>0.48299999999999998</v>
          </cell>
          <cell r="Y189">
            <v>0.48299999999999998</v>
          </cell>
          <cell r="Z189">
            <v>0.48299999999999998</v>
          </cell>
          <cell r="AA189">
            <v>0.48299999999999993</v>
          </cell>
          <cell r="AB189">
            <v>0.48299999999999998</v>
          </cell>
          <cell r="AC189">
            <v>0.48300000000000004</v>
          </cell>
          <cell r="AD189">
            <v>0.48299999999999998</v>
          </cell>
          <cell r="AE189">
            <v>0.48162440564441084</v>
          </cell>
          <cell r="AF189">
            <v>0.48164638017020828</v>
          </cell>
          <cell r="AG189">
            <v>0.48064727788973732</v>
          </cell>
          <cell r="AH189">
            <v>0.47895968612587037</v>
          </cell>
        </row>
        <row r="190">
          <cell r="T190">
            <v>1187</v>
          </cell>
          <cell r="U190">
            <v>0.48299999999999998</v>
          </cell>
          <cell r="V190">
            <v>0.48299999999999998</v>
          </cell>
          <cell r="W190">
            <v>0.48299999999999998</v>
          </cell>
          <cell r="X190">
            <v>0.48299999999999993</v>
          </cell>
          <cell r="Y190">
            <v>0.48299999999999998</v>
          </cell>
          <cell r="Z190">
            <v>0.48299999999999998</v>
          </cell>
          <cell r="AA190">
            <v>0.48299999999999998</v>
          </cell>
          <cell r="AB190">
            <v>0.48299999999999998</v>
          </cell>
          <cell r="AC190">
            <v>0.48299999999999998</v>
          </cell>
          <cell r="AD190">
            <v>0.48216139623098619</v>
          </cell>
          <cell r="AE190">
            <v>0.48250006870176076</v>
          </cell>
          <cell r="AF190">
            <v>0.31367833655032723</v>
          </cell>
          <cell r="AG190">
            <v>0.24605209445855844</v>
          </cell>
          <cell r="AH190">
            <v>3.4746085624469153E-2</v>
          </cell>
        </row>
        <row r="191">
          <cell r="T191">
            <v>1188</v>
          </cell>
          <cell r="U191">
            <v>0.48299999999999998</v>
          </cell>
          <cell r="V191">
            <v>0.48299999999999998</v>
          </cell>
          <cell r="W191">
            <v>0.48299999999999998</v>
          </cell>
          <cell r="X191">
            <v>0.48299999999999998</v>
          </cell>
          <cell r="Y191">
            <v>0.48299999999999998</v>
          </cell>
          <cell r="Z191">
            <v>0.48299999999999998</v>
          </cell>
          <cell r="AA191">
            <v>0.48299999999999998</v>
          </cell>
          <cell r="AB191">
            <v>0.48247898696659952</v>
          </cell>
          <cell r="AC191">
            <v>0.48177566693451351</v>
          </cell>
          <cell r="AD191">
            <v>0.48021356932134185</v>
          </cell>
          <cell r="AE191">
            <v>0.48026755690538286</v>
          </cell>
          <cell r="AF191">
            <v>0.47682343422510165</v>
          </cell>
          <cell r="AG191">
            <v>0.47454388497289779</v>
          </cell>
          <cell r="AH191">
            <v>0.47518455453068131</v>
          </cell>
        </row>
        <row r="192">
          <cell r="T192">
            <v>1189</v>
          </cell>
          <cell r="U192">
            <v>0.48299999999999998</v>
          </cell>
          <cell r="V192">
            <v>0.48299999999999998</v>
          </cell>
          <cell r="W192">
            <v>0.48299999999999998</v>
          </cell>
          <cell r="X192">
            <v>0.48300000000000004</v>
          </cell>
          <cell r="Y192">
            <v>0.48299999999999998</v>
          </cell>
          <cell r="Z192">
            <v>0.48299999999999998</v>
          </cell>
          <cell r="AA192">
            <v>0.48300000000000004</v>
          </cell>
          <cell r="AB192">
            <v>0.48286003223639756</v>
          </cell>
          <cell r="AC192">
            <v>0.48033753576977617</v>
          </cell>
          <cell r="AD192">
            <v>0.47880609212454917</v>
          </cell>
          <cell r="AE192">
            <v>0.47515883084909916</v>
          </cell>
          <cell r="AF192">
            <v>0.47240430115732274</v>
          </cell>
          <cell r="AG192">
            <v>0.45950253354785431</v>
          </cell>
          <cell r="AH192">
            <v>0.45697050862049338</v>
          </cell>
        </row>
        <row r="193">
          <cell r="T193">
            <v>1190</v>
          </cell>
          <cell r="U193">
            <v>0.48299999999999993</v>
          </cell>
          <cell r="V193">
            <v>0.48299999999999998</v>
          </cell>
          <cell r="W193">
            <v>0.48299999999999998</v>
          </cell>
          <cell r="X193">
            <v>0.48299999999999998</v>
          </cell>
          <cell r="Y193">
            <v>0.48299999999999993</v>
          </cell>
          <cell r="Z193">
            <v>0.48299999999999998</v>
          </cell>
          <cell r="AA193">
            <v>0.48252086755111467</v>
          </cell>
          <cell r="AB193">
            <v>0.48226150217766622</v>
          </cell>
          <cell r="AC193">
            <v>0.48189073118729342</v>
          </cell>
          <cell r="AD193">
            <v>0.48161181359840333</v>
          </cell>
          <cell r="AE193">
            <v>0.47862112351198216</v>
          </cell>
          <cell r="AF193">
            <v>0.46186535271076262</v>
          </cell>
          <cell r="AG193">
            <v>0.4518866697398809</v>
          </cell>
          <cell r="AH193">
            <v>0.42822671468354578</v>
          </cell>
        </row>
        <row r="194">
          <cell r="T194">
            <v>1191</v>
          </cell>
          <cell r="U194">
            <v>0.48299999999999998</v>
          </cell>
          <cell r="V194">
            <v>0.48299999999999998</v>
          </cell>
          <cell r="W194">
            <v>0.48300000000000004</v>
          </cell>
          <cell r="X194">
            <v>0.48299999999999993</v>
          </cell>
          <cell r="Y194">
            <v>0.48300000000000004</v>
          </cell>
          <cell r="Z194">
            <v>0.48299999999999993</v>
          </cell>
          <cell r="AA194">
            <v>0.48295591175904201</v>
          </cell>
          <cell r="AB194">
            <v>0.48271611147318333</v>
          </cell>
          <cell r="AC194">
            <v>0.48224809723935791</v>
          </cell>
          <cell r="AD194">
            <v>0.48110908392616086</v>
          </cell>
          <cell r="AE194">
            <v>0.47994377499297475</v>
          </cell>
          <cell r="AF194">
            <v>0.47413563471010123</v>
          </cell>
          <cell r="AG194">
            <v>0.47179766088682012</v>
          </cell>
          <cell r="AH194">
            <v>0.47109641120510171</v>
          </cell>
        </row>
        <row r="195">
          <cell r="T195">
            <v>1192</v>
          </cell>
          <cell r="U195">
            <v>0.48299999999999993</v>
          </cell>
          <cell r="V195">
            <v>0.48300000000000004</v>
          </cell>
          <cell r="W195">
            <v>0.48299999999999998</v>
          </cell>
          <cell r="X195">
            <v>0.48299999999999998</v>
          </cell>
          <cell r="Y195">
            <v>0.48300000000000004</v>
          </cell>
          <cell r="Z195">
            <v>0.48299999999999998</v>
          </cell>
          <cell r="AA195">
            <v>0.48299999999999998</v>
          </cell>
          <cell r="AB195">
            <v>0.48276547254249735</v>
          </cell>
          <cell r="AC195">
            <v>0.48165818775051433</v>
          </cell>
          <cell r="AD195">
            <v>0.47980127548837509</v>
          </cell>
          <cell r="AE195">
            <v>0.47889085387945446</v>
          </cell>
          <cell r="AF195">
            <v>0.47537353528832088</v>
          </cell>
          <cell r="AG195">
            <v>0.47234188206677402</v>
          </cell>
          <cell r="AH195">
            <v>0.47003404636806417</v>
          </cell>
        </row>
        <row r="196">
          <cell r="T196">
            <v>1193</v>
          </cell>
          <cell r="U196">
            <v>0.48299999999999998</v>
          </cell>
          <cell r="V196">
            <v>0.48299999999999998</v>
          </cell>
          <cell r="W196">
            <v>0.48299999999999993</v>
          </cell>
          <cell r="X196">
            <v>0.48299999999999998</v>
          </cell>
          <cell r="Y196">
            <v>0.48299999999999998</v>
          </cell>
          <cell r="Z196">
            <v>0.48299999999999998</v>
          </cell>
          <cell r="AA196">
            <v>0.48299999999999998</v>
          </cell>
          <cell r="AB196">
            <v>0.48299999999999998</v>
          </cell>
          <cell r="AC196">
            <v>0.48292550894689135</v>
          </cell>
          <cell r="AD196">
            <v>0.48183211889587585</v>
          </cell>
          <cell r="AE196">
            <v>0.47543851641128171</v>
          </cell>
          <cell r="AF196">
            <v>0.46875267743682081</v>
          </cell>
          <cell r="AG196">
            <v>0.45693235798797449</v>
          </cell>
          <cell r="AH196">
            <v>0.43643588934405059</v>
          </cell>
        </row>
        <row r="197">
          <cell r="T197">
            <v>1194</v>
          </cell>
          <cell r="U197">
            <v>0.48299999999999998</v>
          </cell>
          <cell r="V197">
            <v>0.48299999999999998</v>
          </cell>
          <cell r="W197">
            <v>0.48299999999999998</v>
          </cell>
          <cell r="X197">
            <v>0.48299999999999998</v>
          </cell>
          <cell r="Y197">
            <v>0.48300000000000004</v>
          </cell>
          <cell r="Z197">
            <v>0.48300000000000004</v>
          </cell>
          <cell r="AA197">
            <v>0.48299999999999998</v>
          </cell>
          <cell r="AB197">
            <v>0.48287428475674882</v>
          </cell>
          <cell r="AC197">
            <v>0.48248391678847236</v>
          </cell>
          <cell r="AD197">
            <v>0.4819615511595714</v>
          </cell>
          <cell r="AE197">
            <v>0.48056495380831538</v>
          </cell>
          <cell r="AF197">
            <v>0.47307671661108264</v>
          </cell>
          <cell r="AG197">
            <v>0.46984813266922715</v>
          </cell>
          <cell r="AH197">
            <v>0.46820164778097328</v>
          </cell>
        </row>
        <row r="198">
          <cell r="T198">
            <v>1195</v>
          </cell>
          <cell r="U198">
            <v>0.48299999999999998</v>
          </cell>
          <cell r="V198">
            <v>0.48299999999999993</v>
          </cell>
          <cell r="W198">
            <v>0.48299999999999998</v>
          </cell>
          <cell r="X198">
            <v>0.48299999999999998</v>
          </cell>
          <cell r="Y198">
            <v>0.48299999999999998</v>
          </cell>
          <cell r="Z198">
            <v>0.48299999999999998</v>
          </cell>
          <cell r="AA198">
            <v>0.48299999999999998</v>
          </cell>
          <cell r="AB198">
            <v>0.48299999999999998</v>
          </cell>
          <cell r="AC198">
            <v>0.482426305233843</v>
          </cell>
          <cell r="AD198">
            <v>0.48222370003739934</v>
          </cell>
          <cell r="AE198">
            <v>0.4258521563801323</v>
          </cell>
          <cell r="AF198">
            <v>0.40726567473492875</v>
          </cell>
          <cell r="AG198">
            <v>0.40346745121472855</v>
          </cell>
          <cell r="AH198">
            <v>0.39823638637015502</v>
          </cell>
        </row>
        <row r="199">
          <cell r="T199">
            <v>1196</v>
          </cell>
          <cell r="U199">
            <v>0.48299999999999998</v>
          </cell>
          <cell r="V199">
            <v>0.48299999999999998</v>
          </cell>
          <cell r="W199">
            <v>0.48299999999999993</v>
          </cell>
          <cell r="X199">
            <v>0.48299999999999998</v>
          </cell>
          <cell r="Y199">
            <v>0.48299999999999998</v>
          </cell>
          <cell r="Z199">
            <v>0.48300000000000004</v>
          </cell>
          <cell r="AA199">
            <v>0.48299999999999998</v>
          </cell>
          <cell r="AB199">
            <v>0.48299999999999998</v>
          </cell>
          <cell r="AC199">
            <v>0.48145862490559743</v>
          </cell>
          <cell r="AD199">
            <v>0.48147304966711585</v>
          </cell>
          <cell r="AE199">
            <v>0.46120639596258617</v>
          </cell>
          <cell r="AF199">
            <v>0.37875351017383707</v>
          </cell>
          <cell r="AG199">
            <v>0.36312439105543576</v>
          </cell>
          <cell r="AH199">
            <v>0.35774005917933693</v>
          </cell>
        </row>
        <row r="200">
          <cell r="T200">
            <v>1197</v>
          </cell>
          <cell r="U200">
            <v>0.48299999999999998</v>
          </cell>
          <cell r="V200">
            <v>0.48299999999999998</v>
          </cell>
          <cell r="W200">
            <v>0.48299999999999993</v>
          </cell>
          <cell r="X200">
            <v>0.48299999999999998</v>
          </cell>
          <cell r="Y200">
            <v>0.48300000000000004</v>
          </cell>
          <cell r="Z200">
            <v>0.48300000000000004</v>
          </cell>
          <cell r="AA200">
            <v>0.48299999999999993</v>
          </cell>
          <cell r="AB200">
            <v>0.48282518566550164</v>
          </cell>
          <cell r="AC200">
            <v>0.48209389248099083</v>
          </cell>
          <cell r="AD200">
            <v>0.48146594584117169</v>
          </cell>
          <cell r="AE200">
            <v>0.4807524363662995</v>
          </cell>
          <cell r="AF200">
            <v>0.40456937644998686</v>
          </cell>
          <cell r="AG200">
            <v>0.38545343088069228</v>
          </cell>
          <cell r="AH200">
            <v>0.38441912384838539</v>
          </cell>
        </row>
        <row r="201">
          <cell r="T201">
            <v>1198</v>
          </cell>
          <cell r="U201">
            <v>0.48300000000000004</v>
          </cell>
          <cell r="V201">
            <v>0.48299999999999998</v>
          </cell>
          <cell r="W201">
            <v>0.48299999999999993</v>
          </cell>
          <cell r="X201">
            <v>0.48300000000000004</v>
          </cell>
          <cell r="Y201">
            <v>0.48300000000000004</v>
          </cell>
          <cell r="Z201">
            <v>0.48299999999999998</v>
          </cell>
          <cell r="AA201">
            <v>0.48299999999999998</v>
          </cell>
          <cell r="AB201">
            <v>0.48299999999999998</v>
          </cell>
          <cell r="AC201">
            <v>0.4813318757220873</v>
          </cell>
          <cell r="AD201">
            <v>0.47914634499514586</v>
          </cell>
          <cell r="AE201">
            <v>0.47613889436438567</v>
          </cell>
          <cell r="AF201">
            <v>0.41636743067780457</v>
          </cell>
          <cell r="AG201">
            <v>0.4138642969081735</v>
          </cell>
          <cell r="AH201">
            <v>0.41242990552791403</v>
          </cell>
        </row>
        <row r="202">
          <cell r="T202">
            <v>1199</v>
          </cell>
          <cell r="U202">
            <v>0.48299999999999998</v>
          </cell>
          <cell r="V202">
            <v>0.48299999999999998</v>
          </cell>
          <cell r="W202">
            <v>0.48299999999999998</v>
          </cell>
          <cell r="X202">
            <v>0.48299999999999998</v>
          </cell>
          <cell r="Y202">
            <v>0.48299999999999998</v>
          </cell>
          <cell r="Z202">
            <v>0.48299999999999998</v>
          </cell>
          <cell r="AA202">
            <v>0.48299999999999998</v>
          </cell>
          <cell r="AB202">
            <v>0.48299999999999998</v>
          </cell>
          <cell r="AC202">
            <v>0.48299999999999998</v>
          </cell>
          <cell r="AD202">
            <v>0.48299999999999998</v>
          </cell>
          <cell r="AE202">
            <v>0.48283423113789276</v>
          </cell>
          <cell r="AF202">
            <v>0.47999742506572002</v>
          </cell>
          <cell r="AG202">
            <v>0.47476372951985762</v>
          </cell>
          <cell r="AH202">
            <v>0.47079466760440314</v>
          </cell>
        </row>
        <row r="203">
          <cell r="T203">
            <v>1200</v>
          </cell>
          <cell r="U203">
            <v>0.48299999999999998</v>
          </cell>
          <cell r="V203">
            <v>0.48299999999999998</v>
          </cell>
          <cell r="W203">
            <v>0.48299999999999998</v>
          </cell>
          <cell r="X203">
            <v>0.48299999999999998</v>
          </cell>
          <cell r="Y203">
            <v>0.48299999999999998</v>
          </cell>
          <cell r="Z203">
            <v>0.48300000000000004</v>
          </cell>
          <cell r="AA203">
            <v>0.48299999999999998</v>
          </cell>
          <cell r="AB203">
            <v>0.48299999999999993</v>
          </cell>
          <cell r="AC203">
            <v>0.4826034159457977</v>
          </cell>
          <cell r="AD203">
            <v>0.48230572149672679</v>
          </cell>
          <cell r="AE203">
            <v>0.48195212535930404</v>
          </cell>
          <cell r="AF203">
            <v>0.48046222145183137</v>
          </cell>
          <cell r="AG203">
            <v>0.47962334379627286</v>
          </cell>
          <cell r="AH203">
            <v>0.47920529061656142</v>
          </cell>
        </row>
        <row r="204">
          <cell r="T204">
            <v>1201</v>
          </cell>
          <cell r="U204">
            <v>0.48299999999999998</v>
          </cell>
          <cell r="V204">
            <v>0.48299999999999993</v>
          </cell>
          <cell r="W204">
            <v>0.48299999999999998</v>
          </cell>
          <cell r="X204">
            <v>0.48299999999999993</v>
          </cell>
          <cell r="Y204">
            <v>0.48299999999999998</v>
          </cell>
          <cell r="Z204">
            <v>0.48299999999999998</v>
          </cell>
          <cell r="AA204">
            <v>0.48299999999999993</v>
          </cell>
          <cell r="AB204">
            <v>0.48299999999999993</v>
          </cell>
          <cell r="AC204">
            <v>0.48299999999999998</v>
          </cell>
          <cell r="AD204">
            <v>0.48242622003060082</v>
          </cell>
          <cell r="AE204">
            <v>0.48215059566657481</v>
          </cell>
          <cell r="AF204">
            <v>0.48213345966047555</v>
          </cell>
          <cell r="AG204">
            <v>0.48223970757443796</v>
          </cell>
          <cell r="AH204">
            <v>0.48229793575454355</v>
          </cell>
        </row>
        <row r="205">
          <cell r="T205">
            <v>1202</v>
          </cell>
          <cell r="U205">
            <v>0.48299999999999998</v>
          </cell>
          <cell r="V205">
            <v>0.48299999999999998</v>
          </cell>
          <cell r="W205">
            <v>0.48299999999999998</v>
          </cell>
          <cell r="X205">
            <v>0.48299999999999998</v>
          </cell>
          <cell r="Y205">
            <v>0.48299999999999998</v>
          </cell>
          <cell r="Z205">
            <v>0.48299999999999998</v>
          </cell>
          <cell r="AA205">
            <v>0.48222745382835674</v>
          </cell>
          <cell r="AB205">
            <v>0.48220581567989973</v>
          </cell>
          <cell r="AC205">
            <v>0.4822640772512562</v>
          </cell>
          <cell r="AD205">
            <v>0.48227492171311981</v>
          </cell>
          <cell r="AE205">
            <v>0.48229951874296167</v>
          </cell>
          <cell r="AF205">
            <v>0.48232100543245188</v>
          </cell>
          <cell r="AG205">
            <v>0.48230636320058873</v>
          </cell>
          <cell r="AH205">
            <v>0.48231041996148299</v>
          </cell>
        </row>
        <row r="206">
          <cell r="T206">
            <v>1203</v>
          </cell>
          <cell r="U206">
            <v>0.48299999999999998</v>
          </cell>
          <cell r="V206">
            <v>0.48299999999999998</v>
          </cell>
          <cell r="W206">
            <v>0.48299999999999998</v>
          </cell>
          <cell r="X206">
            <v>0.48299999999999998</v>
          </cell>
          <cell r="Y206">
            <v>0.48299999999999998</v>
          </cell>
          <cell r="Z206">
            <v>0.48299999999999998</v>
          </cell>
          <cell r="AA206">
            <v>0.48299999999999993</v>
          </cell>
          <cell r="AB206">
            <v>0.4825543577036463</v>
          </cell>
          <cell r="AC206">
            <v>0.4797248518192897</v>
          </cell>
          <cell r="AD206">
            <v>0.47681525647819056</v>
          </cell>
          <cell r="AE206">
            <v>0.47017358489811445</v>
          </cell>
          <cell r="AF206">
            <v>0.46087173201675569</v>
          </cell>
          <cell r="AG206">
            <v>0.4550498975098014</v>
          </cell>
          <cell r="AH206">
            <v>0.45655085626076514</v>
          </cell>
        </row>
        <row r="207">
          <cell r="T207">
            <v>1204</v>
          </cell>
          <cell r="U207">
            <v>0.48299999999999993</v>
          </cell>
          <cell r="V207">
            <v>0.48300000000000004</v>
          </cell>
          <cell r="W207">
            <v>0.48299999999999998</v>
          </cell>
          <cell r="X207">
            <v>0.48299999999999993</v>
          </cell>
          <cell r="Y207">
            <v>0.48299999999999998</v>
          </cell>
          <cell r="Z207">
            <v>0.48299999999999993</v>
          </cell>
          <cell r="AA207">
            <v>0.48300000000000004</v>
          </cell>
          <cell r="AB207">
            <v>0.48299999999999998</v>
          </cell>
          <cell r="AC207">
            <v>0.48299999999999998</v>
          </cell>
          <cell r="AD207">
            <v>0.48299999999999998</v>
          </cell>
          <cell r="AE207">
            <v>0.47821814160232651</v>
          </cell>
          <cell r="AF207">
            <v>0.47817291879425811</v>
          </cell>
          <cell r="AG207">
            <v>0.47810263023980132</v>
          </cell>
          <cell r="AH207">
            <v>0.47805192554476572</v>
          </cell>
        </row>
        <row r="208">
          <cell r="T208">
            <v>1205</v>
          </cell>
          <cell r="U208">
            <v>0.48299999999999998</v>
          </cell>
          <cell r="V208">
            <v>0.48299999999999998</v>
          </cell>
          <cell r="W208">
            <v>0.48299999999999998</v>
          </cell>
          <cell r="X208">
            <v>0.48299999999999998</v>
          </cell>
          <cell r="Y208">
            <v>0.48299999999999998</v>
          </cell>
          <cell r="Z208">
            <v>0.48299999999999998</v>
          </cell>
          <cell r="AA208">
            <v>0.48299999999999998</v>
          </cell>
          <cell r="AB208">
            <v>0.48079286388772796</v>
          </cell>
          <cell r="AC208">
            <v>0.47373291156658298</v>
          </cell>
          <cell r="AD208">
            <v>0.4737219545908633</v>
          </cell>
          <cell r="AE208">
            <v>0.4569891950804511</v>
          </cell>
          <cell r="AF208">
            <v>0.43913420800350661</v>
          </cell>
          <cell r="AG208">
            <v>0.43156331327374142</v>
          </cell>
          <cell r="AH208">
            <v>0.42568754671672121</v>
          </cell>
        </row>
        <row r="209">
          <cell r="T209">
            <v>1206</v>
          </cell>
          <cell r="U209">
            <v>0.48299999999999998</v>
          </cell>
          <cell r="V209">
            <v>0.48299999999999998</v>
          </cell>
          <cell r="W209">
            <v>0.48299999999999998</v>
          </cell>
          <cell r="X209">
            <v>0.48299999999999998</v>
          </cell>
          <cell r="Y209">
            <v>0.48299999999999998</v>
          </cell>
          <cell r="Z209">
            <v>0.48300000000000004</v>
          </cell>
          <cell r="AA209">
            <v>0.48299999999999998</v>
          </cell>
          <cell r="AB209">
            <v>0.48299999999999998</v>
          </cell>
          <cell r="AC209">
            <v>0.48299999999999998</v>
          </cell>
          <cell r="AD209">
            <v>0.48299999999999998</v>
          </cell>
          <cell r="AE209">
            <v>0.48278446066654057</v>
          </cell>
          <cell r="AF209">
            <v>0.47663080122119733</v>
          </cell>
          <cell r="AG209">
            <v>0.47547210605870188</v>
          </cell>
          <cell r="AH209">
            <v>0.47546800613103885</v>
          </cell>
        </row>
        <row r="210">
          <cell r="T210">
            <v>1207</v>
          </cell>
          <cell r="U210">
            <v>0.48299999999999993</v>
          </cell>
          <cell r="V210">
            <v>0.48299999999999998</v>
          </cell>
          <cell r="W210">
            <v>0.48299999999999998</v>
          </cell>
          <cell r="X210">
            <v>0.48299999999999998</v>
          </cell>
          <cell r="Y210">
            <v>0.48299999999999998</v>
          </cell>
          <cell r="Z210">
            <v>0.48299999999999993</v>
          </cell>
          <cell r="AA210">
            <v>0.48299999999999998</v>
          </cell>
          <cell r="AB210">
            <v>0.48299999999999998</v>
          </cell>
          <cell r="AC210">
            <v>0.48300000000000004</v>
          </cell>
          <cell r="AD210">
            <v>0.48299999999999998</v>
          </cell>
          <cell r="AE210">
            <v>0.47942614731008726</v>
          </cell>
          <cell r="AF210">
            <v>0.47073435409010478</v>
          </cell>
          <cell r="AG210">
            <v>0.41731942690349272</v>
          </cell>
          <cell r="AH210">
            <v>0.41542374829404122</v>
          </cell>
        </row>
        <row r="211">
          <cell r="T211">
            <v>1208</v>
          </cell>
          <cell r="U211">
            <v>0.48299999999999998</v>
          </cell>
          <cell r="V211">
            <v>0.48300000000000004</v>
          </cell>
          <cell r="W211">
            <v>0.48299999999999998</v>
          </cell>
          <cell r="X211">
            <v>0.48299999999999993</v>
          </cell>
          <cell r="Y211">
            <v>0.48299999999999998</v>
          </cell>
          <cell r="Z211">
            <v>0.48299999999999998</v>
          </cell>
          <cell r="AA211">
            <v>0.48300000000000004</v>
          </cell>
          <cell r="AB211">
            <v>0.48299999999999998</v>
          </cell>
          <cell r="AC211">
            <v>0.478367838987869</v>
          </cell>
          <cell r="AD211">
            <v>0.47826404356960844</v>
          </cell>
          <cell r="AE211">
            <v>0.46934213005398451</v>
          </cell>
          <cell r="AF211">
            <v>0.46761003324941691</v>
          </cell>
          <cell r="AG211">
            <v>0.44584258384421394</v>
          </cell>
          <cell r="AH211">
            <v>0.44327285097790964</v>
          </cell>
        </row>
        <row r="212">
          <cell r="T212">
            <v>1209</v>
          </cell>
          <cell r="U212">
            <v>0.48299999999999998</v>
          </cell>
          <cell r="V212">
            <v>0.48300000000000004</v>
          </cell>
          <cell r="W212">
            <v>0.48299999999999998</v>
          </cell>
          <cell r="X212">
            <v>0.48299999999999998</v>
          </cell>
          <cell r="Y212">
            <v>0.48299999999999998</v>
          </cell>
          <cell r="Z212">
            <v>0.48299999999999998</v>
          </cell>
          <cell r="AA212">
            <v>0.48299999999999998</v>
          </cell>
          <cell r="AB212">
            <v>0.48117042048946973</v>
          </cell>
          <cell r="AC212">
            <v>0.4812737727582147</v>
          </cell>
          <cell r="AD212">
            <v>0.48125750921900878</v>
          </cell>
          <cell r="AE212">
            <v>0.45639158017739084</v>
          </cell>
          <cell r="AF212">
            <v>0.45288491693418309</v>
          </cell>
          <cell r="AG212">
            <v>0.45086057472642616</v>
          </cell>
          <cell r="AH212">
            <v>0.4519766630980081</v>
          </cell>
        </row>
        <row r="213">
          <cell r="T213">
            <v>1210</v>
          </cell>
          <cell r="U213">
            <v>0.48299999999999998</v>
          </cell>
          <cell r="V213">
            <v>0.48300000000000004</v>
          </cell>
          <cell r="W213">
            <v>0.48299999999999998</v>
          </cell>
          <cell r="X213">
            <v>0.48299999999999998</v>
          </cell>
          <cell r="Y213">
            <v>0.48300000000000004</v>
          </cell>
          <cell r="Z213">
            <v>0.48299999999999998</v>
          </cell>
          <cell r="AA213">
            <v>0.48299999999999998</v>
          </cell>
          <cell r="AB213">
            <v>0.48299999999999993</v>
          </cell>
          <cell r="AC213">
            <v>0.48299999999999998</v>
          </cell>
          <cell r="AD213">
            <v>0.48300000000000004</v>
          </cell>
          <cell r="AE213">
            <v>0.47855961163656163</v>
          </cell>
          <cell r="AF213">
            <v>0.46094140114988191</v>
          </cell>
          <cell r="AG213">
            <v>0.45894994238217079</v>
          </cell>
          <cell r="AH213">
            <v>0.45892565276547298</v>
          </cell>
        </row>
        <row r="214">
          <cell r="T214">
            <v>1211</v>
          </cell>
          <cell r="U214">
            <v>0.48299999999999998</v>
          </cell>
          <cell r="V214">
            <v>0.48299999999999998</v>
          </cell>
          <cell r="W214">
            <v>0.48299999999999998</v>
          </cell>
          <cell r="X214">
            <v>0.48299999999999998</v>
          </cell>
          <cell r="Y214">
            <v>0.48299999999999998</v>
          </cell>
          <cell r="Z214">
            <v>0.48299999999999998</v>
          </cell>
          <cell r="AA214">
            <v>0.48299999999999998</v>
          </cell>
          <cell r="AB214">
            <v>0.48299999999999998</v>
          </cell>
          <cell r="AC214">
            <v>0.48152350310025055</v>
          </cell>
          <cell r="AD214">
            <v>0.47876327544602426</v>
          </cell>
          <cell r="AE214">
            <v>0.4749914481021919</v>
          </cell>
          <cell r="AF214">
            <v>0.4636781830933977</v>
          </cell>
          <cell r="AG214">
            <v>0.4533808076062808</v>
          </cell>
          <cell r="AH214">
            <v>0.44919354639101844</v>
          </cell>
        </row>
        <row r="215">
          <cell r="T215">
            <v>1212</v>
          </cell>
          <cell r="U215">
            <v>0.48299999999999998</v>
          </cell>
          <cell r="V215">
            <v>0.48299999999999998</v>
          </cell>
          <cell r="W215">
            <v>0.48299999999999998</v>
          </cell>
          <cell r="X215">
            <v>0.48299999999999998</v>
          </cell>
          <cell r="Y215">
            <v>0.48299999999999998</v>
          </cell>
          <cell r="Z215">
            <v>0.48300000000000004</v>
          </cell>
          <cell r="AA215">
            <v>0.48300000000000004</v>
          </cell>
          <cell r="AB215">
            <v>0.48300000000000004</v>
          </cell>
          <cell r="AC215">
            <v>0.48300000000000004</v>
          </cell>
          <cell r="AD215">
            <v>0.48300000000000004</v>
          </cell>
          <cell r="AE215">
            <v>0.48300000000000004</v>
          </cell>
          <cell r="AF215">
            <v>0.48300000000000004</v>
          </cell>
          <cell r="AG215">
            <v>0.48300000000000004</v>
          </cell>
          <cell r="AH215">
            <v>0.48300000000000004</v>
          </cell>
        </row>
        <row r="216">
          <cell r="T216">
            <v>1213</v>
          </cell>
          <cell r="U216">
            <v>0.48299999999999998</v>
          </cell>
          <cell r="V216">
            <v>0.48300000000000004</v>
          </cell>
          <cell r="W216">
            <v>0.48299999999999993</v>
          </cell>
          <cell r="X216">
            <v>0.48299999999999998</v>
          </cell>
          <cell r="Y216">
            <v>0.48299999999999998</v>
          </cell>
          <cell r="Z216">
            <v>0.48299999999999998</v>
          </cell>
          <cell r="AA216">
            <v>0.48299999999999998</v>
          </cell>
          <cell r="AB216">
            <v>0.48299999999999998</v>
          </cell>
          <cell r="AC216">
            <v>0.48299999999999998</v>
          </cell>
          <cell r="AD216">
            <v>0.48299999999999998</v>
          </cell>
          <cell r="AE216">
            <v>0.48299999999999998</v>
          </cell>
          <cell r="AF216">
            <v>0.44865802677527106</v>
          </cell>
          <cell r="AG216">
            <v>0.44692970323665798</v>
          </cell>
          <cell r="AH216">
            <v>0.44271635251315755</v>
          </cell>
        </row>
        <row r="217">
          <cell r="T217">
            <v>1214</v>
          </cell>
          <cell r="U217">
            <v>0.48299999999999998</v>
          </cell>
          <cell r="V217">
            <v>0.48299999999999998</v>
          </cell>
          <cell r="W217">
            <v>0.48300000000000004</v>
          </cell>
          <cell r="X217">
            <v>0.48300000000000004</v>
          </cell>
          <cell r="Y217">
            <v>0.48299999999999998</v>
          </cell>
          <cell r="Z217">
            <v>0.48299999999999998</v>
          </cell>
          <cell r="AA217">
            <v>0.48298832957706495</v>
          </cell>
          <cell r="AB217">
            <v>0.48298809512150848</v>
          </cell>
          <cell r="AC217">
            <v>0.4827890270276482</v>
          </cell>
          <cell r="AD217">
            <v>0.48229232241522924</v>
          </cell>
          <cell r="AE217">
            <v>0.48174738620941671</v>
          </cell>
          <cell r="AF217">
            <v>0.47880550714858078</v>
          </cell>
          <cell r="AG217">
            <v>0.4767963251304928</v>
          </cell>
          <cell r="AH217">
            <v>0.47236146035111248</v>
          </cell>
        </row>
        <row r="218">
          <cell r="T218">
            <v>1215</v>
          </cell>
          <cell r="U218">
            <v>0.48299999999999998</v>
          </cell>
          <cell r="V218">
            <v>0.48299999999999998</v>
          </cell>
          <cell r="W218">
            <v>0.48299999999999998</v>
          </cell>
          <cell r="X218">
            <v>0.48299999999999998</v>
          </cell>
          <cell r="Y218">
            <v>0.48299999999999998</v>
          </cell>
          <cell r="Z218">
            <v>0.48299999999999998</v>
          </cell>
          <cell r="AA218">
            <v>0.48299999999999998</v>
          </cell>
          <cell r="AB218">
            <v>0.48299999999999998</v>
          </cell>
          <cell r="AC218">
            <v>0.48265608454375242</v>
          </cell>
          <cell r="AD218">
            <v>0.48252091981577505</v>
          </cell>
          <cell r="AE218">
            <v>0.48093699587101268</v>
          </cell>
          <cell r="AF218">
            <v>0.23608584208025712</v>
          </cell>
          <cell r="AG218">
            <v>0.25310144056292416</v>
          </cell>
          <cell r="AH218">
            <v>0.21188202402788761</v>
          </cell>
        </row>
        <row r="219">
          <cell r="T219">
            <v>1216</v>
          </cell>
          <cell r="U219">
            <v>0.48299999999999998</v>
          </cell>
          <cell r="V219">
            <v>0.48300000000000004</v>
          </cell>
          <cell r="W219">
            <v>0.48300000000000004</v>
          </cell>
          <cell r="X219">
            <v>0.48299999999999998</v>
          </cell>
          <cell r="Y219">
            <v>0.48299999999999998</v>
          </cell>
          <cell r="Z219">
            <v>0.48299999999999998</v>
          </cell>
          <cell r="AA219">
            <v>0.48299999999999998</v>
          </cell>
          <cell r="AB219">
            <v>0.48295317636449037</v>
          </cell>
          <cell r="AC219">
            <v>0.48225815331897331</v>
          </cell>
          <cell r="AD219">
            <v>0.48160405224276653</v>
          </cell>
          <cell r="AE219">
            <v>0.48006583967904803</v>
          </cell>
          <cell r="AF219">
            <v>0.46747364631064076</v>
          </cell>
          <cell r="AG219">
            <v>0.46603370380492892</v>
          </cell>
          <cell r="AH219">
            <v>0.46661583724638667</v>
          </cell>
        </row>
        <row r="220">
          <cell r="T220">
            <v>1217</v>
          </cell>
          <cell r="U220">
            <v>0.48299999999999998</v>
          </cell>
          <cell r="V220">
            <v>0.48299999999999998</v>
          </cell>
          <cell r="W220">
            <v>0.48299999999999998</v>
          </cell>
          <cell r="X220">
            <v>0.48299999999999998</v>
          </cell>
          <cell r="Y220">
            <v>0.48299999999999998</v>
          </cell>
          <cell r="Z220">
            <v>0.48299999999999998</v>
          </cell>
          <cell r="AA220">
            <v>0.48299999999999993</v>
          </cell>
          <cell r="AB220">
            <v>0.48299999999999998</v>
          </cell>
          <cell r="AC220">
            <v>0.48286048202109144</v>
          </cell>
          <cell r="AD220">
            <v>0.48214194029851543</v>
          </cell>
          <cell r="AE220">
            <v>0.48112297964565481</v>
          </cell>
          <cell r="AF220">
            <v>0.47787876918340394</v>
          </cell>
          <cell r="AG220">
            <v>0.47337555554434368</v>
          </cell>
          <cell r="AH220">
            <v>0.46850694474906113</v>
          </cell>
        </row>
        <row r="221">
          <cell r="T221">
            <v>1218</v>
          </cell>
          <cell r="U221">
            <v>0.48299999999999998</v>
          </cell>
          <cell r="V221">
            <v>0.48299999999999993</v>
          </cell>
          <cell r="W221">
            <v>0.48299999999999998</v>
          </cell>
          <cell r="X221">
            <v>0.48299999999999998</v>
          </cell>
          <cell r="Y221">
            <v>0.48299999999999998</v>
          </cell>
          <cell r="Z221">
            <v>0.48299999999999998</v>
          </cell>
          <cell r="AA221">
            <v>0.48299999999999998</v>
          </cell>
          <cell r="AB221">
            <v>0.47985699342853361</v>
          </cell>
          <cell r="AC221">
            <v>0.47942060866044534</v>
          </cell>
          <cell r="AD221">
            <v>0.47383309373761268</v>
          </cell>
          <cell r="AE221">
            <v>0.47080691608927694</v>
          </cell>
          <cell r="AF221">
            <v>0.45505546123528934</v>
          </cell>
          <cell r="AG221">
            <v>0.4494578487409146</v>
          </cell>
          <cell r="AH221">
            <v>0.44131039966529051</v>
          </cell>
        </row>
        <row r="222">
          <cell r="T222">
            <v>1219</v>
          </cell>
          <cell r="U222">
            <v>0.48299999999999998</v>
          </cell>
          <cell r="V222">
            <v>0.48300000000000004</v>
          </cell>
          <cell r="W222">
            <v>0.48299999999999998</v>
          </cell>
          <cell r="X222">
            <v>0.48299999999999998</v>
          </cell>
          <cell r="Y222">
            <v>0.48299999999999998</v>
          </cell>
          <cell r="Z222">
            <v>0.48299999999999998</v>
          </cell>
          <cell r="AA222">
            <v>0.48297361380408177</v>
          </cell>
          <cell r="AB222">
            <v>0.48295129127371528</v>
          </cell>
          <cell r="AC222">
            <v>0.48267992528415143</v>
          </cell>
          <cell r="AD222">
            <v>0.48208194142614536</v>
          </cell>
          <cell r="AE222">
            <v>0.480335588715465</v>
          </cell>
          <cell r="AF222">
            <v>0.47363579911197695</v>
          </cell>
          <cell r="AG222">
            <v>0.46902624318888969</v>
          </cell>
          <cell r="AH222">
            <v>0.46636461396536588</v>
          </cell>
        </row>
        <row r="223">
          <cell r="T223">
            <v>1220</v>
          </cell>
          <cell r="U223">
            <v>0.48299999999999993</v>
          </cell>
          <cell r="V223">
            <v>0.48299999999999993</v>
          </cell>
          <cell r="W223">
            <v>0.48299999999999998</v>
          </cell>
          <cell r="X223">
            <v>0.48299999999999993</v>
          </cell>
          <cell r="Y223">
            <v>0.48299999999999998</v>
          </cell>
          <cell r="Z223">
            <v>0.48299999999999998</v>
          </cell>
          <cell r="AA223">
            <v>0.48299999999999998</v>
          </cell>
          <cell r="AB223">
            <v>0.48299999999999998</v>
          </cell>
          <cell r="AC223">
            <v>0.48211766597800654</v>
          </cell>
          <cell r="AD223">
            <v>0.48184563815373838</v>
          </cell>
          <cell r="AE223">
            <v>0.48174997556053439</v>
          </cell>
          <cell r="AF223">
            <v>0.47413376328088208</v>
          </cell>
          <cell r="AG223">
            <v>0.4730633258849628</v>
          </cell>
          <cell r="AH223">
            <v>0.46690613951247661</v>
          </cell>
        </row>
        <row r="224">
          <cell r="T224">
            <v>1221</v>
          </cell>
          <cell r="U224">
            <v>0.48299999999999998</v>
          </cell>
          <cell r="V224">
            <v>0.48299999999999998</v>
          </cell>
          <cell r="W224">
            <v>0.48299999999999998</v>
          </cell>
          <cell r="X224">
            <v>0.48299999999999998</v>
          </cell>
          <cell r="Y224">
            <v>0.48299999999999998</v>
          </cell>
          <cell r="Z224">
            <v>0.48299999999999998</v>
          </cell>
          <cell r="AA224">
            <v>0.48299999999999993</v>
          </cell>
          <cell r="AB224">
            <v>0.48299999999999998</v>
          </cell>
          <cell r="AC224">
            <v>0.48282037803174871</v>
          </cell>
          <cell r="AD224">
            <v>0.482339533184097</v>
          </cell>
          <cell r="AE224">
            <v>0.47695255064868897</v>
          </cell>
          <cell r="AF224">
            <v>0.47424676881700273</v>
          </cell>
          <cell r="AG224">
            <v>0.47131759633008874</v>
          </cell>
          <cell r="AH224">
            <v>0.46453060288508602</v>
          </cell>
        </row>
        <row r="225">
          <cell r="T225">
            <v>1222</v>
          </cell>
          <cell r="U225">
            <v>0.48300000000000004</v>
          </cell>
          <cell r="V225">
            <v>0.48300000000000004</v>
          </cell>
          <cell r="W225">
            <v>0.48299999999999998</v>
          </cell>
          <cell r="X225">
            <v>0.48299999999999998</v>
          </cell>
          <cell r="Y225">
            <v>0.48299999999999993</v>
          </cell>
          <cell r="Z225">
            <v>0.48299999999999993</v>
          </cell>
          <cell r="AA225">
            <v>0.48286813623061425</v>
          </cell>
          <cell r="AB225">
            <v>0.48286709255701971</v>
          </cell>
          <cell r="AC225">
            <v>0.48194457391887902</v>
          </cell>
          <cell r="AD225">
            <v>0.44977640337585717</v>
          </cell>
          <cell r="AE225">
            <v>0.44919649171346665</v>
          </cell>
          <cell r="AF225">
            <v>0.42200174421448439</v>
          </cell>
          <cell r="AG225">
            <v>0.40814214934340037</v>
          </cell>
          <cell r="AH225">
            <v>0.40390091931034749</v>
          </cell>
        </row>
        <row r="226">
          <cell r="T226">
            <v>1223</v>
          </cell>
          <cell r="U226">
            <v>0.48299999999999998</v>
          </cell>
          <cell r="V226">
            <v>0.48299999999999998</v>
          </cell>
          <cell r="W226">
            <v>0.48299999999999993</v>
          </cell>
          <cell r="X226">
            <v>0.48299999999999998</v>
          </cell>
          <cell r="Y226">
            <v>0.48299999999999998</v>
          </cell>
          <cell r="Z226">
            <v>0.48299999999999998</v>
          </cell>
          <cell r="AA226">
            <v>0.48299999999999998</v>
          </cell>
          <cell r="AB226">
            <v>0.48299999999999998</v>
          </cell>
          <cell r="AC226">
            <v>0.48241381967271668</v>
          </cell>
          <cell r="AD226">
            <v>0.47953129418327112</v>
          </cell>
          <cell r="AE226">
            <v>0.47632984440266379</v>
          </cell>
          <cell r="AF226">
            <v>0.41506310495727228</v>
          </cell>
          <cell r="AG226">
            <v>0.40401193269769303</v>
          </cell>
          <cell r="AH226">
            <v>0.3966818473656315</v>
          </cell>
        </row>
        <row r="227">
          <cell r="T227">
            <v>1224</v>
          </cell>
          <cell r="U227">
            <v>0.48300000000000004</v>
          </cell>
          <cell r="V227">
            <v>0.48300000000000004</v>
          </cell>
          <cell r="W227">
            <v>0.48300000000000004</v>
          </cell>
          <cell r="X227">
            <v>0.48299999999999998</v>
          </cell>
          <cell r="Y227">
            <v>0.48299999999999998</v>
          </cell>
          <cell r="Z227">
            <v>0.48299999999999998</v>
          </cell>
          <cell r="AA227">
            <v>0.48299999999999998</v>
          </cell>
          <cell r="AB227">
            <v>0.48299999999999998</v>
          </cell>
          <cell r="AC227">
            <v>0.48299999999999998</v>
          </cell>
          <cell r="AD227">
            <v>0.48299999999999998</v>
          </cell>
          <cell r="AE227">
            <v>0.48299999999999998</v>
          </cell>
          <cell r="AF227">
            <v>0.48299999999999998</v>
          </cell>
          <cell r="AG227">
            <v>0.48299999999999998</v>
          </cell>
          <cell r="AH227">
            <v>0.48299999999999998</v>
          </cell>
        </row>
        <row r="228">
          <cell r="T228">
            <v>1225</v>
          </cell>
          <cell r="U228">
            <v>0.48299999999999998</v>
          </cell>
          <cell r="V228">
            <v>0.48299999999999998</v>
          </cell>
          <cell r="W228">
            <v>0.48299999999999998</v>
          </cell>
          <cell r="X228">
            <v>0.48299999999999998</v>
          </cell>
          <cell r="Y228">
            <v>0.48299999999999998</v>
          </cell>
          <cell r="Z228">
            <v>0.48299999999999998</v>
          </cell>
          <cell r="AA228">
            <v>0.48299999999999993</v>
          </cell>
          <cell r="AB228">
            <v>0.48299999999999998</v>
          </cell>
          <cell r="AC228">
            <v>0.48299999999999993</v>
          </cell>
          <cell r="AD228">
            <v>0.48299999999999998</v>
          </cell>
          <cell r="AE228">
            <v>0.48245009809158385</v>
          </cell>
          <cell r="AF228">
            <v>0.38814642134495331</v>
          </cell>
          <cell r="AG228">
            <v>0.35117511338136126</v>
          </cell>
          <cell r="AH228">
            <v>0.32977973346842682</v>
          </cell>
        </row>
        <row r="229">
          <cell r="T229">
            <v>1226</v>
          </cell>
          <cell r="U229">
            <v>0.48299999999999998</v>
          </cell>
          <cell r="V229">
            <v>0.48299999999999998</v>
          </cell>
          <cell r="W229">
            <v>0.48299999999999998</v>
          </cell>
          <cell r="X229">
            <v>0.48299999999999993</v>
          </cell>
          <cell r="Y229">
            <v>0.48299999999999998</v>
          </cell>
          <cell r="Z229">
            <v>0.48299999999999993</v>
          </cell>
          <cell r="AA229">
            <v>0.48299999999999998</v>
          </cell>
          <cell r="AB229">
            <v>0.48299999999999998</v>
          </cell>
          <cell r="AC229">
            <v>0.48299999999999998</v>
          </cell>
          <cell r="AD229">
            <v>0.48299999999999998</v>
          </cell>
          <cell r="AE229">
            <v>0.48299999999999998</v>
          </cell>
          <cell r="AF229">
            <v>0.47864945735995662</v>
          </cell>
          <cell r="AG229">
            <v>0.46969170416835304</v>
          </cell>
          <cell r="AH229">
            <v>0.46040006294297181</v>
          </cell>
        </row>
        <row r="230">
          <cell r="T230">
            <v>1227</v>
          </cell>
          <cell r="U230">
            <v>0.48299999999999998</v>
          </cell>
          <cell r="V230">
            <v>0.48299999999999998</v>
          </cell>
          <cell r="W230">
            <v>0.48299999999999998</v>
          </cell>
          <cell r="X230">
            <v>0.48300000000000004</v>
          </cell>
          <cell r="Y230">
            <v>0.48299999999999998</v>
          </cell>
          <cell r="Z230">
            <v>0.48299999999999998</v>
          </cell>
          <cell r="AA230">
            <v>0.48299999999999998</v>
          </cell>
          <cell r="AB230">
            <v>0.48300000000000004</v>
          </cell>
          <cell r="AC230">
            <v>0.48175869091545748</v>
          </cell>
          <cell r="AD230">
            <v>0.48049795735205747</v>
          </cell>
          <cell r="AE230">
            <v>0.480579150711134</v>
          </cell>
          <cell r="AF230">
            <v>0.47813790290488711</v>
          </cell>
          <cell r="AG230">
            <v>0.47417036122317463</v>
          </cell>
          <cell r="AH230">
            <v>0.47392088985022673</v>
          </cell>
        </row>
        <row r="231">
          <cell r="T231">
            <v>1228</v>
          </cell>
          <cell r="U231">
            <v>0.48299999999999998</v>
          </cell>
          <cell r="V231">
            <v>0.48300000000000004</v>
          </cell>
          <cell r="W231">
            <v>0.48300000000000004</v>
          </cell>
          <cell r="X231">
            <v>0.48299999999999998</v>
          </cell>
          <cell r="Y231">
            <v>0.48299999999999993</v>
          </cell>
          <cell r="Z231">
            <v>0.48300000000000004</v>
          </cell>
          <cell r="AA231">
            <v>0.48299999999999998</v>
          </cell>
          <cell r="AB231">
            <v>0.48299999999999998</v>
          </cell>
          <cell r="AC231">
            <v>0.48268653899969166</v>
          </cell>
          <cell r="AD231">
            <v>0.48097323613706155</v>
          </cell>
          <cell r="AE231">
            <v>0.47840617932795765</v>
          </cell>
          <cell r="AF231">
            <v>0.47128812964131916</v>
          </cell>
          <cell r="AG231">
            <v>0.46170466468940918</v>
          </cell>
          <cell r="AH231">
            <v>0.4570765900264856</v>
          </cell>
        </row>
        <row r="232">
          <cell r="T232">
            <v>1229</v>
          </cell>
          <cell r="U232">
            <v>0.48300000000000004</v>
          </cell>
          <cell r="V232">
            <v>0.48299999999999993</v>
          </cell>
          <cell r="W232">
            <v>0.48299999999999998</v>
          </cell>
          <cell r="X232">
            <v>0.48299999999999998</v>
          </cell>
          <cell r="Y232">
            <v>0.48300000000000004</v>
          </cell>
          <cell r="Z232">
            <v>0.48299999999999998</v>
          </cell>
          <cell r="AA232">
            <v>0.48299999999999998</v>
          </cell>
          <cell r="AB232">
            <v>0.48240947524941369</v>
          </cell>
          <cell r="AC232">
            <v>0.48007392040624414</v>
          </cell>
          <cell r="AD232">
            <v>0.47886602045768989</v>
          </cell>
          <cell r="AE232">
            <v>0.47560628258078302</v>
          </cell>
          <cell r="AF232">
            <v>0.47050301616460327</v>
          </cell>
          <cell r="AG232">
            <v>0.46208564567107258</v>
          </cell>
          <cell r="AH232">
            <v>0.45891483523976973</v>
          </cell>
        </row>
        <row r="233">
          <cell r="T233">
            <v>1230</v>
          </cell>
          <cell r="U233">
            <v>0.48300000000000004</v>
          </cell>
          <cell r="V233">
            <v>0.48299999999999998</v>
          </cell>
          <cell r="W233">
            <v>0.48299999999999998</v>
          </cell>
          <cell r="X233">
            <v>0.48299999999999998</v>
          </cell>
          <cell r="Y233">
            <v>0.48299999999999998</v>
          </cell>
          <cell r="Z233">
            <v>0.48299999999999998</v>
          </cell>
          <cell r="AA233">
            <v>0.48300000000000004</v>
          </cell>
          <cell r="AB233">
            <v>0.48299999999999998</v>
          </cell>
          <cell r="AC233">
            <v>0.48299999999999998</v>
          </cell>
          <cell r="AD233">
            <v>0.48146456301115387</v>
          </cell>
          <cell r="AE233">
            <v>0.47122810765812184</v>
          </cell>
          <cell r="AF233">
            <v>0.47106876916523965</v>
          </cell>
          <cell r="AG233">
            <v>0.46275868439232959</v>
          </cell>
          <cell r="AH233">
            <v>0.44019165385825454</v>
          </cell>
        </row>
        <row r="234">
          <cell r="T234">
            <v>1231</v>
          </cell>
          <cell r="U234">
            <v>0.48299999999999993</v>
          </cell>
          <cell r="V234">
            <v>0.48299999999999993</v>
          </cell>
          <cell r="W234">
            <v>0.48299999999999993</v>
          </cell>
          <cell r="X234">
            <v>0.48299999999999998</v>
          </cell>
          <cell r="Y234">
            <v>0.48300000000000004</v>
          </cell>
          <cell r="Z234">
            <v>0.48300000000000004</v>
          </cell>
          <cell r="AA234">
            <v>0.48299999999999993</v>
          </cell>
          <cell r="AB234">
            <v>0.48283101220364244</v>
          </cell>
          <cell r="AC234">
            <v>0.48229489360189748</v>
          </cell>
          <cell r="AD234">
            <v>0.48072906756078099</v>
          </cell>
          <cell r="AE234">
            <v>0.47926109483925378</v>
          </cell>
          <cell r="AF234">
            <v>0.4676487669657679</v>
          </cell>
          <cell r="AG234">
            <v>0.46561290466566452</v>
          </cell>
          <cell r="AH234">
            <v>0.4642612754511542</v>
          </cell>
        </row>
        <row r="235">
          <cell r="T235">
            <v>1232</v>
          </cell>
          <cell r="U235">
            <v>0.48299999999999998</v>
          </cell>
          <cell r="V235">
            <v>0.48300000000000004</v>
          </cell>
          <cell r="W235">
            <v>0.48299999999999998</v>
          </cell>
          <cell r="X235">
            <v>0.48299999999999998</v>
          </cell>
          <cell r="Y235">
            <v>0.48299999999999998</v>
          </cell>
          <cell r="Z235">
            <v>0.48299999999999998</v>
          </cell>
          <cell r="AA235">
            <v>0.48299999999999998</v>
          </cell>
          <cell r="AB235">
            <v>0.48299999999999998</v>
          </cell>
          <cell r="AC235">
            <v>0.48299999999999998</v>
          </cell>
          <cell r="AD235">
            <v>0.48299999999999998</v>
          </cell>
          <cell r="AE235">
            <v>0.48299999999999998</v>
          </cell>
          <cell r="AF235">
            <v>0.44311904133454638</v>
          </cell>
          <cell r="AG235">
            <v>0.44037739061292053</v>
          </cell>
          <cell r="AH235">
            <v>0.44160911641668105</v>
          </cell>
        </row>
        <row r="236">
          <cell r="T236">
            <v>1233</v>
          </cell>
          <cell r="U236">
            <v>0.48299999999999998</v>
          </cell>
          <cell r="V236">
            <v>0.48299999999999998</v>
          </cell>
          <cell r="W236">
            <v>0.48299999999999998</v>
          </cell>
          <cell r="X236">
            <v>0.48300000000000004</v>
          </cell>
          <cell r="Y236">
            <v>0.48299999999999998</v>
          </cell>
          <cell r="Z236">
            <v>0.48299999999999998</v>
          </cell>
          <cell r="AA236">
            <v>0.48299999999999998</v>
          </cell>
          <cell r="AB236">
            <v>0.48299999999999998</v>
          </cell>
          <cell r="AC236">
            <v>0.48220086910524984</v>
          </cell>
          <cell r="AD236">
            <v>0.48053266716998561</v>
          </cell>
          <cell r="AE236">
            <v>0.47907905553077285</v>
          </cell>
          <cell r="AF236">
            <v>0.47931425148901552</v>
          </cell>
          <cell r="AG236">
            <v>0.47197269130497643</v>
          </cell>
          <cell r="AH236">
            <v>0.47185183458551233</v>
          </cell>
        </row>
        <row r="237">
          <cell r="T237">
            <v>1234</v>
          </cell>
          <cell r="U237">
            <v>0.48299999999999998</v>
          </cell>
          <cell r="V237">
            <v>0.48299999999999998</v>
          </cell>
          <cell r="W237">
            <v>0.48299999999999998</v>
          </cell>
          <cell r="X237">
            <v>0.48299999999999998</v>
          </cell>
          <cell r="Y237">
            <v>0.48299999999999998</v>
          </cell>
          <cell r="Z237">
            <v>0.48299999999999998</v>
          </cell>
          <cell r="AA237">
            <v>0.48299999999999998</v>
          </cell>
          <cell r="AB237">
            <v>0.48299999999999998</v>
          </cell>
          <cell r="AC237">
            <v>0.48299999999999998</v>
          </cell>
          <cell r="AD237">
            <v>0.48299999999999998</v>
          </cell>
          <cell r="AE237">
            <v>0.48299999999999998</v>
          </cell>
          <cell r="AF237">
            <v>0.44478421077362407</v>
          </cell>
          <cell r="AG237">
            <v>0.44451027387180592</v>
          </cell>
          <cell r="AH237">
            <v>0.44600208868758134</v>
          </cell>
        </row>
        <row r="238">
          <cell r="T238">
            <v>1235</v>
          </cell>
          <cell r="U238">
            <v>0.48299999999999998</v>
          </cell>
          <cell r="V238">
            <v>0.48299999999999998</v>
          </cell>
          <cell r="W238">
            <v>0.48299999999999998</v>
          </cell>
          <cell r="X238">
            <v>0.48299999999999998</v>
          </cell>
          <cell r="Y238">
            <v>0.48299999999999998</v>
          </cell>
          <cell r="Z238">
            <v>0.48299999999999998</v>
          </cell>
          <cell r="AA238">
            <v>0.48239141467492502</v>
          </cell>
          <cell r="AB238">
            <v>0.47862950347704536</v>
          </cell>
          <cell r="AC238">
            <v>0.47709719152464852</v>
          </cell>
          <cell r="AD238">
            <v>0.47648878332275152</v>
          </cell>
          <cell r="AE238">
            <v>0.46638028871415338</v>
          </cell>
          <cell r="AF238">
            <v>0.45767162097954373</v>
          </cell>
          <cell r="AG238">
            <v>0.45556613132281842</v>
          </cell>
          <cell r="AH238">
            <v>0.45203336949702599</v>
          </cell>
        </row>
        <row r="239">
          <cell r="T239">
            <v>1236</v>
          </cell>
          <cell r="U239">
            <v>0.48300000000000004</v>
          </cell>
          <cell r="V239">
            <v>0.48299999999999998</v>
          </cell>
          <cell r="W239">
            <v>0.48299999999999998</v>
          </cell>
          <cell r="X239">
            <v>0.48300000000000004</v>
          </cell>
          <cell r="Y239">
            <v>0.48299999999999998</v>
          </cell>
          <cell r="Z239">
            <v>0.48299999999999998</v>
          </cell>
          <cell r="AA239">
            <v>0.48299999999999998</v>
          </cell>
          <cell r="AB239">
            <v>0.4829641414857499</v>
          </cell>
          <cell r="AC239">
            <v>0.48289170025157141</v>
          </cell>
          <cell r="AD239">
            <v>0.48279418148649006</v>
          </cell>
          <cell r="AE239">
            <v>0.48238598350583894</v>
          </cell>
          <cell r="AF239">
            <v>0.48075087503132163</v>
          </cell>
          <cell r="AG239">
            <v>0.47731646930168098</v>
          </cell>
          <cell r="AH239">
            <v>0.47374520650155694</v>
          </cell>
        </row>
        <row r="240">
          <cell r="T240">
            <v>1237</v>
          </cell>
          <cell r="U240">
            <v>0.48299999999999993</v>
          </cell>
          <cell r="V240">
            <v>0.48299999999999998</v>
          </cell>
          <cell r="W240">
            <v>0.48299999999999998</v>
          </cell>
          <cell r="X240">
            <v>0.48299999999999998</v>
          </cell>
          <cell r="Y240">
            <v>0.48299999999999998</v>
          </cell>
          <cell r="Z240">
            <v>0.48299999999999998</v>
          </cell>
          <cell r="AA240">
            <v>0.48300000000000004</v>
          </cell>
          <cell r="AB240">
            <v>0.48299999999999998</v>
          </cell>
          <cell r="AC240">
            <v>0.48299999999999998</v>
          </cell>
          <cell r="AD240">
            <v>0.48004879004288831</v>
          </cell>
          <cell r="AE240">
            <v>0.4777282984904665</v>
          </cell>
          <cell r="AF240">
            <v>0.45153602578034546</v>
          </cell>
          <cell r="AG240">
            <v>0.44429517863793944</v>
          </cell>
          <cell r="AH240">
            <v>0.44298731011186859</v>
          </cell>
        </row>
        <row r="241">
          <cell r="T241">
            <v>1238</v>
          </cell>
          <cell r="U241">
            <v>0.48299999999999998</v>
          </cell>
          <cell r="V241">
            <v>0.48299999999999998</v>
          </cell>
          <cell r="W241">
            <v>0.48299999999999998</v>
          </cell>
          <cell r="X241">
            <v>0.48299999999999998</v>
          </cell>
          <cell r="Y241">
            <v>0.48299999999999998</v>
          </cell>
          <cell r="Z241">
            <v>0.48299999999999998</v>
          </cell>
          <cell r="AA241">
            <v>0.48299999999999998</v>
          </cell>
          <cell r="AB241">
            <v>0.48299999999999998</v>
          </cell>
          <cell r="AC241">
            <v>0.48299999999999993</v>
          </cell>
          <cell r="AD241">
            <v>0.47936109555384721</v>
          </cell>
          <cell r="AE241">
            <v>0.47966613403593994</v>
          </cell>
          <cell r="AF241">
            <v>0.47746871038862992</v>
          </cell>
          <cell r="AG241">
            <v>0.47000207857253673</v>
          </cell>
          <cell r="AH241">
            <v>0.46382107009374751</v>
          </cell>
        </row>
        <row r="242">
          <cell r="T242">
            <v>1239</v>
          </cell>
          <cell r="U242">
            <v>0.48299999999999998</v>
          </cell>
          <cell r="V242">
            <v>0.48299999999999998</v>
          </cell>
          <cell r="W242">
            <v>0.48300000000000004</v>
          </cell>
          <cell r="X242">
            <v>0.48299999999999998</v>
          </cell>
          <cell r="Y242">
            <v>0.48299999999999998</v>
          </cell>
          <cell r="Z242">
            <v>0.48299999999999998</v>
          </cell>
          <cell r="AA242">
            <v>0.48299999999999993</v>
          </cell>
          <cell r="AB242">
            <v>0.48300000000000004</v>
          </cell>
          <cell r="AC242">
            <v>0.48299999999999998</v>
          </cell>
          <cell r="AD242">
            <v>0.48299999999999993</v>
          </cell>
          <cell r="AE242">
            <v>0.46304808485704474</v>
          </cell>
          <cell r="AF242">
            <v>0.46263732391458712</v>
          </cell>
          <cell r="AG242">
            <v>0.45755036111555825</v>
          </cell>
          <cell r="AH242">
            <v>0.45630005629077397</v>
          </cell>
        </row>
        <row r="243">
          <cell r="T243">
            <v>1240</v>
          </cell>
          <cell r="U243">
            <v>0.48299999999999998</v>
          </cell>
          <cell r="V243">
            <v>0.48299999999999998</v>
          </cell>
          <cell r="W243">
            <v>0.48299999999999998</v>
          </cell>
          <cell r="X243">
            <v>0.48299999999999998</v>
          </cell>
          <cell r="Y243">
            <v>0.48299999999999998</v>
          </cell>
          <cell r="Z243">
            <v>0.48300000000000004</v>
          </cell>
          <cell r="AA243">
            <v>0.48299999999999998</v>
          </cell>
          <cell r="AB243">
            <v>0.48279616020576016</v>
          </cell>
          <cell r="AC243">
            <v>0.48266332264952638</v>
          </cell>
          <cell r="AD243">
            <v>0.48177166373298863</v>
          </cell>
          <cell r="AE243">
            <v>0.47815861607722293</v>
          </cell>
          <cell r="AF243">
            <v>0.47004635550921747</v>
          </cell>
          <cell r="AG243">
            <v>0.46783779920813195</v>
          </cell>
          <cell r="AH243">
            <v>0.46614894326633083</v>
          </cell>
        </row>
        <row r="244">
          <cell r="T244">
            <v>1241</v>
          </cell>
          <cell r="U244">
            <v>0.48299999999999998</v>
          </cell>
          <cell r="V244">
            <v>0.48299999999999998</v>
          </cell>
          <cell r="W244">
            <v>0.48299999999999998</v>
          </cell>
          <cell r="X244">
            <v>0.48299999999999998</v>
          </cell>
          <cell r="Y244">
            <v>0.48299999999999998</v>
          </cell>
          <cell r="Z244">
            <v>0.48299999999999993</v>
          </cell>
          <cell r="AA244">
            <v>0.48299999999999998</v>
          </cell>
          <cell r="AB244">
            <v>0.48299999999999998</v>
          </cell>
          <cell r="AC244">
            <v>0.48115085349024878</v>
          </cell>
          <cell r="AD244">
            <v>0.47931706402579161</v>
          </cell>
          <cell r="AE244">
            <v>0.47623836139890341</v>
          </cell>
          <cell r="AF244">
            <v>0.46675806277943133</v>
          </cell>
          <cell r="AG244">
            <v>0.45811708598360779</v>
          </cell>
          <cell r="AH244">
            <v>0.45355376330503144</v>
          </cell>
        </row>
        <row r="245">
          <cell r="T245">
            <v>1242</v>
          </cell>
          <cell r="U245">
            <v>0.48299999999999998</v>
          </cell>
          <cell r="V245">
            <v>0.48299999999999998</v>
          </cell>
          <cell r="W245">
            <v>0.48299999999999998</v>
          </cell>
          <cell r="X245">
            <v>0.48299999999999998</v>
          </cell>
          <cell r="Y245">
            <v>0.48299999999999998</v>
          </cell>
          <cell r="Z245">
            <v>0.48299999999999998</v>
          </cell>
          <cell r="AA245">
            <v>0.48299999999999998</v>
          </cell>
          <cell r="AB245">
            <v>0.48299999999999998</v>
          </cell>
          <cell r="AC245">
            <v>0.48062381526726189</v>
          </cell>
          <cell r="AD245">
            <v>0.47998640091561012</v>
          </cell>
          <cell r="AE245">
            <v>0.47691177494658338</v>
          </cell>
          <cell r="AF245">
            <v>0.47461879325347101</v>
          </cell>
          <cell r="AG245">
            <v>0.47295570893456512</v>
          </cell>
          <cell r="AH245">
            <v>0.47142669050321168</v>
          </cell>
        </row>
        <row r="246">
          <cell r="T246">
            <v>1243</v>
          </cell>
          <cell r="U246">
            <v>0.48299999999999998</v>
          </cell>
          <cell r="V246">
            <v>0.48299999999999993</v>
          </cell>
          <cell r="W246">
            <v>0.48299999999999998</v>
          </cell>
          <cell r="X246">
            <v>0.48299999999999998</v>
          </cell>
          <cell r="Y246">
            <v>0.48299999999999993</v>
          </cell>
          <cell r="Z246">
            <v>0.48299999999999998</v>
          </cell>
          <cell r="AA246">
            <v>0.48288428679716633</v>
          </cell>
          <cell r="AB246">
            <v>0.48289103495816643</v>
          </cell>
          <cell r="AC246">
            <v>0.48120077038380438</v>
          </cell>
          <cell r="AD246">
            <v>0.47989817049175693</v>
          </cell>
          <cell r="AE246">
            <v>0.48013700701308487</v>
          </cell>
          <cell r="AF246">
            <v>0.24423611178609494</v>
          </cell>
          <cell r="AG246">
            <v>0.23280337770321285</v>
          </cell>
          <cell r="AH246">
            <v>0.22509737705232358</v>
          </cell>
        </row>
        <row r="247">
          <cell r="T247">
            <v>1244</v>
          </cell>
          <cell r="U247">
            <v>0.48300000000000004</v>
          </cell>
          <cell r="V247">
            <v>0.48299999999999998</v>
          </cell>
          <cell r="W247">
            <v>0.48299999999999998</v>
          </cell>
          <cell r="X247">
            <v>0.48299999999999998</v>
          </cell>
          <cell r="Y247">
            <v>0.48300000000000004</v>
          </cell>
          <cell r="Z247">
            <v>0.48299999999999998</v>
          </cell>
          <cell r="AA247">
            <v>0.48300000000000004</v>
          </cell>
          <cell r="AB247">
            <v>0.48299999999999998</v>
          </cell>
          <cell r="AC247">
            <v>0.47950245802693942</v>
          </cell>
          <cell r="AD247">
            <v>0.47836227391533315</v>
          </cell>
          <cell r="AE247">
            <v>0.47604010202592845</v>
          </cell>
          <cell r="AF247">
            <v>0.34920031575209604</v>
          </cell>
          <cell r="AG247">
            <v>0.29232965154914642</v>
          </cell>
          <cell r="AH247">
            <v>0.3010162798328479</v>
          </cell>
        </row>
        <row r="248">
          <cell r="T248">
            <v>1245</v>
          </cell>
          <cell r="U248">
            <v>0.48299999999999998</v>
          </cell>
          <cell r="V248">
            <v>0.48299999999999998</v>
          </cell>
          <cell r="W248">
            <v>0.48299999999999998</v>
          </cell>
          <cell r="X248">
            <v>0.48299999999999993</v>
          </cell>
          <cell r="Y248">
            <v>0.48300000000000004</v>
          </cell>
          <cell r="Z248">
            <v>0.48299999999999998</v>
          </cell>
          <cell r="AA248">
            <v>0.48299999999999998</v>
          </cell>
          <cell r="AB248">
            <v>0.48204613565375998</v>
          </cell>
          <cell r="AC248">
            <v>0.48207783188911413</v>
          </cell>
          <cell r="AD248">
            <v>0.48022971464661274</v>
          </cell>
          <cell r="AE248">
            <v>0.2790781824038962</v>
          </cell>
          <cell r="AF248">
            <v>0.27339243323754925</v>
          </cell>
          <cell r="AG248">
            <v>0.25238665415651845</v>
          </cell>
          <cell r="AH248">
            <v>0.22063837474064252</v>
          </cell>
        </row>
        <row r="249">
          <cell r="T249">
            <v>1246</v>
          </cell>
          <cell r="U249">
            <v>0.48299999999999993</v>
          </cell>
          <cell r="V249">
            <v>0.48300000000000004</v>
          </cell>
          <cell r="W249">
            <v>0.48299999999999998</v>
          </cell>
          <cell r="X249">
            <v>0.48299999999999998</v>
          </cell>
          <cell r="Y249">
            <v>0.48299999999999998</v>
          </cell>
          <cell r="Z249">
            <v>0.48299999999999998</v>
          </cell>
          <cell r="AA249">
            <v>0.48299999999999998</v>
          </cell>
          <cell r="AB249">
            <v>0.48280690558417538</v>
          </cell>
          <cell r="AC249">
            <v>0.48156352681684733</v>
          </cell>
          <cell r="AD249">
            <v>0.48032133506948377</v>
          </cell>
          <cell r="AE249">
            <v>0.47556465883692806</v>
          </cell>
          <cell r="AF249">
            <v>0.4670059092699051</v>
          </cell>
          <cell r="AG249">
            <v>0.46220360000995842</v>
          </cell>
          <cell r="AH249">
            <v>0.4577018224236436</v>
          </cell>
        </row>
        <row r="250">
          <cell r="T250">
            <v>1247</v>
          </cell>
          <cell r="U250">
            <v>0.48299999999999998</v>
          </cell>
          <cell r="V250">
            <v>0.48299999999999998</v>
          </cell>
          <cell r="W250">
            <v>0.48299999999999998</v>
          </cell>
          <cell r="X250">
            <v>0.48299999999999998</v>
          </cell>
          <cell r="Y250">
            <v>0.48299999999999998</v>
          </cell>
          <cell r="Z250">
            <v>0.48299999999999998</v>
          </cell>
          <cell r="AA250">
            <v>0.48299999999999998</v>
          </cell>
          <cell r="AB250">
            <v>0.48299999999999998</v>
          </cell>
          <cell r="AC250">
            <v>0.48299999999999998</v>
          </cell>
          <cell r="AD250">
            <v>0.48300000000000004</v>
          </cell>
          <cell r="AE250">
            <v>0.47787791591169521</v>
          </cell>
          <cell r="AF250">
            <v>0.46646894422816443</v>
          </cell>
          <cell r="AG250">
            <v>0.46008040821352325</v>
          </cell>
          <cell r="AH250">
            <v>0.45270737179777265</v>
          </cell>
        </row>
        <row r="251">
          <cell r="T251">
            <v>1248</v>
          </cell>
          <cell r="U251">
            <v>0.48299999999999993</v>
          </cell>
          <cell r="V251">
            <v>0.48299999999999998</v>
          </cell>
          <cell r="W251">
            <v>0.48299999999999998</v>
          </cell>
          <cell r="X251">
            <v>0.48299999999999998</v>
          </cell>
          <cell r="Y251">
            <v>0.48299999999999998</v>
          </cell>
          <cell r="Z251">
            <v>0.48299999999999993</v>
          </cell>
          <cell r="AA251">
            <v>0.48292877294511249</v>
          </cell>
          <cell r="AB251">
            <v>0.48288756838129476</v>
          </cell>
          <cell r="AC251">
            <v>0.48211775259077799</v>
          </cell>
          <cell r="AD251">
            <v>0.48085688725165271</v>
          </cell>
          <cell r="AE251">
            <v>0.47953732603125615</v>
          </cell>
          <cell r="AF251">
            <v>0.47164324846965278</v>
          </cell>
          <cell r="AG251">
            <v>0.46923668686057196</v>
          </cell>
          <cell r="AH251">
            <v>0.46981241626350217</v>
          </cell>
        </row>
        <row r="252">
          <cell r="T252">
            <v>1249</v>
          </cell>
          <cell r="U252">
            <v>0.48299999999999998</v>
          </cell>
          <cell r="V252">
            <v>0.48299999999999998</v>
          </cell>
          <cell r="W252">
            <v>0.48300000000000004</v>
          </cell>
          <cell r="X252">
            <v>0.48299999999999993</v>
          </cell>
          <cell r="Y252">
            <v>0.48299999999999998</v>
          </cell>
          <cell r="Z252">
            <v>0.48299999999999998</v>
          </cell>
          <cell r="AA252">
            <v>0.48300000000000004</v>
          </cell>
          <cell r="AB252">
            <v>0.4827816130349678</v>
          </cell>
          <cell r="AC252">
            <v>0.48209491034667151</v>
          </cell>
          <cell r="AD252">
            <v>0.48182481966437157</v>
          </cell>
          <cell r="AE252">
            <v>0.48089231217744088</v>
          </cell>
          <cell r="AF252">
            <v>0.4726044215948208</v>
          </cell>
          <cell r="AG252">
            <v>0.47144201525855656</v>
          </cell>
          <cell r="AH252">
            <v>0.45915920059006637</v>
          </cell>
        </row>
        <row r="253">
          <cell r="T253">
            <v>1250</v>
          </cell>
          <cell r="U253">
            <v>0.48299999999999998</v>
          </cell>
          <cell r="V253">
            <v>0.48299999999999998</v>
          </cell>
          <cell r="W253">
            <v>0.48299999999999998</v>
          </cell>
          <cell r="X253">
            <v>0.48299999999999998</v>
          </cell>
          <cell r="Y253">
            <v>0.48299999999999993</v>
          </cell>
          <cell r="Z253">
            <v>0.48299999999999998</v>
          </cell>
          <cell r="AA253">
            <v>0.48299999999999998</v>
          </cell>
          <cell r="AB253">
            <v>0.48236679898548573</v>
          </cell>
          <cell r="AC253">
            <v>0.47821218998064058</v>
          </cell>
          <cell r="AD253">
            <v>0.47477573179140414</v>
          </cell>
          <cell r="AE253">
            <v>0.46750840519314063</v>
          </cell>
          <cell r="AF253">
            <v>0.44288540762557871</v>
          </cell>
          <cell r="AG253">
            <v>0.42896976798503994</v>
          </cell>
          <cell r="AH253">
            <v>0.42652014038400282</v>
          </cell>
        </row>
        <row r="254">
          <cell r="T254">
            <v>1251</v>
          </cell>
          <cell r="U254">
            <v>0.48299999999999998</v>
          </cell>
          <cell r="V254">
            <v>0.48299999999999998</v>
          </cell>
          <cell r="W254">
            <v>0.48299999999999998</v>
          </cell>
          <cell r="X254">
            <v>0.48299999999999998</v>
          </cell>
          <cell r="Y254">
            <v>0.48299999999999998</v>
          </cell>
          <cell r="Z254">
            <v>0.48299999999999993</v>
          </cell>
          <cell r="AA254">
            <v>0.48299999999999998</v>
          </cell>
          <cell r="AB254">
            <v>0.48299999999999998</v>
          </cell>
          <cell r="AC254">
            <v>0.48299999999999998</v>
          </cell>
          <cell r="AD254">
            <v>0.48299999999999998</v>
          </cell>
          <cell r="AE254">
            <v>0.48081399256580176</v>
          </cell>
          <cell r="AF254">
            <v>0.4811645541475057</v>
          </cell>
          <cell r="AG254">
            <v>0.48107942621557315</v>
          </cell>
          <cell r="AH254">
            <v>0.48109276374069126</v>
          </cell>
        </row>
        <row r="255">
          <cell r="T255">
            <v>1252</v>
          </cell>
          <cell r="U255">
            <v>0.48300000000000004</v>
          </cell>
          <cell r="V255">
            <v>0.48299999999999998</v>
          </cell>
          <cell r="W255">
            <v>0.48300000000000004</v>
          </cell>
          <cell r="X255">
            <v>0.48299999999999998</v>
          </cell>
          <cell r="Y255">
            <v>0.48299999999999998</v>
          </cell>
          <cell r="Z255">
            <v>0.48299999999999998</v>
          </cell>
          <cell r="AA255">
            <v>0.48254807536580735</v>
          </cell>
          <cell r="AB255">
            <v>0.48252065856155818</v>
          </cell>
          <cell r="AC255">
            <v>0.4815950764426461</v>
          </cell>
          <cell r="AD255">
            <v>0.47647871879424558</v>
          </cell>
          <cell r="AE255">
            <v>0.46011451806911569</v>
          </cell>
          <cell r="AF255">
            <v>0.38633474097755444</v>
          </cell>
          <cell r="AG255">
            <v>0.31174861523291914</v>
          </cell>
          <cell r="AH255">
            <v>0.30564421842035711</v>
          </cell>
        </row>
        <row r="256">
          <cell r="T256">
            <v>1253</v>
          </cell>
          <cell r="U256">
            <v>0.48299999999999998</v>
          </cell>
          <cell r="V256">
            <v>0.48299999999999998</v>
          </cell>
          <cell r="W256">
            <v>0.48299999999999998</v>
          </cell>
          <cell r="X256">
            <v>0.48300000000000004</v>
          </cell>
          <cell r="Y256">
            <v>0.48299999999999998</v>
          </cell>
          <cell r="Z256">
            <v>0.48299999999999998</v>
          </cell>
          <cell r="AA256">
            <v>0.48299999999999998</v>
          </cell>
          <cell r="AB256">
            <v>0.48264237677386512</v>
          </cell>
          <cell r="AC256">
            <v>0.48182063957371246</v>
          </cell>
          <cell r="AD256">
            <v>0.47989533460172951</v>
          </cell>
          <cell r="AE256">
            <v>0.47370821116954953</v>
          </cell>
          <cell r="AF256">
            <v>0.32975183294888161</v>
          </cell>
          <cell r="AG256">
            <v>0.30635574867739984</v>
          </cell>
          <cell r="AH256">
            <v>0.30165230785600672</v>
          </cell>
        </row>
        <row r="257">
          <cell r="T257">
            <v>1254</v>
          </cell>
          <cell r="U257">
            <v>0.48299999999999998</v>
          </cell>
          <cell r="V257">
            <v>0.48299999999999998</v>
          </cell>
          <cell r="W257">
            <v>0.48299999999999993</v>
          </cell>
          <cell r="X257">
            <v>0.48299999999999998</v>
          </cell>
          <cell r="Y257">
            <v>0.48299999999999998</v>
          </cell>
          <cell r="Z257">
            <v>0.48299999999999998</v>
          </cell>
          <cell r="AA257">
            <v>0.48300000000000004</v>
          </cell>
          <cell r="AB257">
            <v>0.48128661965357722</v>
          </cell>
          <cell r="AC257">
            <v>0.48000255469456843</v>
          </cell>
          <cell r="AD257">
            <v>0.47726566501385492</v>
          </cell>
          <cell r="AE257">
            <v>0.46699159118220318</v>
          </cell>
          <cell r="AF257">
            <v>0.45290684433873762</v>
          </cell>
          <cell r="AG257">
            <v>0.44859872317998167</v>
          </cell>
          <cell r="AH257">
            <v>0.44047359456842555</v>
          </cell>
        </row>
        <row r="258">
          <cell r="T258">
            <v>1255</v>
          </cell>
          <cell r="U258">
            <v>0.48299999999999998</v>
          </cell>
          <cell r="V258">
            <v>0.48299999999999993</v>
          </cell>
          <cell r="W258">
            <v>0.48299999999999998</v>
          </cell>
          <cell r="X258">
            <v>0.48299999999999998</v>
          </cell>
          <cell r="Y258">
            <v>0.48299999999999998</v>
          </cell>
          <cell r="Z258">
            <v>0.48300000000000004</v>
          </cell>
          <cell r="AA258">
            <v>0.48299999999999998</v>
          </cell>
          <cell r="AB258">
            <v>0.48299999999999998</v>
          </cell>
          <cell r="AC258">
            <v>0.48278119353487259</v>
          </cell>
          <cell r="AD258">
            <v>0.482410535967707</v>
          </cell>
          <cell r="AE258">
            <v>0.47815721850608128</v>
          </cell>
          <cell r="AF258">
            <v>0.47697693977170452</v>
          </cell>
          <cell r="AG258">
            <v>0.4733692955841538</v>
          </cell>
          <cell r="AH258">
            <v>0.47068771387445207</v>
          </cell>
        </row>
        <row r="259">
          <cell r="T259">
            <v>1256</v>
          </cell>
          <cell r="U259">
            <v>0.48299999999999998</v>
          </cell>
          <cell r="V259">
            <v>0.48299999999999998</v>
          </cell>
          <cell r="W259">
            <v>0.48299999999999998</v>
          </cell>
          <cell r="X259">
            <v>0.48299999999999998</v>
          </cell>
          <cell r="Y259">
            <v>0.48299999999999998</v>
          </cell>
          <cell r="Z259">
            <v>0.48299999999999998</v>
          </cell>
          <cell r="AA259">
            <v>0.48299999999999998</v>
          </cell>
          <cell r="AB259">
            <v>0.48299999999999998</v>
          </cell>
          <cell r="AC259">
            <v>0.48299999999999993</v>
          </cell>
          <cell r="AD259">
            <v>0.48299999999999998</v>
          </cell>
          <cell r="AE259">
            <v>0.48197621522130396</v>
          </cell>
          <cell r="AF259">
            <v>0.47954105702212974</v>
          </cell>
          <cell r="AG259">
            <v>0.46966301411601374</v>
          </cell>
          <cell r="AH259">
            <v>0.46943824105547471</v>
          </cell>
        </row>
        <row r="260">
          <cell r="T260">
            <v>1257</v>
          </cell>
          <cell r="U260">
            <v>0.48299999999999998</v>
          </cell>
          <cell r="V260">
            <v>0.48299999999999993</v>
          </cell>
          <cell r="W260">
            <v>0.48299999999999998</v>
          </cell>
          <cell r="X260">
            <v>0.48299999999999998</v>
          </cell>
          <cell r="Y260">
            <v>0.48299999999999998</v>
          </cell>
          <cell r="Z260">
            <v>0.48300000000000004</v>
          </cell>
          <cell r="AA260">
            <v>0.48299999999999998</v>
          </cell>
          <cell r="AB260">
            <v>0.48291921321290765</v>
          </cell>
          <cell r="AC260">
            <v>0.48259246968031694</v>
          </cell>
          <cell r="AD260">
            <v>0.47991259777743966</v>
          </cell>
          <cell r="AE260">
            <v>0.47862799950229823</v>
          </cell>
          <cell r="AF260">
            <v>0.47198757561981958</v>
          </cell>
          <cell r="AG260">
            <v>0.46932190919444305</v>
          </cell>
          <cell r="AH260">
            <v>0.46766081131035131</v>
          </cell>
        </row>
        <row r="261">
          <cell r="T261">
            <v>1258</v>
          </cell>
          <cell r="U261">
            <v>0.48300000000000004</v>
          </cell>
          <cell r="V261">
            <v>0.48299999999999998</v>
          </cell>
          <cell r="W261">
            <v>0.48299999999999998</v>
          </cell>
          <cell r="X261">
            <v>0.48299999999999998</v>
          </cell>
          <cell r="Y261">
            <v>0.48299999999999998</v>
          </cell>
          <cell r="Z261">
            <v>0.48299999999999993</v>
          </cell>
          <cell r="AA261">
            <v>0.48299999999999993</v>
          </cell>
          <cell r="AB261">
            <v>0.48299999999999998</v>
          </cell>
          <cell r="AC261">
            <v>0.48300000000000004</v>
          </cell>
          <cell r="AD261">
            <v>0.48299999999999998</v>
          </cell>
          <cell r="AE261">
            <v>0.48299999999999998</v>
          </cell>
          <cell r="AF261">
            <v>0.48239073115143555</v>
          </cell>
          <cell r="AG261">
            <v>0.48239443907327845</v>
          </cell>
          <cell r="AH261">
            <v>0.48237695106109507</v>
          </cell>
        </row>
        <row r="262">
          <cell r="T262">
            <v>1259</v>
          </cell>
          <cell r="U262">
            <v>0.48299999999999998</v>
          </cell>
          <cell r="V262">
            <v>0.48299999999999998</v>
          </cell>
          <cell r="W262">
            <v>0.48299999999999998</v>
          </cell>
          <cell r="X262">
            <v>0.48299999999999998</v>
          </cell>
          <cell r="Y262">
            <v>0.48299999999999993</v>
          </cell>
          <cell r="Z262">
            <v>0.48300000000000004</v>
          </cell>
          <cell r="AA262">
            <v>0.48299999999999998</v>
          </cell>
          <cell r="AB262">
            <v>0.48299999999999998</v>
          </cell>
          <cell r="AC262">
            <v>0.48299999999999998</v>
          </cell>
          <cell r="AD262">
            <v>0.48299999999999998</v>
          </cell>
          <cell r="AE262">
            <v>0.48286651071974479</v>
          </cell>
          <cell r="AF262">
            <v>0.4827286913436406</v>
          </cell>
          <cell r="AG262">
            <v>0.48207334688874326</v>
          </cell>
          <cell r="AH262">
            <v>0.48193560860769613</v>
          </cell>
        </row>
        <row r="263">
          <cell r="T263">
            <v>1260</v>
          </cell>
          <cell r="U263">
            <v>0.48299999999999993</v>
          </cell>
          <cell r="V263">
            <v>0.48300000000000004</v>
          </cell>
          <cell r="W263">
            <v>0.48300000000000004</v>
          </cell>
          <cell r="X263">
            <v>0.48299999999999998</v>
          </cell>
          <cell r="Y263">
            <v>0.48299999999999993</v>
          </cell>
          <cell r="Z263">
            <v>0.48299999999999998</v>
          </cell>
          <cell r="AA263">
            <v>0.48299999999999998</v>
          </cell>
          <cell r="AB263">
            <v>0.48299999999999998</v>
          </cell>
          <cell r="AC263">
            <v>0.48189074189635817</v>
          </cell>
          <cell r="AD263">
            <v>0.48171337942983117</v>
          </cell>
          <cell r="AE263">
            <v>0.47530507280245515</v>
          </cell>
          <cell r="AF263">
            <v>0.45418620227865147</v>
          </cell>
          <cell r="AG263">
            <v>0.42602561024667618</v>
          </cell>
          <cell r="AH263">
            <v>0.42118279772154565</v>
          </cell>
        </row>
        <row r="264">
          <cell r="T264">
            <v>1261</v>
          </cell>
          <cell r="U264">
            <v>0.48299999999999998</v>
          </cell>
          <cell r="V264">
            <v>0.48299999999999998</v>
          </cell>
          <cell r="W264">
            <v>0.48299999999999998</v>
          </cell>
          <cell r="X264">
            <v>0.48299999999999998</v>
          </cell>
          <cell r="Y264">
            <v>0.48299999999999998</v>
          </cell>
          <cell r="Z264">
            <v>0.48299999999999998</v>
          </cell>
          <cell r="AA264">
            <v>0.48299999999999998</v>
          </cell>
          <cell r="AB264">
            <v>0.48300000000000004</v>
          </cell>
          <cell r="AC264">
            <v>0.48275118996134675</v>
          </cell>
          <cell r="AD264">
            <v>0.4816876762622857</v>
          </cell>
          <cell r="AE264">
            <v>0.48099970551049664</v>
          </cell>
          <cell r="AF264">
            <v>0.47340391472445903</v>
          </cell>
          <cell r="AG264">
            <v>0.47145253226404871</v>
          </cell>
          <cell r="AH264">
            <v>0.46496359931537706</v>
          </cell>
        </row>
        <row r="265">
          <cell r="T265">
            <v>1262</v>
          </cell>
          <cell r="U265">
            <v>0.48299999999999998</v>
          </cell>
          <cell r="V265">
            <v>0.48299999999999998</v>
          </cell>
          <cell r="W265">
            <v>0.48299999999999998</v>
          </cell>
          <cell r="X265">
            <v>0.48299999999999998</v>
          </cell>
          <cell r="Y265">
            <v>0.48299999999999998</v>
          </cell>
          <cell r="Z265">
            <v>0.48299999999999998</v>
          </cell>
          <cell r="AA265">
            <v>0.48299999999999998</v>
          </cell>
          <cell r="AB265">
            <v>0.48300000000000004</v>
          </cell>
          <cell r="AC265">
            <v>0.4822622959056313</v>
          </cell>
          <cell r="AD265">
            <v>0.48129037618724596</v>
          </cell>
          <cell r="AE265">
            <v>0.47013001915774738</v>
          </cell>
          <cell r="AF265">
            <v>0.46178596700738128</v>
          </cell>
          <cell r="AG265">
            <v>0.4575952549158297</v>
          </cell>
          <cell r="AH265">
            <v>0.45420771114263542</v>
          </cell>
        </row>
        <row r="266">
          <cell r="T266">
            <v>1263</v>
          </cell>
          <cell r="U266">
            <v>0.48300000000000004</v>
          </cell>
          <cell r="V266">
            <v>0.48299999999999998</v>
          </cell>
          <cell r="W266">
            <v>0.48299999999999998</v>
          </cell>
          <cell r="X266">
            <v>0.48300000000000004</v>
          </cell>
          <cell r="Y266">
            <v>0.48299999999999993</v>
          </cell>
          <cell r="Z266">
            <v>0.48299999999999998</v>
          </cell>
          <cell r="AA266">
            <v>0.48300000000000004</v>
          </cell>
          <cell r="AB266">
            <v>0.48299999999999998</v>
          </cell>
          <cell r="AC266">
            <v>0.48300000000000004</v>
          </cell>
          <cell r="AD266">
            <v>0.48299999999999993</v>
          </cell>
          <cell r="AE266">
            <v>0.48292285755950665</v>
          </cell>
          <cell r="AF266">
            <v>0.48292072875168401</v>
          </cell>
          <cell r="AG266">
            <v>0.48291899740931471</v>
          </cell>
          <cell r="AH266">
            <v>0.48258309553581036</v>
          </cell>
        </row>
        <row r="267">
          <cell r="T267">
            <v>1264</v>
          </cell>
          <cell r="U267">
            <v>0.48299999999999998</v>
          </cell>
          <cell r="V267">
            <v>0.48299999999999998</v>
          </cell>
          <cell r="W267">
            <v>0.48299999999999998</v>
          </cell>
          <cell r="X267">
            <v>0.48299999999999998</v>
          </cell>
          <cell r="Y267">
            <v>0.48299999999999998</v>
          </cell>
          <cell r="Z267">
            <v>0.48299999999999998</v>
          </cell>
          <cell r="AA267">
            <v>0.48299999999999998</v>
          </cell>
          <cell r="AB267">
            <v>0.48299999999999998</v>
          </cell>
          <cell r="AC267">
            <v>0.4752404808275027</v>
          </cell>
          <cell r="AD267">
            <v>0.47488638352688722</v>
          </cell>
          <cell r="AE267">
            <v>0.4692117271897982</v>
          </cell>
          <cell r="AF267">
            <v>0.46642503922868839</v>
          </cell>
          <cell r="AG267">
            <v>0.46110120935222826</v>
          </cell>
          <cell r="AH267">
            <v>0.46045258150728136</v>
          </cell>
        </row>
        <row r="268">
          <cell r="T268">
            <v>1265</v>
          </cell>
          <cell r="U268">
            <v>0.48300000000000004</v>
          </cell>
          <cell r="V268">
            <v>0.48299999999999998</v>
          </cell>
          <cell r="W268">
            <v>0.48299999999999998</v>
          </cell>
          <cell r="X268">
            <v>0.48299999999999998</v>
          </cell>
          <cell r="Y268">
            <v>0.48299999999999998</v>
          </cell>
          <cell r="Z268">
            <v>0.48299999999999998</v>
          </cell>
          <cell r="AA268">
            <v>0.48300000000000004</v>
          </cell>
          <cell r="AB268">
            <v>0.48299248328113975</v>
          </cell>
          <cell r="AC268">
            <v>0.48292042051189504</v>
          </cell>
          <cell r="AD268">
            <v>0.48220846259792233</v>
          </cell>
          <cell r="AE268">
            <v>0.48151453026380359</v>
          </cell>
          <cell r="AF268">
            <v>0.47273601642004814</v>
          </cell>
          <cell r="AG268">
            <v>0.46889075440940775</v>
          </cell>
          <cell r="AH268">
            <v>0.46036402867654352</v>
          </cell>
        </row>
        <row r="269">
          <cell r="T269">
            <v>1266</v>
          </cell>
          <cell r="U269">
            <v>0.48299999999999998</v>
          </cell>
          <cell r="V269">
            <v>0.48299999999999998</v>
          </cell>
          <cell r="W269">
            <v>0.48300000000000004</v>
          </cell>
          <cell r="X269">
            <v>0.48299999999999998</v>
          </cell>
          <cell r="Y269">
            <v>0.48299999999999998</v>
          </cell>
          <cell r="Z269">
            <v>0.48299999999999998</v>
          </cell>
          <cell r="AA269">
            <v>0.48299999999999998</v>
          </cell>
          <cell r="AB269">
            <v>0.48275503371721951</v>
          </cell>
          <cell r="AC269">
            <v>0.48247098388838827</v>
          </cell>
          <cell r="AD269">
            <v>0.48245862317409355</v>
          </cell>
          <cell r="AE269">
            <v>0.48137779308507683</v>
          </cell>
          <cell r="AF269">
            <v>0.47758072687427661</v>
          </cell>
          <cell r="AG269">
            <v>0.46794519057351724</v>
          </cell>
          <cell r="AH269">
            <v>0.46789463010998938</v>
          </cell>
        </row>
        <row r="270">
          <cell r="T270">
            <v>1267</v>
          </cell>
          <cell r="U270">
            <v>0.48299999999999998</v>
          </cell>
          <cell r="V270">
            <v>0.48299999999999998</v>
          </cell>
          <cell r="W270">
            <v>0.48299999999999993</v>
          </cell>
          <cell r="X270">
            <v>0.48299999999999998</v>
          </cell>
          <cell r="Y270">
            <v>0.48299999999999998</v>
          </cell>
          <cell r="Z270">
            <v>0.48299999999999993</v>
          </cell>
          <cell r="AA270">
            <v>0.48299999999999998</v>
          </cell>
          <cell r="AB270">
            <v>0.48299999999999998</v>
          </cell>
          <cell r="AC270">
            <v>0.48299999999999998</v>
          </cell>
          <cell r="AD270">
            <v>0.48299999999999998</v>
          </cell>
          <cell r="AE270">
            <v>0.48299999999999998</v>
          </cell>
          <cell r="AF270">
            <v>0.46216366058394065</v>
          </cell>
          <cell r="AG270">
            <v>0.42904920497415527</v>
          </cell>
          <cell r="AH270">
            <v>0.42751901496078831</v>
          </cell>
        </row>
        <row r="271">
          <cell r="T271">
            <v>1268</v>
          </cell>
          <cell r="U271">
            <v>0.48299999999999993</v>
          </cell>
          <cell r="V271">
            <v>0.48300000000000004</v>
          </cell>
          <cell r="W271">
            <v>0.48299999999999998</v>
          </cell>
          <cell r="X271">
            <v>0.48299999999999993</v>
          </cell>
          <cell r="Y271">
            <v>0.48299999999999998</v>
          </cell>
          <cell r="Z271">
            <v>0.48299999999999998</v>
          </cell>
          <cell r="AA271">
            <v>0.48299999999999998</v>
          </cell>
          <cell r="AB271">
            <v>0.48299999999999998</v>
          </cell>
          <cell r="AC271">
            <v>0.4796873268891173</v>
          </cell>
          <cell r="AD271">
            <v>0.47659802792830358</v>
          </cell>
          <cell r="AE271">
            <v>0.47372229211749833</v>
          </cell>
          <cell r="AF271">
            <v>0.46403180542265293</v>
          </cell>
          <cell r="AG271">
            <v>0.45832885718199246</v>
          </cell>
          <cell r="AH271">
            <v>0.40976661271895404</v>
          </cell>
        </row>
        <row r="272">
          <cell r="T272">
            <v>1269</v>
          </cell>
          <cell r="U272">
            <v>0.48299999999999998</v>
          </cell>
          <cell r="V272">
            <v>0.48299999999999998</v>
          </cell>
          <cell r="W272">
            <v>0.48299999999999998</v>
          </cell>
          <cell r="X272">
            <v>0.48299999999999998</v>
          </cell>
          <cell r="Y272">
            <v>0.48299999999999998</v>
          </cell>
          <cell r="Z272">
            <v>0.48300000000000004</v>
          </cell>
          <cell r="AA272">
            <v>0.48300000000000004</v>
          </cell>
          <cell r="AB272">
            <v>0.48299999999999998</v>
          </cell>
          <cell r="AC272">
            <v>0.48260065966634358</v>
          </cell>
          <cell r="AD272">
            <v>0.47989266819561005</v>
          </cell>
          <cell r="AE272">
            <v>0.47888168908864703</v>
          </cell>
          <cell r="AF272">
            <v>0.37509212839799416</v>
          </cell>
          <cell r="AG272">
            <v>0.36743423042786788</v>
          </cell>
          <cell r="AH272">
            <v>0.35920444939413926</v>
          </cell>
        </row>
        <row r="273">
          <cell r="T273">
            <v>1270</v>
          </cell>
          <cell r="U273">
            <v>0.48299999999999998</v>
          </cell>
          <cell r="V273">
            <v>0.48299999999999998</v>
          </cell>
          <cell r="W273">
            <v>0.48299999999999993</v>
          </cell>
          <cell r="X273">
            <v>0.48299999999999998</v>
          </cell>
          <cell r="Y273">
            <v>0.48299999999999998</v>
          </cell>
          <cell r="Z273">
            <v>0.48299999999999998</v>
          </cell>
          <cell r="AA273">
            <v>0.48299999999999998</v>
          </cell>
          <cell r="AB273">
            <v>0.48299999999999998</v>
          </cell>
          <cell r="AC273">
            <v>0.48246871389653206</v>
          </cell>
          <cell r="AD273">
            <v>0.48206224988000601</v>
          </cell>
          <cell r="AE273">
            <v>0.48071774992604299</v>
          </cell>
          <cell r="AF273">
            <v>0.47503080634333184</v>
          </cell>
          <cell r="AG273">
            <v>0.46641424575533258</v>
          </cell>
          <cell r="AH273">
            <v>0.46464427240714701</v>
          </cell>
        </row>
        <row r="274">
          <cell r="T274">
            <v>1271</v>
          </cell>
          <cell r="U274">
            <v>0.48299999999999998</v>
          </cell>
          <cell r="V274">
            <v>0.48300000000000004</v>
          </cell>
          <cell r="W274">
            <v>0.48299999999999993</v>
          </cell>
          <cell r="X274">
            <v>0.48299999999999998</v>
          </cell>
          <cell r="Y274">
            <v>0.48299999999999993</v>
          </cell>
          <cell r="Z274">
            <v>0.48299999999999998</v>
          </cell>
          <cell r="AA274">
            <v>0.48300000000000004</v>
          </cell>
          <cell r="AB274">
            <v>0.48299999999999998</v>
          </cell>
          <cell r="AC274">
            <v>0.48299999999999998</v>
          </cell>
          <cell r="AD274">
            <v>0.47593749421489706</v>
          </cell>
          <cell r="AE274">
            <v>0.47367047549379332</v>
          </cell>
          <cell r="AF274">
            <v>0.47182581936615575</v>
          </cell>
          <cell r="AG274">
            <v>0.46260085189860506</v>
          </cell>
          <cell r="AH274">
            <v>0.46233747018050475</v>
          </cell>
        </row>
        <row r="275">
          <cell r="T275">
            <v>1272</v>
          </cell>
          <cell r="U275">
            <v>0.48299999999999998</v>
          </cell>
          <cell r="V275">
            <v>0.48299999999999998</v>
          </cell>
          <cell r="W275">
            <v>0.48299999999999998</v>
          </cell>
          <cell r="X275">
            <v>0.48299999999999998</v>
          </cell>
          <cell r="Y275">
            <v>0.48300000000000004</v>
          </cell>
          <cell r="Z275">
            <v>0.48299999999999998</v>
          </cell>
          <cell r="AA275">
            <v>0.48299999999999998</v>
          </cell>
          <cell r="AB275">
            <v>0.48291415893338319</v>
          </cell>
          <cell r="AC275">
            <v>0.48274840307011541</v>
          </cell>
          <cell r="AD275">
            <v>0.48263470278615384</v>
          </cell>
          <cell r="AE275">
            <v>0.48240069118396517</v>
          </cell>
          <cell r="AF275">
            <v>0.48114271137372738</v>
          </cell>
          <cell r="AG275">
            <v>0.48015211804132207</v>
          </cell>
          <cell r="AH275">
            <v>0.47994626861226641</v>
          </cell>
        </row>
        <row r="276">
          <cell r="T276">
            <v>1273</v>
          </cell>
          <cell r="U276">
            <v>0.48300000000000004</v>
          </cell>
          <cell r="V276">
            <v>0.48299999999999993</v>
          </cell>
          <cell r="W276">
            <v>0.48299999999999998</v>
          </cell>
          <cell r="X276">
            <v>0.48299999999999998</v>
          </cell>
          <cell r="Y276">
            <v>0.48299999999999998</v>
          </cell>
          <cell r="Z276">
            <v>0.48299999999999998</v>
          </cell>
          <cell r="AA276">
            <v>0.48299999999999998</v>
          </cell>
          <cell r="AB276">
            <v>0.48299999999999998</v>
          </cell>
          <cell r="AC276">
            <v>0.48299999999999998</v>
          </cell>
          <cell r="AD276">
            <v>0.48262100986594414</v>
          </cell>
          <cell r="AE276">
            <v>0.48050086607226483</v>
          </cell>
          <cell r="AF276">
            <v>0.13642614328432021</v>
          </cell>
          <cell r="AG276">
            <v>9.1042630596139554E-2</v>
          </cell>
          <cell r="AH276">
            <v>3.0182384849276409E-2</v>
          </cell>
        </row>
        <row r="277">
          <cell r="T277">
            <v>1274</v>
          </cell>
          <cell r="U277">
            <v>0.48300000000000004</v>
          </cell>
          <cell r="V277">
            <v>0.48299999999999998</v>
          </cell>
          <cell r="W277">
            <v>0.48299999999999998</v>
          </cell>
          <cell r="X277">
            <v>0.48299999999999998</v>
          </cell>
          <cell r="Y277">
            <v>0.48299999999999998</v>
          </cell>
          <cell r="Z277">
            <v>0.48299999999999998</v>
          </cell>
          <cell r="AA277">
            <v>0.48299999999999998</v>
          </cell>
          <cell r="AB277">
            <v>0.48299999999999998</v>
          </cell>
          <cell r="AC277">
            <v>0.48267368201563049</v>
          </cell>
          <cell r="AD277">
            <v>0.4820299168131616</v>
          </cell>
          <cell r="AE277">
            <v>0.47977410142339078</v>
          </cell>
          <cell r="AF277">
            <v>0.43140728994399319</v>
          </cell>
          <cell r="AG277">
            <v>0.43314027691226642</v>
          </cell>
          <cell r="AH277">
            <v>0.43808941943452367</v>
          </cell>
        </row>
        <row r="278">
          <cell r="T278">
            <v>1275</v>
          </cell>
          <cell r="U278">
            <v>0.48299999999999998</v>
          </cell>
          <cell r="V278">
            <v>0.48299999999999998</v>
          </cell>
          <cell r="W278">
            <v>0.48300000000000004</v>
          </cell>
          <cell r="X278">
            <v>0.48299999999999998</v>
          </cell>
          <cell r="Y278">
            <v>0.48299999999999998</v>
          </cell>
          <cell r="Z278">
            <v>0.48299999999999998</v>
          </cell>
          <cell r="AA278">
            <v>0.48223381459336595</v>
          </cell>
          <cell r="AB278">
            <v>0.48187008397613718</v>
          </cell>
          <cell r="AC278">
            <v>0.47998670229461193</v>
          </cell>
          <cell r="AD278">
            <v>0.47914895516175215</v>
          </cell>
          <cell r="AE278">
            <v>0.47778317999545566</v>
          </cell>
          <cell r="AF278">
            <v>0.47708619247646755</v>
          </cell>
          <cell r="AG278">
            <v>0.47357441454705923</v>
          </cell>
          <cell r="AH278">
            <v>0.47259462286702991</v>
          </cell>
        </row>
        <row r="279">
          <cell r="T279">
            <v>1276</v>
          </cell>
          <cell r="U279">
            <v>0.48299999999999998</v>
          </cell>
          <cell r="V279">
            <v>0.48299999999999998</v>
          </cell>
          <cell r="W279">
            <v>0.48299999999999998</v>
          </cell>
          <cell r="X279">
            <v>0.48299999999999998</v>
          </cell>
          <cell r="Y279">
            <v>0.48299999999999998</v>
          </cell>
          <cell r="Z279">
            <v>0.48299999999999998</v>
          </cell>
          <cell r="AA279">
            <v>0.48299999999999993</v>
          </cell>
          <cell r="AB279">
            <v>0.48299999999999998</v>
          </cell>
          <cell r="AC279">
            <v>0.48154321368283842</v>
          </cell>
          <cell r="AD279">
            <v>0.47996140902564116</v>
          </cell>
          <cell r="AE279">
            <v>0.47654994721945149</v>
          </cell>
          <cell r="AF279">
            <v>0.46213429038552384</v>
          </cell>
          <cell r="AG279">
            <v>0.45445101890250045</v>
          </cell>
          <cell r="AH279">
            <v>0.45355313900913274</v>
          </cell>
        </row>
        <row r="280">
          <cell r="T280">
            <v>1277</v>
          </cell>
          <cell r="U280">
            <v>0.48300000000000004</v>
          </cell>
          <cell r="V280">
            <v>0.48299999999999998</v>
          </cell>
          <cell r="W280">
            <v>0.48299999999999998</v>
          </cell>
          <cell r="X280">
            <v>0.48299999999999993</v>
          </cell>
          <cell r="Y280">
            <v>0.48299999999999998</v>
          </cell>
          <cell r="Z280">
            <v>0.48299999999999998</v>
          </cell>
          <cell r="AA280">
            <v>0.48299999999999998</v>
          </cell>
          <cell r="AB280">
            <v>0.48299999999999998</v>
          </cell>
          <cell r="AC280">
            <v>0.48299999999999998</v>
          </cell>
          <cell r="AD280">
            <v>0.48299999999999998</v>
          </cell>
          <cell r="AE280">
            <v>0.48299999999999998</v>
          </cell>
          <cell r="AF280">
            <v>0.48299999999999998</v>
          </cell>
          <cell r="AG280">
            <v>0.48299999999999998</v>
          </cell>
          <cell r="AH280">
            <v>0.48299999999999998</v>
          </cell>
        </row>
        <row r="281">
          <cell r="T281">
            <v>1278</v>
          </cell>
          <cell r="U281">
            <v>0.48299999999999993</v>
          </cell>
          <cell r="V281">
            <v>0.48299999999999993</v>
          </cell>
          <cell r="W281">
            <v>0.48300000000000004</v>
          </cell>
          <cell r="X281">
            <v>0.48299999999999993</v>
          </cell>
          <cell r="Y281">
            <v>0.48300000000000004</v>
          </cell>
          <cell r="Z281">
            <v>0.48300000000000004</v>
          </cell>
          <cell r="AA281">
            <v>0.48299999999999993</v>
          </cell>
          <cell r="AB281">
            <v>0.48299999999999998</v>
          </cell>
          <cell r="AC281">
            <v>0.48300000000000004</v>
          </cell>
          <cell r="AD281">
            <v>0.48300000000000004</v>
          </cell>
          <cell r="AE281">
            <v>0.48299999999999998</v>
          </cell>
          <cell r="AF281">
            <v>0.47569029903312215</v>
          </cell>
          <cell r="AG281">
            <v>0.47068037699801429</v>
          </cell>
          <cell r="AH281">
            <v>0.46833730272538243</v>
          </cell>
        </row>
        <row r="282">
          <cell r="T282">
            <v>1279</v>
          </cell>
          <cell r="U282">
            <v>0.48299999999999993</v>
          </cell>
          <cell r="V282">
            <v>0.48299999999999993</v>
          </cell>
          <cell r="W282">
            <v>0.48299999999999998</v>
          </cell>
          <cell r="X282">
            <v>0.48299999999999998</v>
          </cell>
          <cell r="Y282">
            <v>0.48299999999999998</v>
          </cell>
          <cell r="Z282">
            <v>0.48299999999999993</v>
          </cell>
          <cell r="AA282">
            <v>0.48299999999999993</v>
          </cell>
          <cell r="AB282">
            <v>0.48299999999999993</v>
          </cell>
          <cell r="AC282">
            <v>0.48299999999999993</v>
          </cell>
          <cell r="AD282">
            <v>0.48299999999999993</v>
          </cell>
          <cell r="AE282">
            <v>0.48299999999999993</v>
          </cell>
          <cell r="AF282">
            <v>0.48299999999999993</v>
          </cell>
          <cell r="AG282">
            <v>0.48299999999999993</v>
          </cell>
          <cell r="AH282">
            <v>0.48299999999999993</v>
          </cell>
        </row>
        <row r="283">
          <cell r="T283">
            <v>1280</v>
          </cell>
          <cell r="U283">
            <v>0.48299999999999993</v>
          </cell>
          <cell r="V283">
            <v>0.48299999999999998</v>
          </cell>
          <cell r="W283">
            <v>0.48299999999999998</v>
          </cell>
          <cell r="X283">
            <v>0.48299999999999998</v>
          </cell>
          <cell r="Y283">
            <v>0.48299999999999998</v>
          </cell>
          <cell r="Z283">
            <v>0.48299999999999998</v>
          </cell>
          <cell r="AA283">
            <v>0.48300000000000004</v>
          </cell>
          <cell r="AB283">
            <v>0.48296125357048586</v>
          </cell>
          <cell r="AC283">
            <v>0.48255811346180588</v>
          </cell>
          <cell r="AD283">
            <v>0.48226862747007798</v>
          </cell>
          <cell r="AE283">
            <v>0.48012986470895685</v>
          </cell>
          <cell r="AF283">
            <v>0.47705779498538187</v>
          </cell>
          <cell r="AG283">
            <v>0.46275468030481004</v>
          </cell>
          <cell r="AH283">
            <v>0.45879633102349215</v>
          </cell>
        </row>
        <row r="284">
          <cell r="T284">
            <v>1281</v>
          </cell>
          <cell r="U284">
            <v>0.48299999999999998</v>
          </cell>
          <cell r="V284">
            <v>0.48299999999999993</v>
          </cell>
          <cell r="W284">
            <v>0.48299999999999998</v>
          </cell>
          <cell r="X284">
            <v>0.48300000000000004</v>
          </cell>
          <cell r="Y284">
            <v>0.48299999999999998</v>
          </cell>
          <cell r="Z284">
            <v>0.48299999999999998</v>
          </cell>
          <cell r="AA284">
            <v>0.48299999999999993</v>
          </cell>
          <cell r="AB284">
            <v>0.48299999999999998</v>
          </cell>
          <cell r="AC284">
            <v>0.48299999999999998</v>
          </cell>
          <cell r="AD284">
            <v>0.47155427067465272</v>
          </cell>
          <cell r="AE284">
            <v>0.47117899959523096</v>
          </cell>
          <cell r="AF284">
            <v>0.47071001950565933</v>
          </cell>
          <cell r="AG284">
            <v>0.4705767397326136</v>
          </cell>
          <cell r="AH284">
            <v>0.47107906364031088</v>
          </cell>
        </row>
        <row r="285">
          <cell r="T285">
            <v>1282</v>
          </cell>
          <cell r="U285">
            <v>0.48299999999999998</v>
          </cell>
          <cell r="V285">
            <v>0.48299999999999998</v>
          </cell>
          <cell r="W285">
            <v>0.48299999999999998</v>
          </cell>
          <cell r="X285">
            <v>0.48299999999999998</v>
          </cell>
          <cell r="Y285">
            <v>0.48299999999999998</v>
          </cell>
          <cell r="Z285">
            <v>0.48299999999999998</v>
          </cell>
          <cell r="AA285">
            <v>0.48299999999999998</v>
          </cell>
          <cell r="AB285">
            <v>0.48299999999999998</v>
          </cell>
          <cell r="AC285">
            <v>0.48299999999999998</v>
          </cell>
          <cell r="AD285">
            <v>0.48300000000000004</v>
          </cell>
          <cell r="AE285">
            <v>0.48299999999999998</v>
          </cell>
          <cell r="AF285">
            <v>0.48134008272831957</v>
          </cell>
          <cell r="AG285">
            <v>0.48129388373166931</v>
          </cell>
          <cell r="AH285">
            <v>0.48263319319831405</v>
          </cell>
        </row>
        <row r="286">
          <cell r="T286">
            <v>1283</v>
          </cell>
          <cell r="U286">
            <v>0.48299999999999998</v>
          </cell>
          <cell r="V286">
            <v>0.48300000000000004</v>
          </cell>
          <cell r="W286">
            <v>0.48299999999999998</v>
          </cell>
          <cell r="X286">
            <v>0.48299999999999998</v>
          </cell>
          <cell r="Y286">
            <v>0.48299999999999998</v>
          </cell>
          <cell r="Z286">
            <v>0.48299999999999998</v>
          </cell>
          <cell r="AA286">
            <v>0.48299999999999998</v>
          </cell>
          <cell r="AB286">
            <v>0.48299999999999998</v>
          </cell>
          <cell r="AC286">
            <v>0.48299999999999998</v>
          </cell>
          <cell r="AD286">
            <v>0.48223608201378748</v>
          </cell>
          <cell r="AE286">
            <v>0.48251679464864217</v>
          </cell>
          <cell r="AF286">
            <v>0.48229296698622276</v>
          </cell>
          <cell r="AG286">
            <v>0.47992086162594816</v>
          </cell>
          <cell r="AH286">
            <v>0.47881250748365783</v>
          </cell>
        </row>
        <row r="287">
          <cell r="T287">
            <v>1284</v>
          </cell>
          <cell r="U287">
            <v>0.48299999999999998</v>
          </cell>
          <cell r="V287">
            <v>0.48300000000000004</v>
          </cell>
          <cell r="W287">
            <v>0.48299999999999998</v>
          </cell>
          <cell r="X287">
            <v>0.48299999999999998</v>
          </cell>
          <cell r="Y287">
            <v>0.48299999999999998</v>
          </cell>
          <cell r="Z287">
            <v>0.48299999999999998</v>
          </cell>
          <cell r="AA287">
            <v>0.48299999999999998</v>
          </cell>
          <cell r="AB287">
            <v>0.48299999999999998</v>
          </cell>
          <cell r="AC287">
            <v>0.48248097371486998</v>
          </cell>
          <cell r="AD287">
            <v>0.4817490842987372</v>
          </cell>
          <cell r="AE287">
            <v>0.47750201243519153</v>
          </cell>
          <cell r="AF287">
            <v>0.4766576933162166</v>
          </cell>
          <cell r="AG287">
            <v>0.45054968215609775</v>
          </cell>
          <cell r="AH287">
            <v>0.44924131644245929</v>
          </cell>
        </row>
        <row r="288">
          <cell r="T288">
            <v>1285</v>
          </cell>
          <cell r="U288">
            <v>0.48299999999999998</v>
          </cell>
          <cell r="V288">
            <v>0.48299999999999998</v>
          </cell>
          <cell r="W288">
            <v>0.48299999999999998</v>
          </cell>
          <cell r="X288">
            <v>0.48299999999999998</v>
          </cell>
          <cell r="Y288">
            <v>0.48299999999999998</v>
          </cell>
          <cell r="Z288">
            <v>0.48299999999999998</v>
          </cell>
          <cell r="AA288">
            <v>0.48299999999999998</v>
          </cell>
          <cell r="AB288">
            <v>0.48299999999999998</v>
          </cell>
          <cell r="AC288">
            <v>0.48299999999999993</v>
          </cell>
          <cell r="AD288">
            <v>0.48076591637099492</v>
          </cell>
          <cell r="AE288">
            <v>0.48086078400787907</v>
          </cell>
          <cell r="AF288">
            <v>0.47599796264503069</v>
          </cell>
          <cell r="AG288">
            <v>0.47084116906052642</v>
          </cell>
          <cell r="AH288">
            <v>0.4714102653158197</v>
          </cell>
        </row>
        <row r="289">
          <cell r="T289">
            <v>1286</v>
          </cell>
          <cell r="U289">
            <v>0.48299999999999998</v>
          </cell>
          <cell r="V289">
            <v>0.48299999999999998</v>
          </cell>
          <cell r="W289">
            <v>0.48299999999999998</v>
          </cell>
          <cell r="X289">
            <v>0.48299999999999998</v>
          </cell>
          <cell r="Y289">
            <v>0.48299999999999998</v>
          </cell>
          <cell r="Z289">
            <v>0.48299999999999998</v>
          </cell>
          <cell r="AA289">
            <v>0.48299999999999998</v>
          </cell>
          <cell r="AB289">
            <v>0.48299999999999998</v>
          </cell>
          <cell r="AC289">
            <v>0.48299999999999998</v>
          </cell>
          <cell r="AD289">
            <v>0.48299999999999998</v>
          </cell>
          <cell r="AE289">
            <v>0.48122712165561782</v>
          </cell>
          <cell r="AF289">
            <v>0.4779206559007918</v>
          </cell>
          <cell r="AG289">
            <v>0.46223782928115287</v>
          </cell>
          <cell r="AH289">
            <v>0.45939018594581582</v>
          </cell>
        </row>
        <row r="290">
          <cell r="T290">
            <v>1287</v>
          </cell>
          <cell r="U290">
            <v>0.48299999999999998</v>
          </cell>
          <cell r="V290">
            <v>0.48299999999999998</v>
          </cell>
          <cell r="W290">
            <v>0.48299999999999998</v>
          </cell>
          <cell r="X290">
            <v>0.48299999999999998</v>
          </cell>
          <cell r="Y290">
            <v>0.48299999999999998</v>
          </cell>
          <cell r="Z290">
            <v>0.48299999999999998</v>
          </cell>
          <cell r="AA290">
            <v>0.48299999999999998</v>
          </cell>
          <cell r="AB290">
            <v>0.48299999999999993</v>
          </cell>
          <cell r="AC290">
            <v>0.48288392191644941</v>
          </cell>
          <cell r="AD290">
            <v>0.48258663886944991</v>
          </cell>
          <cell r="AE290">
            <v>0.48237545426542605</v>
          </cell>
          <cell r="AF290">
            <v>0.46283228935380966</v>
          </cell>
          <cell r="AG290">
            <v>0.46002574119089035</v>
          </cell>
          <cell r="AH290">
            <v>0.44874119661334039</v>
          </cell>
        </row>
        <row r="291">
          <cell r="T291">
            <v>1288</v>
          </cell>
          <cell r="U291">
            <v>0.48299999999999998</v>
          </cell>
          <cell r="V291">
            <v>0.48299999999999998</v>
          </cell>
          <cell r="W291">
            <v>0.48299999999999998</v>
          </cell>
          <cell r="X291">
            <v>0.48299999999999998</v>
          </cell>
          <cell r="Y291">
            <v>0.48300000000000004</v>
          </cell>
          <cell r="Z291">
            <v>0.48300000000000004</v>
          </cell>
          <cell r="AA291">
            <v>0.48299999999999993</v>
          </cell>
          <cell r="AB291">
            <v>0.48299999999999998</v>
          </cell>
          <cell r="AC291">
            <v>0.48299999999999998</v>
          </cell>
          <cell r="AD291">
            <v>0.48299999999999998</v>
          </cell>
          <cell r="AE291">
            <v>0.48300000000000004</v>
          </cell>
          <cell r="AF291">
            <v>0.47842647295028823</v>
          </cell>
          <cell r="AG291">
            <v>0.47667896514246799</v>
          </cell>
          <cell r="AH291">
            <v>0.47669419106504413</v>
          </cell>
        </row>
        <row r="292">
          <cell r="T292">
            <v>1289</v>
          </cell>
          <cell r="U292">
            <v>0.48299999999999998</v>
          </cell>
          <cell r="V292">
            <v>0.48299999999999998</v>
          </cell>
          <cell r="W292">
            <v>0.48299999999999993</v>
          </cell>
          <cell r="X292">
            <v>0.48299999999999998</v>
          </cell>
          <cell r="Y292">
            <v>0.48299999999999998</v>
          </cell>
          <cell r="Z292">
            <v>0.48299999999999998</v>
          </cell>
          <cell r="AA292">
            <v>0.48300000000000004</v>
          </cell>
          <cell r="AB292">
            <v>0.48299999999999998</v>
          </cell>
          <cell r="AC292">
            <v>0.48299999999999998</v>
          </cell>
          <cell r="AD292">
            <v>0.47973150365587924</v>
          </cell>
          <cell r="AE292">
            <v>0.45148579607475647</v>
          </cell>
          <cell r="AF292">
            <v>0.44466753930960584</v>
          </cell>
          <cell r="AG292">
            <v>0.43727700997659108</v>
          </cell>
          <cell r="AH292">
            <v>0.43523618294677852</v>
          </cell>
        </row>
        <row r="293">
          <cell r="T293">
            <v>1290</v>
          </cell>
          <cell r="U293">
            <v>0.48299999999999993</v>
          </cell>
          <cell r="V293">
            <v>0.48299999999999998</v>
          </cell>
          <cell r="W293">
            <v>0.48299999999999998</v>
          </cell>
          <cell r="X293">
            <v>0.48299999999999998</v>
          </cell>
          <cell r="Y293">
            <v>0.48299999999999998</v>
          </cell>
          <cell r="Z293">
            <v>0.48299999999999998</v>
          </cell>
          <cell r="AA293">
            <v>0.48299999999999998</v>
          </cell>
          <cell r="AB293">
            <v>0.48299999999999998</v>
          </cell>
          <cell r="AC293">
            <v>0.48288927207920812</v>
          </cell>
          <cell r="AD293">
            <v>0.48279403307776414</v>
          </cell>
          <cell r="AE293">
            <v>0.48187059352745354</v>
          </cell>
          <cell r="AF293">
            <v>0.48092390812143959</v>
          </cell>
          <cell r="AG293">
            <v>0.47922218911713477</v>
          </cell>
          <cell r="AH293">
            <v>0.47933155398215388</v>
          </cell>
        </row>
        <row r="294">
          <cell r="T294">
            <v>1291</v>
          </cell>
          <cell r="U294">
            <v>0.48299999999999998</v>
          </cell>
          <cell r="V294">
            <v>0.48300000000000004</v>
          </cell>
          <cell r="W294">
            <v>0.48299999999999998</v>
          </cell>
          <cell r="X294">
            <v>0.48299999999999998</v>
          </cell>
          <cell r="Y294">
            <v>0.48299999999999998</v>
          </cell>
          <cell r="Z294">
            <v>0.48300000000000004</v>
          </cell>
          <cell r="AA294">
            <v>0.48299999999999993</v>
          </cell>
          <cell r="AB294">
            <v>0.48299999999999998</v>
          </cell>
          <cell r="AC294">
            <v>0.48299999999999998</v>
          </cell>
          <cell r="AD294">
            <v>0.48256024529952962</v>
          </cell>
          <cell r="AE294">
            <v>0.48199506721083135</v>
          </cell>
          <cell r="AF294">
            <v>0.47859880844537861</v>
          </cell>
          <cell r="AG294">
            <v>0.46640953934039858</v>
          </cell>
          <cell r="AH294">
            <v>0.47322685287885136</v>
          </cell>
        </row>
        <row r="295">
          <cell r="T295">
            <v>1292</v>
          </cell>
          <cell r="U295">
            <v>0.48299999999999998</v>
          </cell>
          <cell r="V295">
            <v>0.48299999999999993</v>
          </cell>
          <cell r="W295">
            <v>0.48300000000000004</v>
          </cell>
          <cell r="X295">
            <v>0.48299999999999998</v>
          </cell>
          <cell r="Y295">
            <v>0.48299999999999998</v>
          </cell>
          <cell r="Z295">
            <v>0.48299999999999993</v>
          </cell>
          <cell r="AA295">
            <v>0.48298622626975696</v>
          </cell>
          <cell r="AB295">
            <v>0.48298618850868569</v>
          </cell>
          <cell r="AC295">
            <v>0.48066515553526412</v>
          </cell>
          <cell r="AD295">
            <v>0.48009901034912478</v>
          </cell>
          <cell r="AE295">
            <v>0.47887046577536346</v>
          </cell>
          <cell r="AF295">
            <v>0.47356948459425052</v>
          </cell>
          <cell r="AG295">
            <v>0.47011498041794769</v>
          </cell>
          <cell r="AH295">
            <v>0.46894453816603804</v>
          </cell>
        </row>
        <row r="296">
          <cell r="T296">
            <v>1293</v>
          </cell>
          <cell r="U296">
            <v>0.48300000000000004</v>
          </cell>
          <cell r="V296">
            <v>0.48299999999999998</v>
          </cell>
          <cell r="W296">
            <v>0.48299999999999998</v>
          </cell>
          <cell r="X296">
            <v>0.48300000000000004</v>
          </cell>
          <cell r="Y296">
            <v>0.48300000000000004</v>
          </cell>
          <cell r="Z296">
            <v>0.48300000000000004</v>
          </cell>
          <cell r="AA296">
            <v>0.48299999999999993</v>
          </cell>
          <cell r="AB296">
            <v>0.48299999999999998</v>
          </cell>
          <cell r="AC296">
            <v>0.48282193202933238</v>
          </cell>
          <cell r="AD296">
            <v>0.48230362745316741</v>
          </cell>
          <cell r="AE296">
            <v>0.47374097985222019</v>
          </cell>
          <cell r="AF296">
            <v>0.41081671483212351</v>
          </cell>
          <cell r="AG296">
            <v>0.39680134796284983</v>
          </cell>
          <cell r="AH296">
            <v>0.39074772071928576</v>
          </cell>
        </row>
        <row r="297">
          <cell r="T297">
            <v>1294</v>
          </cell>
          <cell r="U297">
            <v>0.48299999999999993</v>
          </cell>
          <cell r="V297">
            <v>0.48299999999999998</v>
          </cell>
          <cell r="W297">
            <v>0.48299999999999998</v>
          </cell>
          <cell r="X297">
            <v>0.48299999999999993</v>
          </cell>
          <cell r="Y297">
            <v>0.48299999999999998</v>
          </cell>
          <cell r="Z297">
            <v>0.48299999999999998</v>
          </cell>
          <cell r="AA297">
            <v>0.48300000000000004</v>
          </cell>
          <cell r="AB297">
            <v>0.48273429231979575</v>
          </cell>
          <cell r="AC297">
            <v>0.48252774590418196</v>
          </cell>
          <cell r="AD297">
            <v>0.48229635285829514</v>
          </cell>
          <cell r="AE297">
            <v>0.48149818292022128</v>
          </cell>
          <cell r="AF297">
            <v>0.47164540541297573</v>
          </cell>
          <cell r="AG297">
            <v>0.46991430310092491</v>
          </cell>
          <cell r="AH297">
            <v>0.46982617475155602</v>
          </cell>
        </row>
        <row r="298">
          <cell r="T298">
            <v>1295</v>
          </cell>
          <cell r="U298">
            <v>0.48299999999999998</v>
          </cell>
          <cell r="V298">
            <v>0.48299999999999998</v>
          </cell>
          <cell r="W298">
            <v>0.48299999999999998</v>
          </cell>
          <cell r="X298">
            <v>0.48299999999999998</v>
          </cell>
          <cell r="Y298">
            <v>0.48299999999999998</v>
          </cell>
          <cell r="Z298">
            <v>0.48299999999999998</v>
          </cell>
          <cell r="AA298">
            <v>0.48299999999999998</v>
          </cell>
          <cell r="AB298">
            <v>0.48299999999999998</v>
          </cell>
          <cell r="AC298">
            <v>0.48091725399524871</v>
          </cell>
          <cell r="AD298">
            <v>0.48107405046542917</v>
          </cell>
          <cell r="AE298">
            <v>0.4705031653893032</v>
          </cell>
          <cell r="AF298">
            <v>0.46317113823211936</v>
          </cell>
          <cell r="AG298">
            <v>0.45414627011129433</v>
          </cell>
          <cell r="AH298">
            <v>0.45248711242872136</v>
          </cell>
        </row>
        <row r="299">
          <cell r="T299">
            <v>1296</v>
          </cell>
          <cell r="U299">
            <v>0.48299999999999998</v>
          </cell>
          <cell r="V299">
            <v>0.48299999999999998</v>
          </cell>
          <cell r="W299">
            <v>0.48299999999999998</v>
          </cell>
          <cell r="X299">
            <v>0.48299999999999998</v>
          </cell>
          <cell r="Y299">
            <v>0.48300000000000004</v>
          </cell>
          <cell r="Z299">
            <v>0.48299999999999998</v>
          </cell>
          <cell r="AA299">
            <v>0.48299999999999998</v>
          </cell>
          <cell r="AB299">
            <v>0.48299999999999998</v>
          </cell>
          <cell r="AC299">
            <v>0.48299999999999998</v>
          </cell>
          <cell r="AD299">
            <v>0.48299999999999998</v>
          </cell>
          <cell r="AE299">
            <v>0.42533216889431474</v>
          </cell>
          <cell r="AF299">
            <v>0.41971301522080501</v>
          </cell>
          <cell r="AG299">
            <v>0.34898434877520829</v>
          </cell>
          <cell r="AH299">
            <v>0.35541017990816282</v>
          </cell>
        </row>
        <row r="300">
          <cell r="T300">
            <v>1297</v>
          </cell>
          <cell r="U300">
            <v>0.48299999999999998</v>
          </cell>
          <cell r="V300">
            <v>0.48299999999999998</v>
          </cell>
          <cell r="W300">
            <v>0.48299999999999998</v>
          </cell>
          <cell r="X300">
            <v>0.48299999999999998</v>
          </cell>
          <cell r="Y300">
            <v>0.48299999999999998</v>
          </cell>
          <cell r="Z300">
            <v>0.48299999999999998</v>
          </cell>
          <cell r="AA300">
            <v>0.48300000000000004</v>
          </cell>
          <cell r="AB300">
            <v>0.48299999999999993</v>
          </cell>
          <cell r="AC300">
            <v>0.48299999999999998</v>
          </cell>
          <cell r="AD300">
            <v>0.48176709660034595</v>
          </cell>
          <cell r="AE300">
            <v>0.47655304614342003</v>
          </cell>
          <cell r="AF300">
            <v>0.47325654308937309</v>
          </cell>
          <cell r="AG300">
            <v>0.45653047761756532</v>
          </cell>
          <cell r="AH300">
            <v>0.45334348541570335</v>
          </cell>
        </row>
        <row r="301">
          <cell r="T301">
            <v>1298</v>
          </cell>
          <cell r="U301">
            <v>0.48299999999999998</v>
          </cell>
          <cell r="V301">
            <v>0.48299999999999998</v>
          </cell>
          <cell r="W301">
            <v>0.48299999999999998</v>
          </cell>
          <cell r="X301">
            <v>0.48299999999999998</v>
          </cell>
          <cell r="Y301">
            <v>0.48299999999999998</v>
          </cell>
          <cell r="Z301">
            <v>0.48299999999999998</v>
          </cell>
          <cell r="AA301">
            <v>0.48299999999999998</v>
          </cell>
          <cell r="AB301">
            <v>0.48299999999999998</v>
          </cell>
          <cell r="AC301">
            <v>0.48074104224685604</v>
          </cell>
          <cell r="AD301">
            <v>0.47930233400191496</v>
          </cell>
          <cell r="AE301">
            <v>0.47548358045249128</v>
          </cell>
          <cell r="AF301">
            <v>0.43367812062904454</v>
          </cell>
          <cell r="AG301">
            <v>0.4150335762433966</v>
          </cell>
          <cell r="AH301">
            <v>0.41153203788963355</v>
          </cell>
        </row>
        <row r="302">
          <cell r="T302">
            <v>1299</v>
          </cell>
          <cell r="U302">
            <v>0.48299999999999998</v>
          </cell>
          <cell r="V302">
            <v>0.48299999999999998</v>
          </cell>
          <cell r="W302">
            <v>0.48299999999999993</v>
          </cell>
          <cell r="X302">
            <v>0.48299999999999998</v>
          </cell>
          <cell r="Y302">
            <v>0.48299999999999998</v>
          </cell>
          <cell r="Z302">
            <v>0.48299999999999998</v>
          </cell>
          <cell r="AA302">
            <v>0.48300000000000004</v>
          </cell>
          <cell r="AB302">
            <v>0.48299999999999998</v>
          </cell>
          <cell r="AC302">
            <v>0.48209216227849194</v>
          </cell>
          <cell r="AD302">
            <v>0.4809499032846688</v>
          </cell>
          <cell r="AE302">
            <v>0.47300549503112438</v>
          </cell>
          <cell r="AF302">
            <v>0.43634109562751394</v>
          </cell>
          <cell r="AG302">
            <v>0.40108259212508318</v>
          </cell>
          <cell r="AH302">
            <v>0.39526115589049488</v>
          </cell>
        </row>
        <row r="303">
          <cell r="T303">
            <v>1300</v>
          </cell>
          <cell r="U303">
            <v>0.48299999999999993</v>
          </cell>
          <cell r="V303">
            <v>0.48299999999999998</v>
          </cell>
          <cell r="W303">
            <v>0.48299999999999998</v>
          </cell>
          <cell r="X303">
            <v>0.48299999999999998</v>
          </cell>
          <cell r="Y303">
            <v>0.48300000000000004</v>
          </cell>
          <cell r="Z303">
            <v>0.48300000000000004</v>
          </cell>
          <cell r="AA303">
            <v>0.48299999999999998</v>
          </cell>
          <cell r="AB303">
            <v>0.48299999999999998</v>
          </cell>
          <cell r="AC303">
            <v>0.48289559305465751</v>
          </cell>
          <cell r="AD303">
            <v>0.48152339036013125</v>
          </cell>
          <cell r="AE303">
            <v>0.46605474184493989</v>
          </cell>
          <cell r="AF303">
            <v>0.18941934887892409</v>
          </cell>
          <cell r="AG303">
            <v>0.1244243177269448</v>
          </cell>
          <cell r="AH303">
            <v>0.10415635293475385</v>
          </cell>
        </row>
        <row r="304">
          <cell r="T304">
            <v>1301</v>
          </cell>
          <cell r="U304">
            <v>0.48299999999999998</v>
          </cell>
          <cell r="V304">
            <v>0.48299999999999998</v>
          </cell>
          <cell r="W304">
            <v>0.48299999999999998</v>
          </cell>
          <cell r="X304">
            <v>0.48299999999999998</v>
          </cell>
          <cell r="Y304">
            <v>0.48299999999999998</v>
          </cell>
          <cell r="Z304">
            <v>0.48299999999999998</v>
          </cell>
          <cell r="AA304">
            <v>0.48299999999999998</v>
          </cell>
          <cell r="AB304">
            <v>0.48284024535370129</v>
          </cell>
          <cell r="AC304">
            <v>0.48262765685752945</v>
          </cell>
          <cell r="AD304">
            <v>0.47296499210148307</v>
          </cell>
          <cell r="AE304">
            <v>0.47445159891941985</v>
          </cell>
          <cell r="AF304">
            <v>0.45649289433570139</v>
          </cell>
          <cell r="AG304">
            <v>0.45730784370158101</v>
          </cell>
          <cell r="AH304">
            <v>0.45901500284962293</v>
          </cell>
        </row>
        <row r="305">
          <cell r="T305">
            <v>1302</v>
          </cell>
          <cell r="U305">
            <v>0.48299999999999998</v>
          </cell>
          <cell r="V305">
            <v>0.48299999999999998</v>
          </cell>
          <cell r="W305">
            <v>0.48299999999999998</v>
          </cell>
          <cell r="X305">
            <v>0.48299999999999998</v>
          </cell>
          <cell r="Y305">
            <v>0.48299999999999998</v>
          </cell>
          <cell r="Z305">
            <v>0.48299999999999998</v>
          </cell>
          <cell r="AA305">
            <v>0.48299999999999998</v>
          </cell>
          <cell r="AB305">
            <v>0.48291907164391162</v>
          </cell>
          <cell r="AC305">
            <v>0.48227811552083355</v>
          </cell>
          <cell r="AD305">
            <v>0.47944589102256374</v>
          </cell>
          <cell r="AE305">
            <v>0.4743820860631725</v>
          </cell>
          <cell r="AF305">
            <v>0.44294380303493663</v>
          </cell>
          <cell r="AG305">
            <v>0.43747292185984177</v>
          </cell>
          <cell r="AH305">
            <v>0.41321861191481474</v>
          </cell>
        </row>
        <row r="306">
          <cell r="T306">
            <v>1303</v>
          </cell>
          <cell r="U306">
            <v>0.48300000000000004</v>
          </cell>
          <cell r="V306">
            <v>0.48299999999999998</v>
          </cell>
          <cell r="W306">
            <v>0.48299999999999993</v>
          </cell>
          <cell r="X306">
            <v>0.48299999999999998</v>
          </cell>
          <cell r="Y306">
            <v>0.48300000000000004</v>
          </cell>
          <cell r="Z306">
            <v>0.48300000000000004</v>
          </cell>
          <cell r="AA306">
            <v>0.48107090076033904</v>
          </cell>
          <cell r="AB306">
            <v>0.48057196261801838</v>
          </cell>
          <cell r="AC306">
            <v>0.47388677675711233</v>
          </cell>
          <cell r="AD306">
            <v>0.46899079701695268</v>
          </cell>
          <cell r="AE306">
            <v>0.45614150147472027</v>
          </cell>
          <cell r="AF306">
            <v>0.44979722217706025</v>
          </cell>
          <cell r="AG306">
            <v>0.44310493246297561</v>
          </cell>
          <cell r="AH306">
            <v>0.441264573371767</v>
          </cell>
        </row>
        <row r="307">
          <cell r="T307">
            <v>1304</v>
          </cell>
          <cell r="U307">
            <v>0.48299999999999998</v>
          </cell>
          <cell r="V307">
            <v>0.48299999999999998</v>
          </cell>
          <cell r="W307">
            <v>0.48299999999999998</v>
          </cell>
          <cell r="X307">
            <v>0.48299999999999998</v>
          </cell>
          <cell r="Y307">
            <v>0.48299999999999998</v>
          </cell>
          <cell r="Z307">
            <v>0.48300000000000004</v>
          </cell>
          <cell r="AA307">
            <v>0.48299999999999998</v>
          </cell>
          <cell r="AB307">
            <v>0.48257020810376056</v>
          </cell>
          <cell r="AC307">
            <v>0.48147422185607497</v>
          </cell>
          <cell r="AD307">
            <v>0.47954918855030298</v>
          </cell>
          <cell r="AE307">
            <v>0.47197717934474881</v>
          </cell>
          <cell r="AF307">
            <v>0.43976787364929482</v>
          </cell>
          <cell r="AG307">
            <v>0.42487277613735597</v>
          </cell>
          <cell r="AH307">
            <v>0.41663962192900261</v>
          </cell>
        </row>
        <row r="308">
          <cell r="T308">
            <v>1305</v>
          </cell>
          <cell r="U308">
            <v>0.48299999999999998</v>
          </cell>
          <cell r="V308">
            <v>0.48299999999999998</v>
          </cell>
          <cell r="W308">
            <v>0.48299999999999998</v>
          </cell>
          <cell r="X308">
            <v>0.48299999999999993</v>
          </cell>
          <cell r="Y308">
            <v>0.48299999999999998</v>
          </cell>
          <cell r="Z308">
            <v>0.48299999999999998</v>
          </cell>
          <cell r="AA308">
            <v>0.48299999999999998</v>
          </cell>
          <cell r="AB308">
            <v>0.48269788633229088</v>
          </cell>
          <cell r="AC308">
            <v>0.48269770339439194</v>
          </cell>
          <cell r="AD308">
            <v>0.48161031140958227</v>
          </cell>
          <cell r="AE308">
            <v>0.47805805239965959</v>
          </cell>
          <cell r="AF308">
            <v>0.45794960511107458</v>
          </cell>
          <cell r="AG308">
            <v>0.45070780438670688</v>
          </cell>
          <cell r="AH308">
            <v>0.44438739054877807</v>
          </cell>
        </row>
        <row r="309">
          <cell r="T309">
            <v>1306</v>
          </cell>
          <cell r="U309">
            <v>0.48299999999999998</v>
          </cell>
          <cell r="V309">
            <v>0.48300000000000004</v>
          </cell>
          <cell r="W309">
            <v>0.48299999999999998</v>
          </cell>
          <cell r="X309">
            <v>0.48299999999999998</v>
          </cell>
          <cell r="Y309">
            <v>0.48299999999999998</v>
          </cell>
          <cell r="Z309">
            <v>0.48299999999999998</v>
          </cell>
          <cell r="AA309">
            <v>0.48300000000000004</v>
          </cell>
          <cell r="AB309">
            <v>0.48299999999999998</v>
          </cell>
          <cell r="AC309">
            <v>0.48153415736792188</v>
          </cell>
          <cell r="AD309">
            <v>0.48077740845063538</v>
          </cell>
          <cell r="AE309">
            <v>0.47207148448930031</v>
          </cell>
          <cell r="AF309">
            <v>0.46481861798083751</v>
          </cell>
          <cell r="AG309">
            <v>0.4454249021474519</v>
          </cell>
          <cell r="AH309">
            <v>0.44301982108672877</v>
          </cell>
        </row>
        <row r="310">
          <cell r="T310">
            <v>1307</v>
          </cell>
          <cell r="U310">
            <v>0.48299999999999993</v>
          </cell>
          <cell r="V310">
            <v>0.48299999999999998</v>
          </cell>
          <cell r="W310">
            <v>0.48300000000000004</v>
          </cell>
          <cell r="X310">
            <v>0.48300000000000004</v>
          </cell>
          <cell r="Y310">
            <v>0.48300000000000004</v>
          </cell>
          <cell r="Z310">
            <v>0.48299999999999998</v>
          </cell>
          <cell r="AA310">
            <v>0.482988681693787</v>
          </cell>
          <cell r="AB310">
            <v>0.48296450589570861</v>
          </cell>
          <cell r="AC310">
            <v>0.48290479964357935</v>
          </cell>
          <cell r="AD310">
            <v>0.48284572326195702</v>
          </cell>
          <cell r="AE310">
            <v>0.48258601784030519</v>
          </cell>
          <cell r="AF310">
            <v>0.48148406917638453</v>
          </cell>
          <cell r="AG310">
            <v>0.48106232757325701</v>
          </cell>
          <cell r="AH310">
            <v>0.46913168747982248</v>
          </cell>
        </row>
        <row r="311">
          <cell r="T311">
            <v>1308</v>
          </cell>
          <cell r="U311">
            <v>0.48299999999999998</v>
          </cell>
          <cell r="V311">
            <v>0.48299999999999998</v>
          </cell>
          <cell r="W311">
            <v>0.48299999999999998</v>
          </cell>
          <cell r="X311">
            <v>0.48299999999999993</v>
          </cell>
          <cell r="Y311">
            <v>0.48299999999999998</v>
          </cell>
          <cell r="Z311">
            <v>0.48299999999999998</v>
          </cell>
          <cell r="AA311">
            <v>0.48299999999999998</v>
          </cell>
          <cell r="AB311">
            <v>0.48299999999999998</v>
          </cell>
          <cell r="AC311">
            <v>0.48265708931418994</v>
          </cell>
          <cell r="AD311">
            <v>0.48191436052872594</v>
          </cell>
          <cell r="AE311">
            <v>0.48171162079136803</v>
          </cell>
          <cell r="AF311">
            <v>0.46861083956445893</v>
          </cell>
          <cell r="AG311">
            <v>0.43593884552490392</v>
          </cell>
          <cell r="AH311">
            <v>0.43278401590807974</v>
          </cell>
        </row>
        <row r="312">
          <cell r="T312">
            <v>1309</v>
          </cell>
          <cell r="U312">
            <v>0.48299999999999998</v>
          </cell>
          <cell r="V312">
            <v>0.48299999999999998</v>
          </cell>
          <cell r="W312">
            <v>0.48299999999999998</v>
          </cell>
          <cell r="X312">
            <v>0.48299999999999998</v>
          </cell>
          <cell r="Y312">
            <v>0.48299999999999998</v>
          </cell>
          <cell r="Z312">
            <v>0.48299999999999998</v>
          </cell>
          <cell r="AA312">
            <v>0.48300000000000004</v>
          </cell>
          <cell r="AB312">
            <v>0.48291365510896578</v>
          </cell>
          <cell r="AC312">
            <v>0.48239304627114454</v>
          </cell>
          <cell r="AD312">
            <v>0.48127051673383053</v>
          </cell>
          <cell r="AE312">
            <v>0.47917153326675593</v>
          </cell>
          <cell r="AF312">
            <v>0.47434218871531808</v>
          </cell>
          <cell r="AG312">
            <v>0.46614803158271489</v>
          </cell>
          <cell r="AH312">
            <v>0.45919062123513654</v>
          </cell>
        </row>
        <row r="313">
          <cell r="T313">
            <v>1310</v>
          </cell>
          <cell r="U313">
            <v>0.48299999999999998</v>
          </cell>
          <cell r="V313">
            <v>0.48299999999999998</v>
          </cell>
          <cell r="W313">
            <v>0.48299999999999998</v>
          </cell>
          <cell r="X313">
            <v>0.48299999999999998</v>
          </cell>
          <cell r="Y313">
            <v>0.48299999999999998</v>
          </cell>
          <cell r="Z313">
            <v>0.48300000000000004</v>
          </cell>
          <cell r="AA313">
            <v>0.48299999999999998</v>
          </cell>
          <cell r="AB313">
            <v>0.48287126562415783</v>
          </cell>
          <cell r="AC313">
            <v>0.48286354676778254</v>
          </cell>
          <cell r="AD313">
            <v>0.48285013258818876</v>
          </cell>
          <cell r="AE313">
            <v>0.48230238885945131</v>
          </cell>
          <cell r="AF313">
            <v>0.4768531681434886</v>
          </cell>
          <cell r="AG313">
            <v>0.47144928891805726</v>
          </cell>
          <cell r="AH313">
            <v>0.47308698908252256</v>
          </cell>
        </row>
        <row r="314">
          <cell r="T314">
            <v>1311</v>
          </cell>
          <cell r="U314">
            <v>0.48299999999999998</v>
          </cell>
          <cell r="V314">
            <v>0.48299999999999998</v>
          </cell>
          <cell r="W314">
            <v>0.48299999999999998</v>
          </cell>
          <cell r="X314">
            <v>0.48299999999999998</v>
          </cell>
          <cell r="Y314">
            <v>0.48300000000000004</v>
          </cell>
          <cell r="Z314">
            <v>0.48299999999999993</v>
          </cell>
          <cell r="AA314">
            <v>0.48299999999999998</v>
          </cell>
          <cell r="AB314">
            <v>0.48299999999999998</v>
          </cell>
          <cell r="AC314">
            <v>0.47417856152339305</v>
          </cell>
          <cell r="AD314">
            <v>0.46383783746403945</v>
          </cell>
          <cell r="AE314">
            <v>0.4637930463490737</v>
          </cell>
          <cell r="AF314">
            <v>0.45099333581037743</v>
          </cell>
          <cell r="AG314">
            <v>0.43154775556651692</v>
          </cell>
          <cell r="AH314">
            <v>0.42010675148549526</v>
          </cell>
        </row>
        <row r="315">
          <cell r="T315">
            <v>1312</v>
          </cell>
          <cell r="U315">
            <v>0.48299999999999998</v>
          </cell>
          <cell r="V315">
            <v>0.48300000000000004</v>
          </cell>
          <cell r="W315">
            <v>0.48299999999999998</v>
          </cell>
          <cell r="X315">
            <v>0.48299999999999998</v>
          </cell>
          <cell r="Y315">
            <v>0.48299999999999998</v>
          </cell>
          <cell r="Z315">
            <v>0.48300000000000004</v>
          </cell>
          <cell r="AA315">
            <v>0.48299999999999998</v>
          </cell>
          <cell r="AB315">
            <v>0.48299999999999998</v>
          </cell>
          <cell r="AC315">
            <v>0.48123799777890536</v>
          </cell>
          <cell r="AD315">
            <v>0.47882666907734056</v>
          </cell>
          <cell r="AE315">
            <v>0.47538868277292351</v>
          </cell>
          <cell r="AF315">
            <v>0.46702537777135766</v>
          </cell>
          <cell r="AG315">
            <v>0.4554325232582781</v>
          </cell>
          <cell r="AH315">
            <v>0.45682458141249005</v>
          </cell>
        </row>
        <row r="316">
          <cell r="T316">
            <v>1313</v>
          </cell>
          <cell r="U316">
            <v>0.48299999999999998</v>
          </cell>
          <cell r="V316">
            <v>0.48299999999999998</v>
          </cell>
          <cell r="W316">
            <v>0.48299999999999998</v>
          </cell>
          <cell r="X316">
            <v>0.48299999999999993</v>
          </cell>
          <cell r="Y316">
            <v>0.48299999999999998</v>
          </cell>
          <cell r="Z316">
            <v>0.48299999999999998</v>
          </cell>
          <cell r="AA316">
            <v>0.48300000000000004</v>
          </cell>
          <cell r="AB316">
            <v>0.48299999999999998</v>
          </cell>
          <cell r="AC316">
            <v>0.48211451605959521</v>
          </cell>
          <cell r="AD316">
            <v>0.48215462598328296</v>
          </cell>
          <cell r="AE316">
            <v>0.47984608540597729</v>
          </cell>
          <cell r="AF316">
            <v>0.48020284844079486</v>
          </cell>
          <cell r="AG316">
            <v>0.4736481519438509</v>
          </cell>
          <cell r="AH316">
            <v>0.47300987289278207</v>
          </cell>
        </row>
        <row r="317">
          <cell r="T317">
            <v>1314</v>
          </cell>
          <cell r="U317">
            <v>0.48299999999999998</v>
          </cell>
          <cell r="V317">
            <v>0.48299999999999998</v>
          </cell>
          <cell r="W317">
            <v>0.48299999999999998</v>
          </cell>
          <cell r="X317">
            <v>0.48300000000000004</v>
          </cell>
          <cell r="Y317">
            <v>0.48299999999999998</v>
          </cell>
          <cell r="Z317">
            <v>0.48299999999999998</v>
          </cell>
          <cell r="AA317">
            <v>0.48296641470295987</v>
          </cell>
          <cell r="AB317">
            <v>0.48293884189566405</v>
          </cell>
          <cell r="AC317">
            <v>0.48211020956645223</v>
          </cell>
          <cell r="AD317">
            <v>0.48106218598574174</v>
          </cell>
          <cell r="AE317">
            <v>0.47965463770410949</v>
          </cell>
          <cell r="AF317">
            <v>0.46232579978814792</v>
          </cell>
          <cell r="AG317">
            <v>0.45884012088508014</v>
          </cell>
          <cell r="AH317">
            <v>0.45881361330120513</v>
          </cell>
        </row>
        <row r="318">
          <cell r="T318">
            <v>1315</v>
          </cell>
          <cell r="U318">
            <v>0.48300000000000004</v>
          </cell>
          <cell r="V318">
            <v>0.48299999999999998</v>
          </cell>
          <cell r="W318">
            <v>0.48299999999999998</v>
          </cell>
          <cell r="X318">
            <v>0.48300000000000004</v>
          </cell>
          <cell r="Y318">
            <v>0.48299999999999998</v>
          </cell>
          <cell r="Z318">
            <v>0.48299999999999998</v>
          </cell>
          <cell r="AA318">
            <v>0.48300000000000004</v>
          </cell>
          <cell r="AB318">
            <v>0.48299999999999998</v>
          </cell>
          <cell r="AC318">
            <v>0.48263755284174276</v>
          </cell>
          <cell r="AD318">
            <v>0.48241191224144547</v>
          </cell>
          <cell r="AE318">
            <v>0.4804324095047332</v>
          </cell>
          <cell r="AF318">
            <v>0.478440112619401</v>
          </cell>
          <cell r="AG318">
            <v>0.46790873434913016</v>
          </cell>
          <cell r="AH318">
            <v>0.4664933730125323</v>
          </cell>
        </row>
      </sheetData>
      <sheetData sheetId="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_CALORE_TERZIARIO"/>
      <sheetName val="PRODOTTI_PETROLIFERI_TERZIARIO"/>
      <sheetName val="RINNOVABILI_TERZIARIO"/>
      <sheetName val="ELETTRICITA"/>
      <sheetName val="Sheet2"/>
      <sheetName val="EMISSIONI"/>
    </sheetNames>
    <sheetDataSet>
      <sheetData sheetId="0">
        <row r="3">
          <cell r="B3">
            <v>1001</v>
          </cell>
          <cell r="C3">
            <v>1361.4706395348837</v>
          </cell>
          <cell r="D3">
            <v>1361.4706395348837</v>
          </cell>
          <cell r="E3">
            <v>1385.539534883721</v>
          </cell>
          <cell r="F3">
            <v>1374.7473837209304</v>
          </cell>
          <cell r="G3">
            <v>1489.8086631962865</v>
          </cell>
          <cell r="H3">
            <v>1490.3664026557005</v>
          </cell>
          <cell r="I3">
            <v>1364.1430766411254</v>
          </cell>
          <cell r="J3">
            <v>1244.1274551846441</v>
          </cell>
          <cell r="K3">
            <v>1358.4526807962059</v>
          </cell>
          <cell r="L3">
            <v>1371.9027073387426</v>
          </cell>
          <cell r="M3">
            <v>1643.0516481891714</v>
          </cell>
          <cell r="N3">
            <v>1371.4092404898909</v>
          </cell>
          <cell r="O3">
            <v>1489.0842915984861</v>
          </cell>
          <cell r="P3">
            <v>1541.8730995724354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FN3">
            <v>1001</v>
          </cell>
          <cell r="FO3">
            <v>1334.6252276501496</v>
          </cell>
          <cell r="FP3">
            <v>1343.3692084390398</v>
          </cell>
          <cell r="FQ3">
            <v>1374.9022253799872</v>
          </cell>
          <cell r="FR3">
            <v>1358.6692444966211</v>
          </cell>
          <cell r="FS3">
            <v>1483.6951211083972</v>
          </cell>
          <cell r="FT3">
            <v>1480.4196998448094</v>
          </cell>
          <cell r="FU3">
            <v>1268.4008857714412</v>
          </cell>
          <cell r="FV3">
            <v>1146.1954194035336</v>
          </cell>
          <cell r="FW3">
            <v>1268.2559111623607</v>
          </cell>
          <cell r="FX3">
            <v>1239.2080697133531</v>
          </cell>
          <cell r="FY3">
            <v>1662.5975526740342</v>
          </cell>
          <cell r="FZ3">
            <v>1346.5106349081573</v>
          </cell>
          <cell r="GA3">
            <v>1228.0193174542769</v>
          </cell>
          <cell r="GB3">
            <v>1284.6991709188444</v>
          </cell>
        </row>
        <row r="4">
          <cell r="B4">
            <v>1002</v>
          </cell>
          <cell r="C4">
            <v>1736.6825581395351</v>
          </cell>
          <cell r="D4">
            <v>1807.4502906976745</v>
          </cell>
          <cell r="E4">
            <v>1835.4523255813956</v>
          </cell>
          <cell r="F4">
            <v>1881.0000000000002</v>
          </cell>
          <cell r="G4">
            <v>1625.4198259782527</v>
          </cell>
          <cell r="H4">
            <v>1696.6791734215021</v>
          </cell>
          <cell r="I4">
            <v>1552.9826380813956</v>
          </cell>
          <cell r="J4">
            <v>1382.6079549418605</v>
          </cell>
          <cell r="K4">
            <v>1598.3933241279069</v>
          </cell>
          <cell r="L4">
            <v>1996.9066482558142</v>
          </cell>
          <cell r="M4">
            <v>2194.8293815066136</v>
          </cell>
          <cell r="N4">
            <v>1977.2570009012354</v>
          </cell>
          <cell r="O4">
            <v>2146.9173851004593</v>
          </cell>
          <cell r="P4">
            <v>2223.0267163300177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FN4">
            <v>1002</v>
          </cell>
          <cell r="FO4">
            <v>1731.9806794064771</v>
          </cell>
          <cell r="FP4">
            <v>1802.9879081633287</v>
          </cell>
          <cell r="FQ4">
            <v>1823.0142179273848</v>
          </cell>
          <cell r="FR4">
            <v>1864.8524624552751</v>
          </cell>
          <cell r="FS4">
            <v>1621.2457759630663</v>
          </cell>
          <cell r="FT4">
            <v>1686.7956102340013</v>
          </cell>
          <cell r="FU4">
            <v>1622.6052804335964</v>
          </cell>
          <cell r="FV4">
            <v>1431.6050406508159</v>
          </cell>
          <cell r="FW4">
            <v>1513.5555336866214</v>
          </cell>
          <cell r="FX4">
            <v>1905.2965957050278</v>
          </cell>
          <cell r="FY4">
            <v>2454.5589175520499</v>
          </cell>
          <cell r="FZ4">
            <v>2130.5853302098249</v>
          </cell>
          <cell r="GA4">
            <v>2100.0455755673206</v>
          </cell>
          <cell r="GB4">
            <v>2155.0065103199795</v>
          </cell>
        </row>
        <row r="5">
          <cell r="B5">
            <v>1003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FN5">
            <v>1003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</row>
        <row r="6">
          <cell r="B6">
            <v>1004</v>
          </cell>
          <cell r="C6">
            <v>749.05203488372103</v>
          </cell>
          <cell r="D6">
            <v>781.0831395348838</v>
          </cell>
          <cell r="E6">
            <v>788.2107558139536</v>
          </cell>
          <cell r="F6">
            <v>711.88866279069771</v>
          </cell>
          <cell r="G6">
            <v>693.05562938353637</v>
          </cell>
          <cell r="H6">
            <v>723.43958994708998</v>
          </cell>
          <cell r="I6">
            <v>1157.2447674418606</v>
          </cell>
          <cell r="J6">
            <v>1146.0688953488373</v>
          </cell>
          <cell r="K6">
            <v>1250.2875000000001</v>
          </cell>
          <cell r="L6">
            <v>1214.246511627907</v>
          </cell>
          <cell r="M6">
            <v>860.57100773638797</v>
          </cell>
          <cell r="N6">
            <v>718.29454260192495</v>
          </cell>
          <cell r="O6">
            <v>779.92847689094344</v>
          </cell>
          <cell r="P6">
            <v>807.57734460938161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FN6">
            <v>1004</v>
          </cell>
          <cell r="FO6">
            <v>734.28226327379377</v>
          </cell>
          <cell r="FP6">
            <v>770.69824968133082</v>
          </cell>
          <cell r="FQ6">
            <v>782.1593646030426</v>
          </cell>
          <cell r="FR6">
            <v>703.56288223778131</v>
          </cell>
          <cell r="FS6">
            <v>690.21162339528109</v>
          </cell>
          <cell r="FT6">
            <v>718.61135536664437</v>
          </cell>
          <cell r="FU6">
            <v>1076.0237054399383</v>
          </cell>
          <cell r="FV6">
            <v>1055.8555819144328</v>
          </cell>
          <cell r="FW6">
            <v>1167.2725409898128</v>
          </cell>
          <cell r="FX6">
            <v>1096.800864799998</v>
          </cell>
          <cell r="FY6">
            <v>870.80844533501477</v>
          </cell>
          <cell r="FZ6">
            <v>705.2535538294062</v>
          </cell>
          <cell r="GA6">
            <v>643.1920887612323</v>
          </cell>
          <cell r="GB6">
            <v>672.87894532968608</v>
          </cell>
        </row>
        <row r="7">
          <cell r="B7">
            <v>1005</v>
          </cell>
          <cell r="C7">
            <v>0</v>
          </cell>
          <cell r="D7">
            <v>0</v>
          </cell>
          <cell r="E7">
            <v>0</v>
          </cell>
          <cell r="F7">
            <v>34.697965116279072</v>
          </cell>
          <cell r="G7">
            <v>13.977034883720931</v>
          </cell>
          <cell r="H7">
            <v>25.402325581395349</v>
          </cell>
          <cell r="I7">
            <v>250.14767441860468</v>
          </cell>
          <cell r="J7">
            <v>208.60988372093024</v>
          </cell>
          <cell r="K7">
            <v>229.69534883720931</v>
          </cell>
          <cell r="L7">
            <v>235.53750000000002</v>
          </cell>
          <cell r="M7">
            <v>138.38229669204659</v>
          </cell>
          <cell r="N7">
            <v>153.86250000000001</v>
          </cell>
          <cell r="O7">
            <v>278.43060560744505</v>
          </cell>
          <cell r="P7">
            <v>351.1915334935394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FN7">
            <v>1005</v>
          </cell>
          <cell r="FO7">
            <v>0</v>
          </cell>
          <cell r="FP7">
            <v>0</v>
          </cell>
          <cell r="FQ7">
            <v>0</v>
          </cell>
          <cell r="FR7">
            <v>34.400098718383973</v>
          </cell>
          <cell r="FS7">
            <v>13.94114209975446</v>
          </cell>
          <cell r="FT7">
            <v>25.254350941330134</v>
          </cell>
          <cell r="FU7">
            <v>261.36218618726002</v>
          </cell>
          <cell r="FV7">
            <v>216.0026347288177</v>
          </cell>
          <cell r="FW7">
            <v>217.50382777926117</v>
          </cell>
          <cell r="FX7">
            <v>224.73198599586385</v>
          </cell>
          <cell r="FY7">
            <v>154.75804326240424</v>
          </cell>
          <cell r="FZ7">
            <v>165.79391815024036</v>
          </cell>
          <cell r="GA7">
            <v>272.3518685285062</v>
          </cell>
          <cell r="GB7">
            <v>340.44576949451351</v>
          </cell>
        </row>
        <row r="8">
          <cell r="B8">
            <v>1006</v>
          </cell>
          <cell r="C8">
            <v>4298.9255298176458</v>
          </cell>
          <cell r="D8">
            <v>4026.4319359191677</v>
          </cell>
          <cell r="E8">
            <v>4309.9211131413922</v>
          </cell>
          <cell r="F8">
            <v>3764.2247663055914</v>
          </cell>
          <cell r="G8">
            <v>3947.1280503634421</v>
          </cell>
          <cell r="H8">
            <v>3898.2173206005818</v>
          </cell>
          <cell r="I8">
            <v>3963.2123197674418</v>
          </cell>
          <cell r="J8">
            <v>3722.6121497093027</v>
          </cell>
          <cell r="K8">
            <v>4108.0541122622872</v>
          </cell>
          <cell r="L8">
            <v>4148.727915353993</v>
          </cell>
          <cell r="M8">
            <v>4155.49210517551</v>
          </cell>
          <cell r="N8">
            <v>3403.8524239715844</v>
          </cell>
          <cell r="O8">
            <v>1751.6939981929361</v>
          </cell>
          <cell r="P8">
            <v>1971.8094460185407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FN8">
            <v>1006</v>
          </cell>
          <cell r="FO8">
            <v>4214.159525205765</v>
          </cell>
          <cell r="FP8">
            <v>3972.8985154151123</v>
          </cell>
          <cell r="FQ8">
            <v>4276.8322234613088</v>
          </cell>
          <cell r="FR8">
            <v>3720.2008746576257</v>
          </cell>
          <cell r="FS8">
            <v>3930.9307130420079</v>
          </cell>
          <cell r="FT8">
            <v>3872.2006248999878</v>
          </cell>
          <cell r="FU8">
            <v>3685.0548179087991</v>
          </cell>
          <cell r="FV8">
            <v>3429.5851091715449</v>
          </cell>
          <cell r="FW8">
            <v>3835.292892349999</v>
          </cell>
          <cell r="FX8">
            <v>3747.4502267909761</v>
          </cell>
          <cell r="FY8">
            <v>4204.9262491751097</v>
          </cell>
          <cell r="FZ8">
            <v>3342.0538182303671</v>
          </cell>
          <cell r="GA8">
            <v>1444.58851670545</v>
          </cell>
          <cell r="GB8">
            <v>1642.925063815188</v>
          </cell>
        </row>
        <row r="9">
          <cell r="B9">
            <v>1007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14.21686046511628</v>
          </cell>
          <cell r="I9">
            <v>49.001162790697677</v>
          </cell>
          <cell r="J9">
            <v>67.016860465116281</v>
          </cell>
          <cell r="K9">
            <v>66.882558139534893</v>
          </cell>
          <cell r="L9">
            <v>74.518604651162789</v>
          </cell>
          <cell r="M9">
            <v>21.00527115700087</v>
          </cell>
          <cell r="N9">
            <v>16.061026329679883</v>
          </cell>
          <cell r="O9">
            <v>59.250123251995859</v>
          </cell>
          <cell r="P9">
            <v>66.024256103495418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FN9">
            <v>1007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14.134043842542019</v>
          </cell>
          <cell r="FU9">
            <v>51.197961613917933</v>
          </cell>
          <cell r="FV9">
            <v>69.391814872414244</v>
          </cell>
          <cell r="FW9">
            <v>63.332638125501553</v>
          </cell>
          <cell r="FX9">
            <v>71.099990519116616</v>
          </cell>
          <cell r="FY9">
            <v>23.490972040215507</v>
          </cell>
          <cell r="FZ9">
            <v>17.306494335603553</v>
          </cell>
          <cell r="GA9">
            <v>57.956566028436193</v>
          </cell>
          <cell r="GB9">
            <v>64.004044889284998</v>
          </cell>
        </row>
        <row r="10">
          <cell r="B10">
            <v>1008</v>
          </cell>
          <cell r="C10">
            <v>15930.951453488373</v>
          </cell>
          <cell r="D10">
            <v>16318.624709302327</v>
          </cell>
          <cell r="E10">
            <v>17342.037209302325</v>
          </cell>
          <cell r="F10">
            <v>17334.650581395352</v>
          </cell>
          <cell r="G10">
            <v>17987.911125674858</v>
          </cell>
          <cell r="H10">
            <v>17375.466227100347</v>
          </cell>
          <cell r="I10">
            <v>15896.129882267443</v>
          </cell>
          <cell r="J10">
            <v>14430.027658430234</v>
          </cell>
          <cell r="K10">
            <v>14250.695202034884</v>
          </cell>
          <cell r="L10">
            <v>18028.223524709305</v>
          </cell>
          <cell r="M10">
            <v>20892.314627158859</v>
          </cell>
          <cell r="N10">
            <v>17556.80334712195</v>
          </cell>
          <cell r="O10">
            <v>16530.778753517923</v>
          </cell>
          <cell r="P10">
            <v>17166.597889154335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FN10">
            <v>1008</v>
          </cell>
          <cell r="FO10">
            <v>15887.8201388532</v>
          </cell>
          <cell r="FP10">
            <v>16278.335941051209</v>
          </cell>
          <cell r="FQ10">
            <v>17224.517335458237</v>
          </cell>
          <cell r="FR10">
            <v>17185.840416011102</v>
          </cell>
          <cell r="FS10">
            <v>17941.718480853324</v>
          </cell>
          <cell r="FT10">
            <v>17274.249968270738</v>
          </cell>
          <cell r="FU10">
            <v>16608.77826508808</v>
          </cell>
          <cell r="FV10">
            <v>14941.401326891755</v>
          </cell>
          <cell r="FW10">
            <v>13494.312229869693</v>
          </cell>
          <cell r="FX10">
            <v>17201.161074925541</v>
          </cell>
          <cell r="FY10">
            <v>23364.648572908391</v>
          </cell>
          <cell r="FZ10">
            <v>18918.262845804547</v>
          </cell>
          <cell r="GA10">
            <v>16169.876411142464</v>
          </cell>
          <cell r="GB10">
            <v>16641.334060188987</v>
          </cell>
        </row>
        <row r="11">
          <cell r="B11">
            <v>1009</v>
          </cell>
          <cell r="C11">
            <v>1267.5472674418606</v>
          </cell>
          <cell r="D11">
            <v>1425.8551744186047</v>
          </cell>
          <cell r="E11">
            <v>1492.0451162790698</v>
          </cell>
          <cell r="F11">
            <v>1715.3860465116281</v>
          </cell>
          <cell r="G11">
            <v>1508.6202771395892</v>
          </cell>
          <cell r="H11">
            <v>1604.1288786865007</v>
          </cell>
          <cell r="I11">
            <v>1627.2188136304833</v>
          </cell>
          <cell r="J11">
            <v>1709.4953432526834</v>
          </cell>
          <cell r="K11">
            <v>1866.5841045245515</v>
          </cell>
          <cell r="L11">
            <v>1885.0651352624186</v>
          </cell>
          <cell r="M11">
            <v>2746.1350967009766</v>
          </cell>
          <cell r="N11">
            <v>2746.1350967009766</v>
          </cell>
          <cell r="O11">
            <v>3607.2050581395351</v>
          </cell>
          <cell r="P11">
            <v>4248.0736918604653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FN11">
            <v>1009</v>
          </cell>
          <cell r="FO11">
            <v>1264.1155213740501</v>
          </cell>
          <cell r="FP11">
            <v>1422.3349054189102</v>
          </cell>
          <cell r="FQ11">
            <v>1481.9341384441966</v>
          </cell>
          <cell r="FR11">
            <v>1700.6602301428113</v>
          </cell>
          <cell r="FS11">
            <v>1504.7461663467575</v>
          </cell>
          <cell r="FT11">
            <v>1594.7844431669553</v>
          </cell>
          <cell r="FU11">
            <v>1700.1695799250317</v>
          </cell>
          <cell r="FV11">
            <v>1770.0767174253308</v>
          </cell>
          <cell r="FW11">
            <v>1767.5115741840682</v>
          </cell>
          <cell r="FX11">
            <v>1798.5859218981482</v>
          </cell>
          <cell r="FY11">
            <v>3071.1045000605354</v>
          </cell>
          <cell r="FZ11">
            <v>2959.0868304618998</v>
          </cell>
          <cell r="GA11">
            <v>3528.4520378298225</v>
          </cell>
          <cell r="GB11">
            <v>4118.0910670257954</v>
          </cell>
        </row>
        <row r="12">
          <cell r="B12">
            <v>1010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FN12">
            <v>1010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</row>
        <row r="13">
          <cell r="B13">
            <v>1011</v>
          </cell>
          <cell r="C13">
            <v>56.936535176838603</v>
          </cell>
          <cell r="D13">
            <v>58.329865292400832</v>
          </cell>
          <cell r="E13">
            <v>59.849861782105087</v>
          </cell>
          <cell r="F13">
            <v>58.266532105329823</v>
          </cell>
          <cell r="G13">
            <v>60.820970650527251</v>
          </cell>
          <cell r="H13">
            <v>66.44871222162601</v>
          </cell>
          <cell r="I13">
            <v>60.820983730797572</v>
          </cell>
          <cell r="J13">
            <v>55.470028772304957</v>
          </cell>
          <cell r="K13">
            <v>22.142136627906979</v>
          </cell>
          <cell r="L13">
            <v>38.856444767441864</v>
          </cell>
          <cell r="M13">
            <v>28.309500661046517</v>
          </cell>
          <cell r="N13">
            <v>23.775058748982563</v>
          </cell>
          <cell r="O13">
            <v>6.653296156771983</v>
          </cell>
          <cell r="P13">
            <v>6.4828160960316445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FN13">
            <v>1011</v>
          </cell>
          <cell r="FO13">
            <v>55.813863344095985</v>
          </cell>
          <cell r="FP13">
            <v>57.554340645184823</v>
          </cell>
          <cell r="FQ13">
            <v>59.390371823498192</v>
          </cell>
          <cell r="FR13">
            <v>57.585085152674729</v>
          </cell>
          <cell r="FS13">
            <v>60.571387215362805</v>
          </cell>
          <cell r="FT13">
            <v>66.005233630417038</v>
          </cell>
          <cell r="FU13">
            <v>56.55227150189117</v>
          </cell>
          <cell r="FV13">
            <v>51.103681241052719</v>
          </cell>
          <cell r="FW13">
            <v>20.671971914140215</v>
          </cell>
          <cell r="FX13">
            <v>35.098130252684108</v>
          </cell>
          <cell r="FY13">
            <v>28.646273273486798</v>
          </cell>
          <cell r="FZ13">
            <v>23.343410927897438</v>
          </cell>
          <cell r="GA13">
            <v>5.4868460109062376</v>
          </cell>
          <cell r="GB13">
            <v>5.4015265368470944</v>
          </cell>
        </row>
        <row r="14">
          <cell r="B14">
            <v>1012</v>
          </cell>
          <cell r="C14">
            <v>473.20949666553963</v>
          </cell>
          <cell r="D14">
            <v>498.5335986355314</v>
          </cell>
          <cell r="E14">
            <v>510.7335309714399</v>
          </cell>
          <cell r="F14">
            <v>524.04254806515826</v>
          </cell>
          <cell r="G14">
            <v>510.17898859253501</v>
          </cell>
          <cell r="H14">
            <v>575.72545725596183</v>
          </cell>
          <cell r="I14">
            <v>581.65922748701894</v>
          </cell>
          <cell r="J14">
            <v>542.5001615199194</v>
          </cell>
          <cell r="K14">
            <v>592.35152771364176</v>
          </cell>
          <cell r="L14">
            <v>598.21639432466793</v>
          </cell>
          <cell r="M14">
            <v>770.27433088326416</v>
          </cell>
          <cell r="N14">
            <v>770.27433088326416</v>
          </cell>
          <cell r="O14">
            <v>942.33226744186049</v>
          </cell>
          <cell r="P14">
            <v>975.73843349592948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FN14">
            <v>1012</v>
          </cell>
          <cell r="FO14">
            <v>463.87877481457559</v>
          </cell>
          <cell r="FP14">
            <v>491.90534583108825</v>
          </cell>
          <cell r="FQ14">
            <v>506.81243705380297</v>
          </cell>
          <cell r="FR14">
            <v>517.91369184980874</v>
          </cell>
          <cell r="FS14">
            <v>508.08543067723491</v>
          </cell>
          <cell r="FT14">
            <v>571.88306654332553</v>
          </cell>
          <cell r="FU14">
            <v>540.83555603145817</v>
          </cell>
          <cell r="FV14">
            <v>499.79702446766129</v>
          </cell>
          <cell r="FW14">
            <v>553.02134342181307</v>
          </cell>
          <cell r="FX14">
            <v>540.35506987224903</v>
          </cell>
          <cell r="FY14">
            <v>779.43759030677586</v>
          </cell>
          <cell r="FZ14">
            <v>756.28962362874313</v>
          </cell>
          <cell r="GA14">
            <v>777.12338677407831</v>
          </cell>
          <cell r="GB14">
            <v>812.99191022495893</v>
          </cell>
        </row>
        <row r="15">
          <cell r="B15">
            <v>1013</v>
          </cell>
          <cell r="C15">
            <v>12928.172093023257</v>
          </cell>
          <cell r="D15">
            <v>13490.937209302327</v>
          </cell>
          <cell r="E15">
            <v>14339.209883720931</v>
          </cell>
          <cell r="F15">
            <v>14039.168895348837</v>
          </cell>
          <cell r="G15">
            <v>15246.577100407691</v>
          </cell>
          <cell r="H15">
            <v>14510.968209694553</v>
          </cell>
          <cell r="I15">
            <v>14900.926386627907</v>
          </cell>
          <cell r="J15">
            <v>14148.449066860465</v>
          </cell>
          <cell r="K15">
            <v>14395.753321220933</v>
          </cell>
          <cell r="L15">
            <v>16105.660888081395</v>
          </cell>
          <cell r="M15">
            <v>16637.572785734523</v>
          </cell>
          <cell r="N15">
            <v>15703.908295100591</v>
          </cell>
          <cell r="O15">
            <v>17051.396817615238</v>
          </cell>
          <cell r="P15">
            <v>17655.877650145172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FN15">
            <v>1013</v>
          </cell>
          <cell r="FO15">
            <v>12893.170476212747</v>
          </cell>
          <cell r="FP15">
            <v>13457.629669457616</v>
          </cell>
          <cell r="FQ15">
            <v>14242.038939141545</v>
          </cell>
          <cell r="FR15">
            <v>13918.648955511313</v>
          </cell>
          <cell r="FS15">
            <v>15207.424153974793</v>
          </cell>
          <cell r="FT15">
            <v>14426.43833895705</v>
          </cell>
          <cell r="FU15">
            <v>15568.958239073052</v>
          </cell>
          <cell r="FV15">
            <v>14649.844107370629</v>
          </cell>
          <cell r="FW15">
            <v>13631.671111245158</v>
          </cell>
          <cell r="FX15">
            <v>15366.797886342683</v>
          </cell>
          <cell r="FY15">
            <v>18606.413323851761</v>
          </cell>
          <cell r="FZ15">
            <v>16921.68323351556</v>
          </cell>
          <cell r="GA15">
            <v>16679.128266689215</v>
          </cell>
          <cell r="GB15">
            <v>17115.642831450074</v>
          </cell>
        </row>
        <row r="16">
          <cell r="B16">
            <v>1014</v>
          </cell>
          <cell r="C16">
            <v>880.74505813953499</v>
          </cell>
          <cell r="D16">
            <v>1072.8549418604653</v>
          </cell>
          <cell r="E16">
            <v>1010.5578488372093</v>
          </cell>
          <cell r="F16">
            <v>1036.8916038557686</v>
          </cell>
          <cell r="G16">
            <v>922.77805090523464</v>
          </cell>
          <cell r="H16">
            <v>963.2331756007178</v>
          </cell>
          <cell r="I16">
            <v>961.18255813953488</v>
          </cell>
          <cell r="J16">
            <v>1247.918023255814</v>
          </cell>
          <cell r="K16">
            <v>1308.6863372093026</v>
          </cell>
          <cell r="L16">
            <v>1279.3735465116281</v>
          </cell>
          <cell r="M16">
            <v>519.2667125581396</v>
          </cell>
          <cell r="N16">
            <v>433.41739662650605</v>
          </cell>
          <cell r="O16">
            <v>470.60718126085743</v>
          </cell>
          <cell r="P16">
            <v>487.29044913421131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FN16">
            <v>1014</v>
          </cell>
          <cell r="FO16">
            <v>863.37856989908539</v>
          </cell>
          <cell r="FP16">
            <v>1058.5908003931493</v>
          </cell>
          <cell r="FQ16">
            <v>1002.7994151448707</v>
          </cell>
          <cell r="FR16">
            <v>1024.7648031324331</v>
          </cell>
          <cell r="FS16">
            <v>918.99136165355162</v>
          </cell>
          <cell r="FT16">
            <v>956.80455904158248</v>
          </cell>
          <cell r="FU16">
            <v>893.72209485103735</v>
          </cell>
          <cell r="FV16">
            <v>1149.6876112541406</v>
          </cell>
          <cell r="FW16">
            <v>1221.79388836004</v>
          </cell>
          <cell r="FX16">
            <v>1155.6286131182192</v>
          </cell>
          <cell r="FY16">
            <v>525.44396059353528</v>
          </cell>
          <cell r="FZ16">
            <v>425.54849178595657</v>
          </cell>
          <cell r="GA16">
            <v>388.1007359903486</v>
          </cell>
          <cell r="GB16">
            <v>406.01372199371644</v>
          </cell>
        </row>
        <row r="17">
          <cell r="B17">
            <v>1015</v>
          </cell>
          <cell r="C17">
            <v>227.58488372093024</v>
          </cell>
          <cell r="D17">
            <v>272.46104651162796</v>
          </cell>
          <cell r="E17">
            <v>275.30058139534884</v>
          </cell>
          <cell r="F17">
            <v>220.54360465116281</v>
          </cell>
          <cell r="G17">
            <v>151.53139534883721</v>
          </cell>
          <cell r="H17">
            <v>138.78853298296485</v>
          </cell>
          <cell r="I17">
            <v>127.03414143563981</v>
          </cell>
          <cell r="J17">
            <v>291.17703488372098</v>
          </cell>
          <cell r="K17">
            <v>321.24156976744189</v>
          </cell>
          <cell r="L17">
            <v>324.88691860465121</v>
          </cell>
          <cell r="M17">
            <v>271.17402108433737</v>
          </cell>
          <cell r="N17">
            <v>97.876172922722759</v>
          </cell>
          <cell r="O17">
            <v>176.23017646266456</v>
          </cell>
          <cell r="P17">
            <v>222.53954025356717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FN17">
            <v>1015</v>
          </cell>
          <cell r="FO17">
            <v>223.09737604737884</v>
          </cell>
          <cell r="FP17">
            <v>268.83854102637076</v>
          </cell>
          <cell r="FQ17">
            <v>273.18699501464266</v>
          </cell>
          <cell r="FR17">
            <v>217.96427202423686</v>
          </cell>
          <cell r="FS17">
            <v>150.90957485202645</v>
          </cell>
          <cell r="FT17">
            <v>137.86225855227372</v>
          </cell>
          <cell r="FU17">
            <v>118.11826800230115</v>
          </cell>
          <cell r="FV17">
            <v>268.25690746426926</v>
          </cell>
          <cell r="FW17">
            <v>299.91219092728522</v>
          </cell>
          <cell r="FX17">
            <v>293.46285937445907</v>
          </cell>
          <cell r="FY17">
            <v>274.39993398898173</v>
          </cell>
          <cell r="FZ17">
            <v>96.09918312747979</v>
          </cell>
          <cell r="GA17">
            <v>145.33365386738069</v>
          </cell>
          <cell r="GB17">
            <v>185.42146103962654</v>
          </cell>
        </row>
        <row r="18">
          <cell r="B18">
            <v>1016</v>
          </cell>
          <cell r="C18">
            <v>2381.6982558139539</v>
          </cell>
          <cell r="D18">
            <v>2437.2706395348837</v>
          </cell>
          <cell r="E18">
            <v>2475.8345930232558</v>
          </cell>
          <cell r="F18">
            <v>2486.2142441860469</v>
          </cell>
          <cell r="G18">
            <v>2483.654262814819</v>
          </cell>
          <cell r="H18">
            <v>2439.4061620297471</v>
          </cell>
          <cell r="I18">
            <v>2242.4666031976744</v>
          </cell>
          <cell r="J18">
            <v>1947.109264534884</v>
          </cell>
          <cell r="K18">
            <v>2019.5486293604654</v>
          </cell>
          <cell r="L18">
            <v>2275.7508444767445</v>
          </cell>
          <cell r="M18">
            <v>1969.4069795093023</v>
          </cell>
          <cell r="N18">
            <v>1790.1315444087209</v>
          </cell>
          <cell r="O18">
            <v>1943.73545399311</v>
          </cell>
          <cell r="P18">
            <v>2012.6418807225555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FN18">
            <v>1016</v>
          </cell>
          <cell r="FO18">
            <v>2334.7360453880856</v>
          </cell>
          <cell r="FP18">
            <v>2404.8659109551063</v>
          </cell>
          <cell r="FQ18">
            <v>2456.8266772020379</v>
          </cell>
          <cell r="FR18">
            <v>2457.1371211939736</v>
          </cell>
          <cell r="FS18">
            <v>2473.4624004350503</v>
          </cell>
          <cell r="FT18">
            <v>2423.1255694952333</v>
          </cell>
          <cell r="FU18">
            <v>2085.0793985718315</v>
          </cell>
          <cell r="FV18">
            <v>1793.8417087313976</v>
          </cell>
          <cell r="FW18">
            <v>1885.4572730240716</v>
          </cell>
          <cell r="FX18">
            <v>2055.6332428289529</v>
          </cell>
          <cell r="FY18">
            <v>1992.8352392087072</v>
          </cell>
          <cell r="FZ18">
            <v>1757.6308305826051</v>
          </cell>
          <cell r="GA18">
            <v>1602.9614300490584</v>
          </cell>
          <cell r="GB18">
            <v>1676.9469265906603</v>
          </cell>
        </row>
        <row r="19">
          <cell r="B19">
            <v>1017</v>
          </cell>
          <cell r="C19">
            <v>653.79331395348845</v>
          </cell>
          <cell r="D19">
            <v>665.08430232558146</v>
          </cell>
          <cell r="E19">
            <v>725.05029069767443</v>
          </cell>
          <cell r="F19">
            <v>521.76453488372101</v>
          </cell>
          <cell r="G19">
            <v>507.96124031007759</v>
          </cell>
          <cell r="H19">
            <v>530.23055555555561</v>
          </cell>
          <cell r="I19">
            <v>1080.1552325581397</v>
          </cell>
          <cell r="J19">
            <v>1018.2034883720931</v>
          </cell>
          <cell r="K19">
            <v>1203.5406976744187</v>
          </cell>
          <cell r="L19">
            <v>984</v>
          </cell>
          <cell r="M19">
            <v>984</v>
          </cell>
          <cell r="N19">
            <v>1303.8500208251214</v>
          </cell>
          <cell r="O19">
            <v>1214.3291402436278</v>
          </cell>
          <cell r="P19">
            <v>1012.3234783093238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FN19">
            <v>1017</v>
          </cell>
          <cell r="FO19">
            <v>640.90184917202043</v>
          </cell>
          <cell r="FP19">
            <v>656.24167485945657</v>
          </cell>
          <cell r="FQ19">
            <v>719.48380619561317</v>
          </cell>
          <cell r="FR19">
            <v>515.662320808971</v>
          </cell>
          <cell r="FS19">
            <v>505.87678309193416</v>
          </cell>
          <cell r="FT19">
            <v>526.69179773870803</v>
          </cell>
          <cell r="FU19">
            <v>1004.3446887703814</v>
          </cell>
          <cell r="FV19">
            <v>938.05515626980991</v>
          </cell>
          <cell r="FW19">
            <v>1123.6295718857227</v>
          </cell>
          <cell r="FX19">
            <v>888.82450196729349</v>
          </cell>
          <cell r="FY19">
            <v>995.70576106618569</v>
          </cell>
          <cell r="FZ19">
            <v>1280.1779859227875</v>
          </cell>
          <cell r="GA19">
            <v>1001.4340023465296</v>
          </cell>
          <cell r="GB19">
            <v>843.47481880727355</v>
          </cell>
        </row>
        <row r="20">
          <cell r="B20">
            <v>1018</v>
          </cell>
          <cell r="C20">
            <v>1267.5472674418606</v>
          </cell>
          <cell r="D20">
            <v>1425.8551744186047</v>
          </cell>
          <cell r="E20">
            <v>1492.0451162790698</v>
          </cell>
          <cell r="F20">
            <v>1715.3860465116281</v>
          </cell>
          <cell r="G20">
            <v>2969.7151969364095</v>
          </cell>
          <cell r="H20">
            <v>3248.165200736164</v>
          </cell>
          <cell r="I20">
            <v>2973.0689463176896</v>
          </cell>
          <cell r="J20">
            <v>2711.5020158870093</v>
          </cell>
          <cell r="K20">
            <v>2960.6670659955453</v>
          </cell>
          <cell r="L20">
            <v>2989.9806013024318</v>
          </cell>
          <cell r="M20">
            <v>2018.397640767495</v>
          </cell>
          <cell r="N20">
            <v>2018.397640767495</v>
          </cell>
          <cell r="O20">
            <v>1046.8146802325582</v>
          </cell>
          <cell r="P20">
            <v>1174.238808139535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FN20">
            <v>1018</v>
          </cell>
          <cell r="FO20">
            <v>1242.5538320421294</v>
          </cell>
          <cell r="FP20">
            <v>1406.8977188239635</v>
          </cell>
          <cell r="FQ20">
            <v>1480.5901232631347</v>
          </cell>
          <cell r="FR20">
            <v>1695.3240220220071</v>
          </cell>
          <cell r="FS20">
            <v>2957.5287468948563</v>
          </cell>
          <cell r="FT20">
            <v>3226.486951766763</v>
          </cell>
          <cell r="FU20">
            <v>2764.4045185159107</v>
          </cell>
          <cell r="FV20">
            <v>2498.0649509514155</v>
          </cell>
          <cell r="FW20">
            <v>2764.0885549519398</v>
          </cell>
          <cell r="FX20">
            <v>2700.7805069557953</v>
          </cell>
          <cell r="FY20">
            <v>2042.4086982058864</v>
          </cell>
          <cell r="FZ20">
            <v>1981.7526443063221</v>
          </cell>
          <cell r="GA20">
            <v>863.28803303696759</v>
          </cell>
          <cell r="GB20">
            <v>978.38377470617706</v>
          </cell>
        </row>
        <row r="21">
          <cell r="B21">
            <v>1019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FN21">
            <v>1019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</row>
        <row r="22">
          <cell r="B22">
            <v>1020</v>
          </cell>
          <cell r="C22">
            <v>1007.7662790697675</v>
          </cell>
          <cell r="D22">
            <v>1101.9985465116281</v>
          </cell>
          <cell r="E22">
            <v>1035.7587209302326</v>
          </cell>
          <cell r="F22">
            <v>901.31250000000011</v>
          </cell>
          <cell r="G22">
            <v>700.79912790697676</v>
          </cell>
          <cell r="H22">
            <v>1167.8738372093023</v>
          </cell>
          <cell r="I22">
            <v>1705.332558139535</v>
          </cell>
          <cell r="J22">
            <v>1674.1168604651164</v>
          </cell>
          <cell r="K22">
            <v>1927.31511627907</v>
          </cell>
          <cell r="L22">
            <v>1750.2758720930233</v>
          </cell>
          <cell r="M22">
            <v>2790.9888446511627</v>
          </cell>
          <cell r="N22">
            <v>873.82717844950071</v>
          </cell>
          <cell r="O22">
            <v>730.77885406084818</v>
          </cell>
          <cell r="P22">
            <v>1167.141790696287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956.60842703412459</v>
          </cell>
          <cell r="AC22">
            <v>1256.7189886214524</v>
          </cell>
          <cell r="AD22">
            <v>890.81387801906385</v>
          </cell>
          <cell r="FN22">
            <v>1020</v>
          </cell>
          <cell r="FO22">
            <v>1005.0378617126386</v>
          </cell>
          <cell r="FP22">
            <v>1099.2778414985294</v>
          </cell>
          <cell r="FQ22">
            <v>1028.7398088642763</v>
          </cell>
          <cell r="FR22">
            <v>893.57513825981925</v>
          </cell>
          <cell r="FS22">
            <v>698.99948786092148</v>
          </cell>
          <cell r="FT22">
            <v>1161.0706919559718</v>
          </cell>
          <cell r="FU22">
            <v>1781.7852858619742</v>
          </cell>
          <cell r="FV22">
            <v>1733.4444862073433</v>
          </cell>
          <cell r="FW22">
            <v>1825.0191710439278</v>
          </cell>
          <cell r="FX22">
            <v>1669.980248478937</v>
          </cell>
          <cell r="FY22">
            <v>3121.2661062174511</v>
          </cell>
          <cell r="FZ22">
            <v>941.58896223129079</v>
          </cell>
          <cell r="GA22">
            <v>714.82438487814943</v>
          </cell>
          <cell r="GB22">
            <v>1131.4295680482617</v>
          </cell>
        </row>
        <row r="23">
          <cell r="B23">
            <v>1021</v>
          </cell>
          <cell r="C23">
            <v>882.81617265993509</v>
          </cell>
          <cell r="D23">
            <v>882.81617265993509</v>
          </cell>
          <cell r="E23">
            <v>836.29177285992375</v>
          </cell>
          <cell r="F23">
            <v>929.34057245994643</v>
          </cell>
          <cell r="G23">
            <v>1119.1748702670932</v>
          </cell>
          <cell r="H23">
            <v>1031.1079616947202</v>
          </cell>
          <cell r="I23">
            <v>992.07917648727437</v>
          </cell>
          <cell r="J23">
            <v>904.79727700109777</v>
          </cell>
          <cell r="K23">
            <v>1278.4836636499026</v>
          </cell>
          <cell r="L23">
            <v>1291.1419177454463</v>
          </cell>
          <cell r="M23">
            <v>1454.7255091340098</v>
          </cell>
          <cell r="N23">
            <v>1214.2186813186815</v>
          </cell>
          <cell r="O23">
            <v>1277.1722394875824</v>
          </cell>
          <cell r="P23">
            <v>1285.4503013958101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FN23">
            <v>1021</v>
          </cell>
          <cell r="FO23">
            <v>880.42604409673004</v>
          </cell>
          <cell r="FP23">
            <v>880.63660319116968</v>
          </cell>
          <cell r="FQ23">
            <v>830.62456649557407</v>
          </cell>
          <cell r="FR23">
            <v>921.3626023453088</v>
          </cell>
          <cell r="FS23">
            <v>1116.3008485469368</v>
          </cell>
          <cell r="FT23">
            <v>1025.1015104738958</v>
          </cell>
          <cell r="FU23">
            <v>1036.5556387450699</v>
          </cell>
          <cell r="FV23">
            <v>936.86163014762394</v>
          </cell>
          <cell r="FW23">
            <v>1210.6256918340382</v>
          </cell>
          <cell r="FX23">
            <v>1231.9095149496043</v>
          </cell>
          <cell r="FY23">
            <v>1626.8733693478534</v>
          </cell>
          <cell r="FZ23">
            <v>1308.3764573371825</v>
          </cell>
          <cell r="GA23">
            <v>1249.2888312271041</v>
          </cell>
          <cell r="GB23">
            <v>1246.1180730989963</v>
          </cell>
        </row>
        <row r="24">
          <cell r="B24">
            <v>1022</v>
          </cell>
          <cell r="C24">
            <v>75.225885239301988</v>
          </cell>
          <cell r="D24">
            <v>267.89371809526619</v>
          </cell>
          <cell r="E24">
            <v>629.19585478895021</v>
          </cell>
          <cell r="F24">
            <v>1087.2153843814458</v>
          </cell>
          <cell r="G24">
            <v>1188.2835607903212</v>
          </cell>
          <cell r="H24">
            <v>1460.1064311096186</v>
          </cell>
          <cell r="I24">
            <v>1336.4459072669435</v>
          </cell>
          <cell r="J24">
            <v>1218.8670485312853</v>
          </cell>
          <cell r="K24">
            <v>7298.4776162790704</v>
          </cell>
          <cell r="L24">
            <v>7050.4500000000007</v>
          </cell>
          <cell r="M24">
            <v>7538.3031976744196</v>
          </cell>
          <cell r="N24">
            <v>6810.3750000000009</v>
          </cell>
          <cell r="O24">
            <v>7394.7455894145969</v>
          </cell>
          <cell r="P24">
            <v>7656.8931435445083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13933.399999999994</v>
          </cell>
          <cell r="X24">
            <v>13675</v>
          </cell>
          <cell r="Y24">
            <v>15479.149999999994</v>
          </cell>
          <cell r="Z24">
            <v>15656.423199999997</v>
          </cell>
          <cell r="AA24">
            <v>17187.619999999995</v>
          </cell>
          <cell r="AB24">
            <v>15042.557999999997</v>
          </cell>
          <cell r="AC24">
            <v>14932.905999999995</v>
          </cell>
          <cell r="AD24">
            <v>14654.373999999996</v>
          </cell>
          <cell r="FN24">
            <v>1022</v>
          </cell>
          <cell r="FO24">
            <v>73.742584891133845</v>
          </cell>
          <cell r="FP24">
            <v>264.33193751895681</v>
          </cell>
          <cell r="FQ24">
            <v>624.36528093858499</v>
          </cell>
          <cell r="FR24">
            <v>1074.5000298924028</v>
          </cell>
          <cell r="FS24">
            <v>1183.4073496763028</v>
          </cell>
          <cell r="FT24">
            <v>1450.3616832968396</v>
          </cell>
          <cell r="FU24">
            <v>1242.6476383525005</v>
          </cell>
          <cell r="FV24">
            <v>1122.9233966877794</v>
          </cell>
          <cell r="FW24">
            <v>6813.8828169611716</v>
          </cell>
          <cell r="FX24">
            <v>6368.5088515196185</v>
          </cell>
          <cell r="FY24">
            <v>7627.979596126087</v>
          </cell>
          <cell r="FZ24">
            <v>6686.7293106008783</v>
          </cell>
          <cell r="GA24">
            <v>6098.3051682808918</v>
          </cell>
          <cell r="GB24">
            <v>6379.7755314970991</v>
          </cell>
        </row>
        <row r="25">
          <cell r="B25">
            <v>1023</v>
          </cell>
          <cell r="C25">
            <v>218.99912790697675</v>
          </cell>
          <cell r="D25">
            <v>218.99912790697675</v>
          </cell>
          <cell r="E25">
            <v>218.91279069767444</v>
          </cell>
          <cell r="F25">
            <v>218.91279069767444</v>
          </cell>
          <cell r="G25">
            <v>315.79906135838195</v>
          </cell>
          <cell r="H25">
            <v>292.82154350891267</v>
          </cell>
          <cell r="I25">
            <v>143.12488517441861</v>
          </cell>
          <cell r="J25">
            <v>129.40969186046513</v>
          </cell>
          <cell r="K25">
            <v>169.61160610465117</v>
          </cell>
          <cell r="L25">
            <v>201.93361918604651</v>
          </cell>
          <cell r="M25">
            <v>145.44051567710753</v>
          </cell>
          <cell r="N25">
            <v>128.54553043909885</v>
          </cell>
          <cell r="O25">
            <v>139.57549977108249</v>
          </cell>
          <cell r="P25">
            <v>144.52352339664523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FN25">
            <v>1023</v>
          </cell>
          <cell r="FO25">
            <v>214.68091374918276</v>
          </cell>
          <cell r="FP25">
            <v>216.08742529015626</v>
          </cell>
          <cell r="FQ25">
            <v>217.23211465029433</v>
          </cell>
          <cell r="FR25">
            <v>216.35253099578449</v>
          </cell>
          <cell r="FS25">
            <v>314.50315611858542</v>
          </cell>
          <cell r="FT25">
            <v>290.86725303059836</v>
          </cell>
          <cell r="FU25">
            <v>133.07968514429319</v>
          </cell>
          <cell r="FV25">
            <v>119.22315146953656</v>
          </cell>
          <cell r="FW25">
            <v>158.34995586146337</v>
          </cell>
          <cell r="FX25">
            <v>182.40198018647447</v>
          </cell>
          <cell r="FY25">
            <v>147.17069039850901</v>
          </cell>
          <cell r="FZ25">
            <v>126.21172345632357</v>
          </cell>
          <cell r="GA25">
            <v>115.10524349043411</v>
          </cell>
          <cell r="GB25">
            <v>120.41798429288818</v>
          </cell>
        </row>
        <row r="26">
          <cell r="B26">
            <v>1024</v>
          </cell>
          <cell r="C26">
            <v>33805.608751307096</v>
          </cell>
          <cell r="D26">
            <v>34565.714532592989</v>
          </cell>
          <cell r="E26">
            <v>34904.752615225705</v>
          </cell>
          <cell r="F26">
            <v>32324.130655687608</v>
          </cell>
          <cell r="G26">
            <v>29853.332486780735</v>
          </cell>
          <cell r="H26">
            <v>28660.189741804596</v>
          </cell>
          <cell r="I26">
            <v>30573.481098055778</v>
          </cell>
          <cell r="J26">
            <v>27883.664027616283</v>
          </cell>
          <cell r="K26">
            <v>30421.771779069772</v>
          </cell>
          <cell r="L26">
            <v>33521.553728197679</v>
          </cell>
          <cell r="M26">
            <v>36639.782526336196</v>
          </cell>
          <cell r="N26">
            <v>29852.888952061279</v>
          </cell>
          <cell r="O26">
            <v>35163.036071599228</v>
          </cell>
          <cell r="P26">
            <v>35228.869450023674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FN26">
            <v>1024</v>
          </cell>
          <cell r="FO26">
            <v>33139.031401351873</v>
          </cell>
          <cell r="FP26">
            <v>34106.146120523459</v>
          </cell>
          <cell r="FQ26">
            <v>34636.775666628142</v>
          </cell>
          <cell r="FR26">
            <v>31946.088930246933</v>
          </cell>
          <cell r="FS26">
            <v>29730.827087845733</v>
          </cell>
          <cell r="FT26">
            <v>28468.911684705683</v>
          </cell>
          <cell r="FU26">
            <v>28427.685607125168</v>
          </cell>
          <cell r="FV26">
            <v>25688.789240566664</v>
          </cell>
          <cell r="FW26">
            <v>28401.866647444644</v>
          </cell>
          <cell r="FX26">
            <v>30279.246237434116</v>
          </cell>
          <cell r="FY26">
            <v>37075.652993582436</v>
          </cell>
          <cell r="FZ26">
            <v>29310.895150687189</v>
          </cell>
          <cell r="GA26">
            <v>28998.282904396267</v>
          </cell>
          <cell r="GB26">
            <v>29352.934030306318</v>
          </cell>
        </row>
        <row r="27">
          <cell r="B27">
            <v>1025</v>
          </cell>
          <cell r="C27">
            <v>1352.1105495806548</v>
          </cell>
          <cell r="D27">
            <v>1422.0241679498376</v>
          </cell>
          <cell r="E27">
            <v>1436.0885689737283</v>
          </cell>
          <cell r="F27">
            <v>1444.695505397254</v>
          </cell>
          <cell r="G27">
            <v>1626.8786073660926</v>
          </cell>
          <cell r="H27">
            <v>1630.3836885845235</v>
          </cell>
          <cell r="I27">
            <v>1116.8242761627907</v>
          </cell>
          <cell r="J27">
            <v>1093.8346438953488</v>
          </cell>
          <cell r="K27">
            <v>1257.1297718023256</v>
          </cell>
          <cell r="L27">
            <v>1520.3104316860467</v>
          </cell>
          <cell r="M27">
            <v>1647.702497090407</v>
          </cell>
          <cell r="N27">
            <v>1537.3557140210758</v>
          </cell>
          <cell r="O27">
            <v>1155.0688899095574</v>
          </cell>
          <cell r="P27">
            <v>1206.4276325343651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FN27">
            <v>1025</v>
          </cell>
          <cell r="FO27">
            <v>1325.449699494613</v>
          </cell>
          <cell r="FP27">
            <v>1403.1176474966589</v>
          </cell>
          <cell r="FQ27">
            <v>1425.063175472972</v>
          </cell>
          <cell r="FR27">
            <v>1427.7992990486798</v>
          </cell>
          <cell r="FS27">
            <v>1620.2025884357954</v>
          </cell>
          <cell r="FT27">
            <v>1619.5025106478913</v>
          </cell>
          <cell r="FU27">
            <v>1038.4401206828852</v>
          </cell>
          <cell r="FV27">
            <v>1007.7329723679092</v>
          </cell>
          <cell r="FW27">
            <v>1173.6605085515482</v>
          </cell>
          <cell r="FX27">
            <v>1373.2613437795035</v>
          </cell>
          <cell r="FY27">
            <v>1667.3037285325795</v>
          </cell>
          <cell r="FZ27">
            <v>1509.4442690401729</v>
          </cell>
          <cell r="GA27">
            <v>952.56320800802018</v>
          </cell>
          <cell r="GB27">
            <v>1005.2037224855096</v>
          </cell>
        </row>
        <row r="28">
          <cell r="B28">
            <v>1026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FN28">
            <v>1026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</row>
        <row r="29">
          <cell r="B29">
            <v>1027</v>
          </cell>
          <cell r="C29">
            <v>1660.42761627907</v>
          </cell>
          <cell r="D29">
            <v>1813.9543604651165</v>
          </cell>
          <cell r="E29">
            <v>1860.0968023255816</v>
          </cell>
          <cell r="F29">
            <v>1401.9915697674419</v>
          </cell>
          <cell r="G29">
            <v>725.03110465116288</v>
          </cell>
          <cell r="H29">
            <v>909.25552325581407</v>
          </cell>
          <cell r="I29">
            <v>2288.8665697674419</v>
          </cell>
          <cell r="J29">
            <v>2245.611627906977</v>
          </cell>
          <cell r="K29">
            <v>2216.6666666666665</v>
          </cell>
          <cell r="L29">
            <v>2216.6666666666665</v>
          </cell>
          <cell r="M29">
            <v>2216.6666666666665</v>
          </cell>
          <cell r="N29">
            <v>3640.0286963628896</v>
          </cell>
          <cell r="O29">
            <v>3791.8788194107701</v>
          </cell>
          <cell r="P29">
            <v>3155.3295109650417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FN29">
            <v>1027</v>
          </cell>
          <cell r="FO29">
            <v>1627.6873852601866</v>
          </cell>
          <cell r="FP29">
            <v>1789.8369326532452</v>
          </cell>
          <cell r="FQ29">
            <v>1845.8161377215915</v>
          </cell>
          <cell r="FR29">
            <v>1385.5948005013547</v>
          </cell>
          <cell r="FS29">
            <v>722.05588489119452</v>
          </cell>
          <cell r="FT29">
            <v>903.18715345569581</v>
          </cell>
          <cell r="FU29">
            <v>2128.2227899833624</v>
          </cell>
          <cell r="FV29">
            <v>2068.8473282540726</v>
          </cell>
          <cell r="FW29">
            <v>2069.4873239374288</v>
          </cell>
          <cell r="FX29">
            <v>2002.2638679141264</v>
          </cell>
          <cell r="FY29">
            <v>2243.036351995303</v>
          </cell>
          <cell r="FZ29">
            <v>3573.9421948715062</v>
          </cell>
          <cell r="GA29">
            <v>3127.0898940741185</v>
          </cell>
          <cell r="GB29">
            <v>2629.0420449235653</v>
          </cell>
        </row>
        <row r="30">
          <cell r="B30">
            <v>1028</v>
          </cell>
          <cell r="C30">
            <v>18669.778779069769</v>
          </cell>
          <cell r="D30">
            <v>19037.047674418605</v>
          </cell>
          <cell r="E30">
            <v>20021.387790697678</v>
          </cell>
          <cell r="F30">
            <v>19521.67761627907</v>
          </cell>
          <cell r="G30">
            <v>20286.528448545007</v>
          </cell>
          <cell r="H30">
            <v>21471.446842342702</v>
          </cell>
          <cell r="I30">
            <v>23303.105359011632</v>
          </cell>
          <cell r="J30">
            <v>21644.981603197677</v>
          </cell>
          <cell r="K30">
            <v>19393.609364825581</v>
          </cell>
          <cell r="L30">
            <v>19393.609364825581</v>
          </cell>
          <cell r="M30">
            <v>19925.826535573913</v>
          </cell>
          <cell r="N30">
            <v>17062.506050335462</v>
          </cell>
          <cell r="O30">
            <v>17698</v>
          </cell>
          <cell r="P30">
            <v>17698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FN30">
            <v>1028</v>
          </cell>
          <cell r="FO30">
            <v>18619.232387974414</v>
          </cell>
          <cell r="FP30">
            <v>18990.047439067708</v>
          </cell>
          <cell r="FQ30">
            <v>19885.711056819822</v>
          </cell>
          <cell r="FR30">
            <v>19354.09280913134</v>
          </cell>
          <cell r="FS30">
            <v>20234.432994173538</v>
          </cell>
          <cell r="FT30">
            <v>21346.370513878428</v>
          </cell>
          <cell r="FU30">
            <v>24347.820045655204</v>
          </cell>
          <cell r="FV30">
            <v>22412.039983695158</v>
          </cell>
          <cell r="FW30">
            <v>18364.256362434313</v>
          </cell>
          <cell r="FX30">
            <v>18503.908499433153</v>
          </cell>
          <cell r="FY30">
            <v>22283.789174954069</v>
          </cell>
          <cell r="FZ30">
            <v>18385.634781361918</v>
          </cell>
          <cell r="GA30">
            <v>17311.61471527761</v>
          </cell>
          <cell r="GB30">
            <v>17156.476320989503</v>
          </cell>
        </row>
        <row r="31">
          <cell r="B31">
            <v>1029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FN31">
            <v>1029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</row>
        <row r="32">
          <cell r="B32">
            <v>1030</v>
          </cell>
          <cell r="C32">
            <v>941.65116279069775</v>
          </cell>
          <cell r="D32">
            <v>856.67616279069773</v>
          </cell>
          <cell r="E32">
            <v>903.55726744186052</v>
          </cell>
          <cell r="F32">
            <v>961.11540697674423</v>
          </cell>
          <cell r="G32">
            <v>699.93575581395351</v>
          </cell>
          <cell r="H32">
            <v>730.62134510869566</v>
          </cell>
          <cell r="I32">
            <v>1051.2130813953488</v>
          </cell>
          <cell r="J32">
            <v>1387.2087209302326</v>
          </cell>
          <cell r="K32">
            <v>1614.3139534883721</v>
          </cell>
          <cell r="L32">
            <v>1628.6075581395351</v>
          </cell>
          <cell r="M32">
            <v>2320.2863609302326</v>
          </cell>
          <cell r="N32">
            <v>1936.6781071485943</v>
          </cell>
          <cell r="O32">
            <v>2102.8565814588583</v>
          </cell>
          <cell r="P32">
            <v>2177.4039344204725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FN32">
            <v>1030</v>
          </cell>
          <cell r="FO32">
            <v>923.08373093958483</v>
          </cell>
          <cell r="FP32">
            <v>845.28622599594962</v>
          </cell>
          <cell r="FQ32">
            <v>896.62031756339047</v>
          </cell>
          <cell r="FR32">
            <v>949.8748347036219</v>
          </cell>
          <cell r="FS32">
            <v>697.06351670855952</v>
          </cell>
          <cell r="FT32">
            <v>725.7451795066396</v>
          </cell>
          <cell r="FU32">
            <v>977.43383843538197</v>
          </cell>
          <cell r="FV32">
            <v>1278.0139808512542</v>
          </cell>
          <cell r="FW32">
            <v>1507.1288407215798</v>
          </cell>
          <cell r="FX32">
            <v>1471.0836400035998</v>
          </cell>
          <cell r="FY32">
            <v>2347.8887163633412</v>
          </cell>
          <cell r="FZ32">
            <v>1901.516768793133</v>
          </cell>
          <cell r="GA32">
            <v>1734.1855786385806</v>
          </cell>
          <cell r="GB32">
            <v>1814.2277922100791</v>
          </cell>
        </row>
        <row r="33">
          <cell r="B33">
            <v>1031</v>
          </cell>
          <cell r="C33">
            <v>208.28372093023256</v>
          </cell>
          <cell r="D33">
            <v>163.59941860465116</v>
          </cell>
          <cell r="E33">
            <v>158.61104651162793</v>
          </cell>
          <cell r="F33">
            <v>172.85668604651164</v>
          </cell>
          <cell r="G33">
            <v>120.2389534883721</v>
          </cell>
          <cell r="H33">
            <v>106.95261627906977</v>
          </cell>
          <cell r="I33">
            <v>244.67965116279072</v>
          </cell>
          <cell r="J33">
            <v>229.35000000000002</v>
          </cell>
          <cell r="K33">
            <v>278.62936046511629</v>
          </cell>
          <cell r="L33">
            <v>256.80523255813955</v>
          </cell>
          <cell r="M33">
            <v>298.32831573211877</v>
          </cell>
          <cell r="N33">
            <v>249.00629833865602</v>
          </cell>
          <cell r="O33">
            <v>211.49516212979719</v>
          </cell>
          <cell r="P33">
            <v>268.88396448816758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FN33">
            <v>1031</v>
          </cell>
          <cell r="FO33">
            <v>207.71981545810462</v>
          </cell>
          <cell r="FP33">
            <v>163.19551085019299</v>
          </cell>
          <cell r="FQ33">
            <v>157.53620449904554</v>
          </cell>
          <cell r="FR33">
            <v>171.37278927469197</v>
          </cell>
          <cell r="FS33">
            <v>119.93018193433248</v>
          </cell>
          <cell r="FT33">
            <v>106.32959163326649</v>
          </cell>
          <cell r="FU33">
            <v>255.64902289048374</v>
          </cell>
          <cell r="FV33">
            <v>237.47774262377325</v>
          </cell>
          <cell r="FW33">
            <v>263.84057291382567</v>
          </cell>
          <cell r="FX33">
            <v>245.02404044757364</v>
          </cell>
          <cell r="FY33">
            <v>333.63159519757374</v>
          </cell>
          <cell r="FZ33">
            <v>268.31573544985594</v>
          </cell>
          <cell r="GA33">
            <v>206.87776929236193</v>
          </cell>
          <cell r="GB33">
            <v>260.65664876455133</v>
          </cell>
        </row>
        <row r="34">
          <cell r="B34">
            <v>1032</v>
          </cell>
          <cell r="C34">
            <v>1694.0319767441861</v>
          </cell>
          <cell r="D34">
            <v>1852.1441860465118</v>
          </cell>
          <cell r="E34">
            <v>2011.6569767441863</v>
          </cell>
          <cell r="F34">
            <v>2249.6023255813957</v>
          </cell>
          <cell r="G34">
            <v>2202.7114820078491</v>
          </cell>
          <cell r="H34">
            <v>2176.1022007575211</v>
          </cell>
          <cell r="I34">
            <v>2772.4737872528162</v>
          </cell>
          <cell r="J34">
            <v>2528.5549709302327</v>
          </cell>
          <cell r="K34">
            <v>2584.5264723837213</v>
          </cell>
          <cell r="L34">
            <v>2935.6907921511634</v>
          </cell>
          <cell r="M34">
            <v>2759.4242171191136</v>
          </cell>
          <cell r="N34">
            <v>2314.0259223540693</v>
          </cell>
          <cell r="O34">
            <v>2369.5</v>
          </cell>
          <cell r="P34">
            <v>2453.5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FN34">
            <v>1032</v>
          </cell>
          <cell r="FO34">
            <v>1689.4455698114728</v>
          </cell>
          <cell r="FP34">
            <v>1847.5714595325708</v>
          </cell>
          <cell r="FQ34">
            <v>1998.0248024343687</v>
          </cell>
          <cell r="FR34">
            <v>2230.2905031395953</v>
          </cell>
          <cell r="FS34">
            <v>2197.0549569993686</v>
          </cell>
          <cell r="FT34">
            <v>2163.4258834309671</v>
          </cell>
          <cell r="FU34">
            <v>2896.7681265373981</v>
          </cell>
          <cell r="FV34">
            <v>2618.1623134799747</v>
          </cell>
          <cell r="FW34">
            <v>2447.3477742846931</v>
          </cell>
          <cell r="FX34">
            <v>2801.0130955363866</v>
          </cell>
          <cell r="FY34">
            <v>3085.9662151913813</v>
          </cell>
          <cell r="FZ34">
            <v>2493.4693272779591</v>
          </cell>
          <cell r="GA34">
            <v>2317.7687347638321</v>
          </cell>
          <cell r="GB34">
            <v>2378.4277688748866</v>
          </cell>
        </row>
        <row r="35">
          <cell r="B35">
            <v>1033</v>
          </cell>
          <cell r="C35">
            <v>1356.4247093023257</v>
          </cell>
          <cell r="D35">
            <v>1370.1427325581396</v>
          </cell>
          <cell r="E35">
            <v>1417.8872093023258</v>
          </cell>
          <cell r="F35">
            <v>1450.0046511627909</v>
          </cell>
          <cell r="G35">
            <v>1972.7386332858375</v>
          </cell>
          <cell r="H35">
            <v>1928.8923779039608</v>
          </cell>
          <cell r="I35">
            <v>3797.1377572674423</v>
          </cell>
          <cell r="J35">
            <v>3766.7467718023258</v>
          </cell>
          <cell r="K35">
            <v>2690.1755406976745</v>
          </cell>
          <cell r="L35">
            <v>3262.8676613372095</v>
          </cell>
          <cell r="M35">
            <v>3676.2626591536882</v>
          </cell>
          <cell r="N35">
            <v>3068.4735849830317</v>
          </cell>
          <cell r="O35">
            <v>3331.7668276399559</v>
          </cell>
          <cell r="P35">
            <v>3449.8796841589497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FN35">
            <v>1033</v>
          </cell>
          <cell r="FO35">
            <v>1329.6787928246176</v>
          </cell>
          <cell r="FP35">
            <v>1351.9260016609203</v>
          </cell>
          <cell r="FQ35">
            <v>1407.0015545035978</v>
          </cell>
          <cell r="FR35">
            <v>1433.0463525449086</v>
          </cell>
          <cell r="FS35">
            <v>1964.6433516829484</v>
          </cell>
          <cell r="FT35">
            <v>1916.0189534876454</v>
          </cell>
          <cell r="FU35">
            <v>3530.6361753293295</v>
          </cell>
          <cell r="FV35">
            <v>3470.2456552187514</v>
          </cell>
          <cell r="FW35">
            <v>2511.5567732212135</v>
          </cell>
          <cell r="FX35">
            <v>2947.2730935703585</v>
          </cell>
          <cell r="FY35">
            <v>3719.9958423900634</v>
          </cell>
          <cell r="FZ35">
            <v>3012.7639461131857</v>
          </cell>
          <cell r="GA35">
            <v>2747.6443400011626</v>
          </cell>
          <cell r="GB35">
            <v>2874.4632559176148</v>
          </cell>
        </row>
        <row r="36">
          <cell r="B36">
            <v>1034</v>
          </cell>
          <cell r="C36">
            <v>7970.1282605232273</v>
          </cell>
          <cell r="D36">
            <v>8371.4123363005619</v>
          </cell>
          <cell r="E36">
            <v>8459.4640784376315</v>
          </cell>
          <cell r="F36">
            <v>9061.3957612724971</v>
          </cell>
          <cell r="G36">
            <v>9213.1892566159204</v>
          </cell>
          <cell r="H36">
            <v>8292.8121015410725</v>
          </cell>
          <cell r="I36">
            <v>9204.5058139534885</v>
          </cell>
          <cell r="J36">
            <v>8557.7892732558139</v>
          </cell>
          <cell r="K36">
            <v>9344.1807199874293</v>
          </cell>
          <cell r="L36">
            <v>6733.2516017441867</v>
          </cell>
          <cell r="M36">
            <v>6034.1489711441864</v>
          </cell>
          <cell r="N36">
            <v>5089.0682567040712</v>
          </cell>
          <cell r="O36">
            <v>6334.6732576370296</v>
          </cell>
          <cell r="P36">
            <v>5957.4848496606728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FN36">
            <v>1034</v>
          </cell>
          <cell r="FO36">
            <v>7948.5500069775462</v>
          </cell>
          <cell r="FP36">
            <v>8350.7443022253919</v>
          </cell>
          <cell r="FQ36">
            <v>8402.1377597769097</v>
          </cell>
          <cell r="FR36">
            <v>8983.6077611328055</v>
          </cell>
          <cell r="FS36">
            <v>9189.529945869328</v>
          </cell>
          <cell r="FT36">
            <v>8244.5044817555554</v>
          </cell>
          <cell r="FU36">
            <v>9617.1582162400664</v>
          </cell>
          <cell r="FV36">
            <v>8861.0616021919832</v>
          </cell>
          <cell r="FW36">
            <v>8848.2204117195524</v>
          </cell>
          <cell r="FX36">
            <v>6424.3570754966922</v>
          </cell>
          <cell r="FY36">
            <v>6748.2120896306487</v>
          </cell>
          <cell r="FZ36">
            <v>5483.7050354243638</v>
          </cell>
          <cell r="GA36">
            <v>6196.3737588080439</v>
          </cell>
          <cell r="GB36">
            <v>5775.1976356569694</v>
          </cell>
        </row>
        <row r="37">
          <cell r="B37">
            <v>1035</v>
          </cell>
          <cell r="C37">
            <v>2541.2210646182571</v>
          </cell>
          <cell r="D37">
            <v>2402.4215584928047</v>
          </cell>
          <cell r="E37">
            <v>2999.2249475784083</v>
          </cell>
          <cell r="F37">
            <v>3001.8626379677085</v>
          </cell>
          <cell r="G37">
            <v>3090.1839652233507</v>
          </cell>
          <cell r="H37">
            <v>3326.7222511358018</v>
          </cell>
          <cell r="I37">
            <v>3757.9249486217618</v>
          </cell>
          <cell r="J37">
            <v>2909.8194384660651</v>
          </cell>
          <cell r="K37">
            <v>3092.2607784202642</v>
          </cell>
          <cell r="L37">
            <v>4223.5902081858821</v>
          </cell>
          <cell r="M37">
            <v>5344.8200581395349</v>
          </cell>
          <cell r="N37">
            <v>4483.7598837209307</v>
          </cell>
          <cell r="O37">
            <v>4050.9322674418609</v>
          </cell>
          <cell r="P37">
            <v>4040.7732558139537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FN37">
            <v>1035</v>
          </cell>
          <cell r="FO37">
            <v>2491.1133912033197</v>
          </cell>
          <cell r="FP37">
            <v>2370.4801658241508</v>
          </cell>
          <cell r="FQ37">
            <v>2976.1987666319446</v>
          </cell>
          <cell r="FR37">
            <v>2966.7548312557115</v>
          </cell>
          <cell r="FS37">
            <v>3077.503162515316</v>
          </cell>
          <cell r="FT37">
            <v>3304.5197125469931</v>
          </cell>
          <cell r="FU37">
            <v>3494.1755121691031</v>
          </cell>
          <cell r="FV37">
            <v>2680.7717310331177</v>
          </cell>
          <cell r="FW37">
            <v>2886.9448796614843</v>
          </cell>
          <cell r="FX37">
            <v>3815.0716090495466</v>
          </cell>
          <cell r="FY37">
            <v>5408.4025647882536</v>
          </cell>
          <cell r="FZ37">
            <v>4402.3550298145301</v>
          </cell>
          <cell r="GA37">
            <v>3340.726314947125</v>
          </cell>
          <cell r="GB37">
            <v>3366.7998054150826</v>
          </cell>
        </row>
        <row r="38">
          <cell r="B38">
            <v>1036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13.391860465116281</v>
          </cell>
          <cell r="I38">
            <v>155.78110465116279</v>
          </cell>
          <cell r="J38">
            <v>222.70203488372096</v>
          </cell>
          <cell r="K38">
            <v>214.54796511627907</v>
          </cell>
          <cell r="L38">
            <v>212.66773255813956</v>
          </cell>
          <cell r="M38">
            <v>188.76955564160951</v>
          </cell>
          <cell r="N38">
            <v>157.56066658975038</v>
          </cell>
          <cell r="O38">
            <v>171.08030678630473</v>
          </cell>
          <cell r="P38">
            <v>204.04227490511829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FN38">
            <v>1036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13.302483211379164</v>
          </cell>
          <cell r="FU38">
            <v>144.84762962878753</v>
          </cell>
          <cell r="FV38">
            <v>205.17194698326398</v>
          </cell>
          <cell r="FW38">
            <v>200.30268910588384</v>
          </cell>
          <cell r="FX38">
            <v>192.09785719055077</v>
          </cell>
          <cell r="FY38">
            <v>191.01517689660011</v>
          </cell>
          <cell r="FZ38">
            <v>154.7000756174948</v>
          </cell>
          <cell r="GA38">
            <v>141.08665490256513</v>
          </cell>
          <cell r="GB38">
            <v>170.00941353454471</v>
          </cell>
        </row>
        <row r="39">
          <cell r="B39">
            <v>1037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FN39">
            <v>1037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</row>
        <row r="40">
          <cell r="B40">
            <v>1038</v>
          </cell>
          <cell r="C40">
            <v>13459.28023255814</v>
          </cell>
          <cell r="D40">
            <v>13590.301744186048</v>
          </cell>
          <cell r="E40">
            <v>13673.952906976745</v>
          </cell>
          <cell r="F40">
            <v>13897.719767441862</v>
          </cell>
          <cell r="G40">
            <v>15924.859344652592</v>
          </cell>
          <cell r="H40">
            <v>16623.014410124681</v>
          </cell>
          <cell r="I40">
            <v>15215.164526032204</v>
          </cell>
          <cell r="J40">
            <v>13876.553160829522</v>
          </cell>
          <cell r="K40">
            <v>15151.695883716558</v>
          </cell>
          <cell r="L40">
            <v>15301.712674644446</v>
          </cell>
          <cell r="M40">
            <v>17389.594688011643</v>
          </cell>
          <cell r="N40">
            <v>14514.608149899945</v>
          </cell>
          <cell r="O40">
            <v>15760.047662361289</v>
          </cell>
          <cell r="P40">
            <v>16318.749499727124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FN40">
            <v>1038</v>
          </cell>
          <cell r="FO40">
            <v>13193.890799232924</v>
          </cell>
          <cell r="FP40">
            <v>13409.611905235022</v>
          </cell>
          <cell r="FQ40">
            <v>13568.972813988492</v>
          </cell>
          <cell r="FR40">
            <v>13735.181197834569</v>
          </cell>
          <cell r="FS40">
            <v>15859.510484592687</v>
          </cell>
          <cell r="FT40">
            <v>16512.072440509663</v>
          </cell>
          <cell r="FU40">
            <v>14147.29033372103</v>
          </cell>
          <cell r="FV40">
            <v>12784.254220715584</v>
          </cell>
          <cell r="FW40">
            <v>14145.673338724662</v>
          </cell>
          <cell r="FX40">
            <v>13821.68409277182</v>
          </cell>
          <cell r="FY40">
            <v>17596.463021808064</v>
          </cell>
          <cell r="FZ40">
            <v>14251.088339162281</v>
          </cell>
          <cell r="GA40">
            <v>12997.009694195514</v>
          </cell>
          <cell r="GB40">
            <v>13596.893258300761</v>
          </cell>
        </row>
        <row r="41">
          <cell r="B41">
            <v>1039</v>
          </cell>
          <cell r="C41">
            <v>1901.3209011627907</v>
          </cell>
          <cell r="D41">
            <v>2138.7827616279069</v>
          </cell>
          <cell r="E41">
            <v>2238.0676744186048</v>
          </cell>
          <cell r="F41">
            <v>2573.079069767442</v>
          </cell>
          <cell r="G41">
            <v>837.7317942525824</v>
          </cell>
          <cell r="H41">
            <v>870.48439468003255</v>
          </cell>
          <cell r="I41">
            <v>276.44215116279071</v>
          </cell>
          <cell r="J41">
            <v>532.03866279069769</v>
          </cell>
          <cell r="K41">
            <v>575.20271473935759</v>
          </cell>
          <cell r="L41">
            <v>574.75441097506905</v>
          </cell>
          <cell r="M41">
            <v>808.55176944102288</v>
          </cell>
          <cell r="N41">
            <v>808.55176944102288</v>
          </cell>
          <cell r="O41">
            <v>1042.3491279069767</v>
          </cell>
          <cell r="P41">
            <v>1018.5008720930233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FN41">
            <v>1039</v>
          </cell>
          <cell r="FO41">
            <v>1896.1732820610748</v>
          </cell>
          <cell r="FP41">
            <v>2133.5023581283649</v>
          </cell>
          <cell r="FQ41">
            <v>2222.9012076662948</v>
          </cell>
          <cell r="FR41">
            <v>2550.9903452142171</v>
          </cell>
          <cell r="FS41">
            <v>835.58051348644699</v>
          </cell>
          <cell r="FT41">
            <v>865.41361426772642</v>
          </cell>
          <cell r="FU41">
            <v>288.83548547930172</v>
          </cell>
          <cell r="FV41">
            <v>550.89313550514839</v>
          </cell>
          <cell r="FW41">
            <v>544.67272775950016</v>
          </cell>
          <cell r="FX41">
            <v>548.38698822187621</v>
          </cell>
          <cell r="FY41">
            <v>904.23336442745335</v>
          </cell>
          <cell r="FZ41">
            <v>871.25170774514231</v>
          </cell>
          <cell r="GA41">
            <v>1019.592411635846</v>
          </cell>
          <cell r="GB41">
            <v>987.33676658216257</v>
          </cell>
        </row>
        <row r="42">
          <cell r="B42">
            <v>1040</v>
          </cell>
          <cell r="C42">
            <v>468.63837209302329</v>
          </cell>
          <cell r="D42">
            <v>468.63837209302329</v>
          </cell>
          <cell r="E42">
            <v>468.63837209302329</v>
          </cell>
          <cell r="F42">
            <v>468.63837209302329</v>
          </cell>
          <cell r="G42">
            <v>840.20912235968979</v>
          </cell>
          <cell r="H42">
            <v>877.04437736169075</v>
          </cell>
          <cell r="I42">
            <v>845.46920930232557</v>
          </cell>
          <cell r="J42">
            <v>895.11746947674419</v>
          </cell>
          <cell r="K42">
            <v>957.66450872093037</v>
          </cell>
          <cell r="L42">
            <v>927.67254505813958</v>
          </cell>
          <cell r="M42">
            <v>791.85413861860479</v>
          </cell>
          <cell r="N42">
            <v>647.3874342998547</v>
          </cell>
          <cell r="O42">
            <v>702.93711791660246</v>
          </cell>
          <cell r="P42">
            <v>727.85660215589121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FN42">
            <v>1040</v>
          </cell>
          <cell r="FO42">
            <v>459.39778345416255</v>
          </cell>
          <cell r="FP42">
            <v>462.40759123372521</v>
          </cell>
          <cell r="FQ42">
            <v>465.04045858440742</v>
          </cell>
          <cell r="FR42">
            <v>463.15748659973991</v>
          </cell>
          <cell r="FS42">
            <v>836.76126092683023</v>
          </cell>
          <cell r="FT42">
            <v>871.19098469393134</v>
          </cell>
          <cell r="FU42">
            <v>786.13007120342684</v>
          </cell>
          <cell r="FV42">
            <v>824.65790708722704</v>
          </cell>
          <cell r="FW42">
            <v>894.07874949596885</v>
          </cell>
          <cell r="FX42">
            <v>837.94521122970787</v>
          </cell>
          <cell r="FY42">
            <v>801.27411356366542</v>
          </cell>
          <cell r="FZ42">
            <v>635.63379876255544</v>
          </cell>
          <cell r="GA42">
            <v>579.69878846185554</v>
          </cell>
          <cell r="GB42">
            <v>606.45507960206282</v>
          </cell>
        </row>
        <row r="43">
          <cell r="B43">
            <v>1041</v>
          </cell>
          <cell r="C43">
            <v>672.81058132896612</v>
          </cell>
          <cell r="D43">
            <v>672.81058132896612</v>
          </cell>
          <cell r="E43">
            <v>672.81058132896612</v>
          </cell>
          <cell r="F43">
            <v>672.81058132896612</v>
          </cell>
          <cell r="G43">
            <v>909.87640280799883</v>
          </cell>
          <cell r="H43">
            <v>969.80963762724116</v>
          </cell>
          <cell r="I43">
            <v>1095.8601425545053</v>
          </cell>
          <cell r="J43">
            <v>1023.5901780336312</v>
          </cell>
          <cell r="K43">
            <v>1692.2741587842577</v>
          </cell>
          <cell r="L43">
            <v>1692.2741587842577</v>
          </cell>
          <cell r="M43">
            <v>2360.9581395348841</v>
          </cell>
          <cell r="N43">
            <v>2174.7095930232563</v>
          </cell>
          <cell r="O43">
            <v>2433.5101744186049</v>
          </cell>
          <cell r="P43">
            <v>2336.7837209302329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FN43">
            <v>1041</v>
          </cell>
          <cell r="FO43">
            <v>670.98902001432043</v>
          </cell>
          <cell r="FP43">
            <v>671.14949100604133</v>
          </cell>
          <cell r="FQ43">
            <v>668.25121995264897</v>
          </cell>
          <cell r="FR43">
            <v>667.034805612593</v>
          </cell>
          <cell r="FS43">
            <v>907.53985593422578</v>
          </cell>
          <cell r="FT43">
            <v>964.16026384845725</v>
          </cell>
          <cell r="FU43">
            <v>1144.9892679562954</v>
          </cell>
          <cell r="FV43">
            <v>1059.8643333389707</v>
          </cell>
          <cell r="FW43">
            <v>1602.4534630362489</v>
          </cell>
          <cell r="FX43">
            <v>1614.6394206997445</v>
          </cell>
          <cell r="FY43">
            <v>2640.3468552915324</v>
          </cell>
          <cell r="FZ43">
            <v>2343.3495768380226</v>
          </cell>
          <cell r="GA43">
            <v>2380.3814298363036</v>
          </cell>
          <cell r="GB43">
            <v>2265.2827763257592</v>
          </cell>
        </row>
        <row r="44">
          <cell r="B44">
            <v>1042</v>
          </cell>
          <cell r="C44">
            <v>1976.3066860465117</v>
          </cell>
          <cell r="D44">
            <v>1822.6072674418606</v>
          </cell>
          <cell r="E44">
            <v>2060.456686046512</v>
          </cell>
          <cell r="F44">
            <v>1797.9819767441861</v>
          </cell>
          <cell r="G44">
            <v>1750.4163159837578</v>
          </cell>
          <cell r="H44">
            <v>1827.1555820105821</v>
          </cell>
          <cell r="I44">
            <v>4775.1575581395355</v>
          </cell>
          <cell r="J44">
            <v>5541.5250000000005</v>
          </cell>
          <cell r="K44">
            <v>4995.1351744186049</v>
          </cell>
          <cell r="L44">
            <v>5282.2351744186053</v>
          </cell>
          <cell r="M44">
            <v>5951.4776399558041</v>
          </cell>
          <cell r="N44">
            <v>4967.5318721719459</v>
          </cell>
          <cell r="O44">
            <v>5393.775585341471</v>
          </cell>
          <cell r="P44">
            <v>5584.9877183520994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FN44">
            <v>1042</v>
          </cell>
          <cell r="FO44">
            <v>1937.3379668858859</v>
          </cell>
          <cell r="FP44">
            <v>1798.3747949166698</v>
          </cell>
          <cell r="FQ44">
            <v>2044.6377830584036</v>
          </cell>
          <cell r="FR44">
            <v>1776.9539646983305</v>
          </cell>
          <cell r="FS44">
            <v>1743.2333507591256</v>
          </cell>
          <cell r="FT44">
            <v>1814.9611487952764</v>
          </cell>
          <cell r="FU44">
            <v>4440.0137933887618</v>
          </cell>
          <cell r="FV44">
            <v>5105.3214403724414</v>
          </cell>
          <cell r="FW44">
            <v>4663.4747029232849</v>
          </cell>
          <cell r="FX44">
            <v>4771.3211871714802</v>
          </cell>
          <cell r="FY44">
            <v>6022.277005041241</v>
          </cell>
          <cell r="FZ44">
            <v>4877.3439011796263</v>
          </cell>
          <cell r="GA44">
            <v>4448.1435001253558</v>
          </cell>
          <cell r="GB44">
            <v>4653.4498159080149</v>
          </cell>
        </row>
        <row r="45">
          <cell r="B45">
            <v>1043</v>
          </cell>
          <cell r="C45">
            <v>2005.9587209302326</v>
          </cell>
          <cell r="D45">
            <v>2027.8595930232559</v>
          </cell>
          <cell r="E45">
            <v>2098.4546511627909</v>
          </cell>
          <cell r="F45">
            <v>2169.538953488372</v>
          </cell>
          <cell r="G45">
            <v>2493.3695700055559</v>
          </cell>
          <cell r="H45">
            <v>2602.6803373862344</v>
          </cell>
          <cell r="I45">
            <v>2382.2520130813955</v>
          </cell>
          <cell r="J45">
            <v>2183.851456395349</v>
          </cell>
          <cell r="K45">
            <v>2097.0122921511629</v>
          </cell>
          <cell r="L45">
            <v>2421.6763168604652</v>
          </cell>
          <cell r="M45">
            <v>2425.1747201151888</v>
          </cell>
          <cell r="N45">
            <v>1909.9058573359009</v>
          </cell>
          <cell r="O45">
            <v>2073.7871137392221</v>
          </cell>
          <cell r="P45">
            <v>2147.3039390416466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FN45">
            <v>1043</v>
          </cell>
          <cell r="FO45">
            <v>2000.5278063366998</v>
          </cell>
          <cell r="FP45">
            <v>2022.8530458022426</v>
          </cell>
          <cell r="FQ45">
            <v>2084.2342846109359</v>
          </cell>
          <cell r="FR45">
            <v>2150.9144390246843</v>
          </cell>
          <cell r="FS45">
            <v>2486.9666400515771</v>
          </cell>
          <cell r="FT45">
            <v>2587.5191000855202</v>
          </cell>
          <cell r="FU45">
            <v>2489.0520994651579</v>
          </cell>
          <cell r="FV45">
            <v>2261.2431397009245</v>
          </cell>
          <cell r="FW45">
            <v>1985.7093439288371</v>
          </cell>
          <cell r="FX45">
            <v>2310.5795388301276</v>
          </cell>
          <cell r="FY45">
            <v>2712.1626337052003</v>
          </cell>
          <cell r="FZ45">
            <v>2058.0113762990522</v>
          </cell>
          <cell r="GA45">
            <v>2028.5118948220704</v>
          </cell>
          <cell r="GB45">
            <v>2081.6006997477398</v>
          </cell>
        </row>
        <row r="46">
          <cell r="B46">
            <v>1044</v>
          </cell>
          <cell r="C46">
            <v>4640.3710029279091</v>
          </cell>
          <cell r="D46">
            <v>4753.9284690729746</v>
          </cell>
          <cell r="E46">
            <v>4877.8093412312282</v>
          </cell>
          <cell r="F46">
            <v>4748.766766066381</v>
          </cell>
          <cell r="G46">
            <v>4956.9554539990013</v>
          </cell>
          <cell r="H46">
            <v>5018.9421671448254</v>
          </cell>
          <cell r="I46">
            <v>4295.2538590116283</v>
          </cell>
          <cell r="J46">
            <v>4219.126648255814</v>
          </cell>
          <cell r="K46">
            <v>4578.9817194767447</v>
          </cell>
          <cell r="L46">
            <v>4930.8991875000002</v>
          </cell>
          <cell r="M46">
            <v>5578.8171290060327</v>
          </cell>
          <cell r="N46">
            <v>5004.1764889083588</v>
          </cell>
          <cell r="O46">
            <v>4598.4905660377353</v>
          </cell>
          <cell r="P46">
            <v>4761.5094339622647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FN46">
            <v>1044</v>
          </cell>
          <cell r="FO46">
            <v>4548.8723930760407</v>
          </cell>
          <cell r="FP46">
            <v>4690.7226193699707</v>
          </cell>
          <cell r="FQ46">
            <v>4840.3605594703849</v>
          </cell>
          <cell r="FR46">
            <v>4693.2283201579157</v>
          </cell>
          <cell r="FS46">
            <v>4936.614213848874</v>
          </cell>
          <cell r="FT46">
            <v>4985.4457557437881</v>
          </cell>
          <cell r="FU46">
            <v>3993.7920682031372</v>
          </cell>
          <cell r="FV46">
            <v>3887.0162522026194</v>
          </cell>
          <cell r="FW46">
            <v>4274.9524624052638</v>
          </cell>
          <cell r="FX46">
            <v>4453.9674944924991</v>
          </cell>
          <cell r="FY46">
            <v>5645.1832878923015</v>
          </cell>
          <cell r="FZ46">
            <v>4913.3232169745879</v>
          </cell>
          <cell r="GA46">
            <v>3792.2871647270376</v>
          </cell>
          <cell r="GB46">
            <v>3967.3220992245497</v>
          </cell>
        </row>
        <row r="47">
          <cell r="B47">
            <v>1045</v>
          </cell>
          <cell r="C47">
            <v>6057.4186046511632</v>
          </cell>
          <cell r="D47">
            <v>6591.0688953488379</v>
          </cell>
          <cell r="E47">
            <v>6863.3956395348841</v>
          </cell>
          <cell r="F47">
            <v>6721.3421511627912</v>
          </cell>
          <cell r="G47">
            <v>6851.9599336357924</v>
          </cell>
          <cell r="H47">
            <v>6946.1175436570111</v>
          </cell>
          <cell r="I47">
            <v>5767.0347688953489</v>
          </cell>
          <cell r="J47">
            <v>5196.2013924418607</v>
          </cell>
          <cell r="K47">
            <v>5802.0807209302329</v>
          </cell>
          <cell r="L47">
            <v>6338.2678866279075</v>
          </cell>
          <cell r="M47">
            <v>7413.4805679863393</v>
          </cell>
          <cell r="N47">
            <v>6383.5474801240562</v>
          </cell>
          <cell r="O47">
            <v>6931.2937354354226</v>
          </cell>
          <cell r="P47">
            <v>7177.0116817433254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FN47">
            <v>1045</v>
          </cell>
          <cell r="FO47">
            <v>6041.0188040192324</v>
          </cell>
          <cell r="FP47">
            <v>6574.7963201789171</v>
          </cell>
          <cell r="FQ47">
            <v>6816.885222104368</v>
          </cell>
          <cell r="FR47">
            <v>6663.6424569911578</v>
          </cell>
          <cell r="FS47">
            <v>6834.3642189730681</v>
          </cell>
          <cell r="FT47">
            <v>6905.654742718576</v>
          </cell>
          <cell r="FU47">
            <v>6025.5799639939578</v>
          </cell>
          <cell r="FV47">
            <v>5380.3452230023986</v>
          </cell>
          <cell r="FW47">
            <v>5494.1241617433589</v>
          </cell>
          <cell r="FX47">
            <v>6047.4936260073091</v>
          </cell>
          <cell r="FY47">
            <v>8290.7696568918345</v>
          </cell>
          <cell r="FZ47">
            <v>6878.5659171523976</v>
          </cell>
          <cell r="GA47">
            <v>6779.9687324147008</v>
          </cell>
          <cell r="GB47">
            <v>6957.4093667812422</v>
          </cell>
        </row>
        <row r="48">
          <cell r="B48">
            <v>1046</v>
          </cell>
          <cell r="C48">
            <v>3199.8584302325585</v>
          </cell>
          <cell r="D48">
            <v>3223.6683139534885</v>
          </cell>
          <cell r="E48">
            <v>3319.3491279069772</v>
          </cell>
          <cell r="F48">
            <v>3220.8671511627908</v>
          </cell>
          <cell r="G48">
            <v>3198.9242201626153</v>
          </cell>
          <cell r="H48">
            <v>3096.9313847966805</v>
          </cell>
          <cell r="I48">
            <v>3822.6200886627907</v>
          </cell>
          <cell r="J48">
            <v>3604.7678066860467</v>
          </cell>
          <cell r="K48">
            <v>3898.2151264534887</v>
          </cell>
          <cell r="L48">
            <v>3700.3586860465116</v>
          </cell>
          <cell r="M48">
            <v>3857.3026208278361</v>
          </cell>
          <cell r="N48">
            <v>3824.5236859787788</v>
          </cell>
          <cell r="O48">
            <v>1949.6813235331035</v>
          </cell>
          <cell r="P48">
            <v>2080.8651068583858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FN48">
            <v>1046</v>
          </cell>
          <cell r="FO48">
            <v>3191.1951623075188</v>
          </cell>
          <cell r="FP48">
            <v>3215.7094554140608</v>
          </cell>
          <cell r="FQ48">
            <v>3296.8552601999659</v>
          </cell>
          <cell r="FR48">
            <v>3193.2174577816249</v>
          </cell>
          <cell r="FS48">
            <v>3190.7094380636495</v>
          </cell>
          <cell r="FT48">
            <v>3078.8910165830089</v>
          </cell>
          <cell r="FU48">
            <v>3993.9941303005685</v>
          </cell>
          <cell r="FV48">
            <v>3732.5141548491501</v>
          </cell>
          <cell r="FW48">
            <v>3691.3098841699289</v>
          </cell>
          <cell r="FX48">
            <v>3530.6010992401539</v>
          </cell>
          <cell r="FY48">
            <v>4313.7642613252619</v>
          </cell>
          <cell r="FZ48">
            <v>4121.1001183317649</v>
          </cell>
          <cell r="GA48">
            <v>1907.1156001004408</v>
          </cell>
          <cell r="GB48">
            <v>2017.19476398402</v>
          </cell>
        </row>
        <row r="49">
          <cell r="B49">
            <v>1047</v>
          </cell>
          <cell r="C49">
            <v>8079.8005813953496</v>
          </cell>
          <cell r="D49">
            <v>8124.4561046511635</v>
          </cell>
          <cell r="E49">
            <v>8751.4656976744191</v>
          </cell>
          <cell r="F49">
            <v>8769.8555232558138</v>
          </cell>
          <cell r="G49">
            <v>10025.240653302806</v>
          </cell>
          <cell r="H49">
            <v>9941.1103674814894</v>
          </cell>
          <cell r="I49">
            <v>10627.152218023257</v>
          </cell>
          <cell r="J49">
            <v>9393.0386991279083</v>
          </cell>
          <cell r="K49">
            <v>9543.0447078488378</v>
          </cell>
          <cell r="L49">
            <v>9277.1116656976756</v>
          </cell>
          <cell r="M49">
            <v>9854.9416209989813</v>
          </cell>
          <cell r="N49">
            <v>9030.7924177513087</v>
          </cell>
          <cell r="O49">
            <v>7120.6484737121255</v>
          </cell>
          <cell r="P49">
            <v>6646.8085481518947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FN49">
            <v>1047</v>
          </cell>
          <cell r="FO49">
            <v>8057.9254019948557</v>
          </cell>
          <cell r="FP49">
            <v>8104.3977765139844</v>
          </cell>
          <cell r="FQ49">
            <v>8692.1606037959518</v>
          </cell>
          <cell r="FR49">
            <v>8694.5702647105791</v>
          </cell>
          <cell r="FS49">
            <v>9999.4960086071023</v>
          </cell>
          <cell r="FT49">
            <v>9883.2010149002417</v>
          </cell>
          <cell r="FU49">
            <v>11103.584085292496</v>
          </cell>
          <cell r="FV49">
            <v>9725.9107331442738</v>
          </cell>
          <cell r="FW49">
            <v>9036.5293121229297</v>
          </cell>
          <cell r="FX49">
            <v>8851.5150620925961</v>
          </cell>
          <cell r="FY49">
            <v>11021.145899356101</v>
          </cell>
          <cell r="FZ49">
            <v>9731.0940543697889</v>
          </cell>
          <cell r="GA49">
            <v>6965.1894507760144</v>
          </cell>
          <cell r="GB49">
            <v>6443.4293969103064</v>
          </cell>
        </row>
        <row r="50">
          <cell r="B50">
            <v>1048</v>
          </cell>
          <cell r="C50">
            <v>4351.6351744186049</v>
          </cell>
          <cell r="D50">
            <v>4554.2014534883729</v>
          </cell>
          <cell r="E50">
            <v>4642.6107558139538</v>
          </cell>
          <cell r="F50">
            <v>4622.0912790697676</v>
          </cell>
          <cell r="G50">
            <v>6138.5521134527971</v>
          </cell>
          <cell r="H50">
            <v>6109.8897490189038</v>
          </cell>
          <cell r="I50">
            <v>7962.9643212209312</v>
          </cell>
          <cell r="J50">
            <v>7402.6245130813959</v>
          </cell>
          <cell r="K50">
            <v>7710.240564927255</v>
          </cell>
          <cell r="L50">
            <v>7786.5795804215859</v>
          </cell>
          <cell r="M50">
            <v>9094.4826332513785</v>
          </cell>
          <cell r="N50">
            <v>8879.2028854894652</v>
          </cell>
          <cell r="O50">
            <v>9641.0911844047605</v>
          </cell>
          <cell r="P50">
            <v>9982.8728512078833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FN50">
            <v>1048</v>
          </cell>
          <cell r="FO50">
            <v>4339.853596498835</v>
          </cell>
          <cell r="FP50">
            <v>4542.9576648605298</v>
          </cell>
          <cell r="FQ50">
            <v>4611.1496867512142</v>
          </cell>
          <cell r="FR50">
            <v>4582.4127078502434</v>
          </cell>
          <cell r="FS50">
            <v>6122.7884177399319</v>
          </cell>
          <cell r="FT50">
            <v>6074.2981755799992</v>
          </cell>
          <cell r="FU50">
            <v>8319.9564751606722</v>
          </cell>
          <cell r="FV50">
            <v>7664.9599252582448</v>
          </cell>
          <cell r="FW50">
            <v>7301.004763309973</v>
          </cell>
          <cell r="FX50">
            <v>7429.3625992590696</v>
          </cell>
          <cell r="FY50">
            <v>10170.69647238188</v>
          </cell>
          <cell r="FZ50">
            <v>9567.7493634655511</v>
          </cell>
          <cell r="GA50">
            <v>9430.6054932350944</v>
          </cell>
          <cell r="GB50">
            <v>9677.416752582043</v>
          </cell>
        </row>
        <row r="51">
          <cell r="B51">
            <v>1049</v>
          </cell>
          <cell r="C51">
            <v>542.2552325581396</v>
          </cell>
          <cell r="D51">
            <v>581.68255813953488</v>
          </cell>
          <cell r="E51">
            <v>732.3313953488373</v>
          </cell>
          <cell r="F51">
            <v>756.62093023255818</v>
          </cell>
          <cell r="G51">
            <v>736.60450350682913</v>
          </cell>
          <cell r="H51">
            <v>768.89767195767206</v>
          </cell>
          <cell r="I51">
            <v>2405.27855391926</v>
          </cell>
          <cell r="J51">
            <v>2193.6651202790372</v>
          </cell>
          <cell r="K51">
            <v>2395.2451583587322</v>
          </cell>
          <cell r="L51">
            <v>2418.9604569563435</v>
          </cell>
          <cell r="M51">
            <v>2725.4350849870116</v>
          </cell>
          <cell r="N51">
            <v>3252.7222125117232</v>
          </cell>
          <cell r="O51">
            <v>2391.1850105098392</v>
          </cell>
          <cell r="P51">
            <v>3019.5502045145822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FN51">
            <v>1049</v>
          </cell>
          <cell r="FO51">
            <v>531.5630702433881</v>
          </cell>
          <cell r="FP51">
            <v>573.94879845345451</v>
          </cell>
          <cell r="FQ51">
            <v>726.70901106062524</v>
          </cell>
          <cell r="FR51">
            <v>747.77199056527229</v>
          </cell>
          <cell r="FS51">
            <v>733.58179143274549</v>
          </cell>
          <cell r="FT51">
            <v>763.76605021598425</v>
          </cell>
          <cell r="FU51">
            <v>2236.4644153238269</v>
          </cell>
          <cell r="FV51">
            <v>2020.9898126522496</v>
          </cell>
          <cell r="FW51">
            <v>2236.2087938101786</v>
          </cell>
          <cell r="FX51">
            <v>2184.9911823504053</v>
          </cell>
          <cell r="FY51">
            <v>2757.8571296071918</v>
          </cell>
          <cell r="FZ51">
            <v>3193.6674496844407</v>
          </cell>
          <cell r="GA51">
            <v>1971.9645160993762</v>
          </cell>
          <cell r="GB51">
            <v>2515.9098017621714</v>
          </cell>
        </row>
        <row r="52">
          <cell r="B52">
            <v>1050</v>
          </cell>
          <cell r="C52">
            <v>687.3784883720931</v>
          </cell>
          <cell r="D52">
            <v>687.82936046511634</v>
          </cell>
          <cell r="E52">
            <v>687.82936046511634</v>
          </cell>
          <cell r="F52">
            <v>680.38517441860472</v>
          </cell>
          <cell r="G52">
            <v>662.3855666297527</v>
          </cell>
          <cell r="H52">
            <v>691.42493386243393</v>
          </cell>
          <cell r="I52">
            <v>658.5370159883721</v>
          </cell>
          <cell r="J52">
            <v>667.05082412790694</v>
          </cell>
          <cell r="K52">
            <v>721.45631249999997</v>
          </cell>
          <cell r="L52">
            <v>764.67149127906987</v>
          </cell>
          <cell r="M52">
            <v>694.12099259585762</v>
          </cell>
          <cell r="N52">
            <v>626.65415311460765</v>
          </cell>
          <cell r="O52">
            <v>680.42479816934951</v>
          </cell>
          <cell r="P52">
            <v>704.54620903502803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FN52">
            <v>1050</v>
          </cell>
          <cell r="FO52">
            <v>685.51748603698559</v>
          </cell>
          <cell r="FP52">
            <v>686.13119054003084</v>
          </cell>
          <cell r="FQ52">
            <v>683.16822298210138</v>
          </cell>
          <cell r="FR52">
            <v>674.54437423317211</v>
          </cell>
          <cell r="FS52">
            <v>660.68457194501877</v>
          </cell>
          <cell r="FT52">
            <v>687.397217762482</v>
          </cell>
          <cell r="FU52">
            <v>688.06026113970699</v>
          </cell>
          <cell r="FV52">
            <v>690.68987978732457</v>
          </cell>
          <cell r="FW52">
            <v>683.16363539199699</v>
          </cell>
          <cell r="FX52">
            <v>729.59143605397969</v>
          </cell>
          <cell r="FY52">
            <v>776.26119214183166</v>
          </cell>
          <cell r="FZ52">
            <v>675.24866273452881</v>
          </cell>
          <cell r="GA52">
            <v>665.56966598645658</v>
          </cell>
          <cell r="GB52">
            <v>682.98849318297994</v>
          </cell>
        </row>
        <row r="53">
          <cell r="B53">
            <v>1051</v>
          </cell>
          <cell r="C53">
            <v>21499.48243724012</v>
          </cell>
          <cell r="D53">
            <v>22684.26775233461</v>
          </cell>
          <cell r="E53">
            <v>22213.430541100537</v>
          </cell>
          <cell r="F53">
            <v>20942.71322397322</v>
          </cell>
          <cell r="G53">
            <v>20400.186608216405</v>
          </cell>
          <cell r="H53">
            <v>18720.902221370481</v>
          </cell>
          <cell r="I53">
            <v>19535.026247683898</v>
          </cell>
          <cell r="J53">
            <v>19894.52400621109</v>
          </cell>
          <cell r="K53">
            <v>21029.657738941492</v>
          </cell>
          <cell r="L53">
            <v>21043.494894040603</v>
          </cell>
          <cell r="M53">
            <v>21990.38759220429</v>
          </cell>
          <cell r="N53">
            <v>12754.965240574569</v>
          </cell>
          <cell r="O53">
            <v>12059.110671923987</v>
          </cell>
          <cell r="P53">
            <v>7912.3208455159811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FN53">
            <v>1051</v>
          </cell>
          <cell r="FO53">
            <v>21075.556687703945</v>
          </cell>
          <cell r="FP53">
            <v>22382.669100292555</v>
          </cell>
          <cell r="FQ53">
            <v>22042.889658032043</v>
          </cell>
          <cell r="FR53">
            <v>20697.781054661904</v>
          </cell>
          <cell r="FS53">
            <v>20316.472905570488</v>
          </cell>
          <cell r="FT53">
            <v>18595.958952107358</v>
          </cell>
          <cell r="FU53">
            <v>18163.963165169658</v>
          </cell>
          <cell r="FV53">
            <v>18328.517863749366</v>
          </cell>
          <cell r="FW53">
            <v>19633.357947736273</v>
          </cell>
          <cell r="FX53">
            <v>19008.103525250935</v>
          </cell>
          <cell r="FY53">
            <v>22251.987412231891</v>
          </cell>
          <cell r="FZ53">
            <v>12523.392607579661</v>
          </cell>
          <cell r="GA53">
            <v>9944.9177860474701</v>
          </cell>
          <cell r="GB53">
            <v>6592.5996329380368</v>
          </cell>
        </row>
        <row r="54">
          <cell r="B54">
            <v>1052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FN54">
            <v>1052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</row>
        <row r="55">
          <cell r="B55">
            <v>1053</v>
          </cell>
          <cell r="C55">
            <v>1083.4663393391318</v>
          </cell>
          <cell r="D55">
            <v>1083.4663393391318</v>
          </cell>
          <cell r="E55">
            <v>1083.4663393391318</v>
          </cell>
          <cell r="F55">
            <v>1083.4663393391318</v>
          </cell>
          <cell r="G55">
            <v>1496.3586208351439</v>
          </cell>
          <cell r="H55">
            <v>1700.0701740407185</v>
          </cell>
          <cell r="I55">
            <v>1681.9481641971511</v>
          </cell>
          <cell r="J55">
            <v>1500.2131509594974</v>
          </cell>
          <cell r="K55">
            <v>1638.0705756422619</v>
          </cell>
          <cell r="L55">
            <v>1654.2890961931753</v>
          </cell>
          <cell r="M55">
            <v>3178.4780839231548</v>
          </cell>
          <cell r="N55">
            <v>2798.8818756319515</v>
          </cell>
          <cell r="O55">
            <v>2957.5312942366031</v>
          </cell>
          <cell r="P55">
            <v>3026.3516430738123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FN55">
            <v>1053</v>
          </cell>
          <cell r="FO55">
            <v>1080.5329723198993</v>
          </cell>
          <cell r="FP55">
            <v>1080.7913881694637</v>
          </cell>
          <cell r="FQ55">
            <v>1076.1241323090862</v>
          </cell>
          <cell r="FR55">
            <v>1074.1652689548021</v>
          </cell>
          <cell r="FS55">
            <v>1492.5159977637402</v>
          </cell>
          <cell r="FT55">
            <v>1690.1668574611715</v>
          </cell>
          <cell r="FU55">
            <v>1757.3525329385234</v>
          </cell>
          <cell r="FV55">
            <v>1553.3779487436643</v>
          </cell>
          <cell r="FW55">
            <v>1551.1268389995948</v>
          </cell>
          <cell r="FX55">
            <v>1578.3969601392344</v>
          </cell>
          <cell r="FY55">
            <v>3554.6096616320619</v>
          </cell>
          <cell r="FZ55">
            <v>3015.9239099892106</v>
          </cell>
          <cell r="GA55">
            <v>2892.9620451011647</v>
          </cell>
          <cell r="GB55">
            <v>2933.7512884723437</v>
          </cell>
        </row>
        <row r="56">
          <cell r="B56">
            <v>1054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FN56">
            <v>1054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</row>
        <row r="57">
          <cell r="B57">
            <v>1055</v>
          </cell>
          <cell r="C57">
            <v>2433.7412429557899</v>
          </cell>
          <cell r="D57">
            <v>2563.9844266608457</v>
          </cell>
          <cell r="E57">
            <v>2626.7293180807997</v>
          </cell>
          <cell r="F57">
            <v>2695.1782905389314</v>
          </cell>
          <cell r="G57">
            <v>2623.8772775617113</v>
          </cell>
          <cell r="H57">
            <v>2738.9095784982937</v>
          </cell>
          <cell r="I57">
            <v>2506.9436162790698</v>
          </cell>
          <cell r="J57">
            <v>2412.1565843023254</v>
          </cell>
          <cell r="K57">
            <v>2555.3190741279072</v>
          </cell>
          <cell r="L57">
            <v>2618.483664244186</v>
          </cell>
          <cell r="M57">
            <v>2226.7323255806682</v>
          </cell>
          <cell r="N57">
            <v>1564.9690292348114</v>
          </cell>
          <cell r="O57">
            <v>1962.6556888781388</v>
          </cell>
          <cell r="P57">
            <v>1842.4163102907587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FN57">
            <v>1055</v>
          </cell>
          <cell r="FO57">
            <v>2385.7528514394417</v>
          </cell>
          <cell r="FP57">
            <v>2529.8949750911274</v>
          </cell>
          <cell r="FQ57">
            <v>2606.5629265521002</v>
          </cell>
          <cell r="FR57">
            <v>2663.6572618010309</v>
          </cell>
          <cell r="FS57">
            <v>2613.109999476877</v>
          </cell>
          <cell r="FT57">
            <v>2720.6301006768126</v>
          </cell>
          <cell r="FU57">
            <v>2330.9941295138551</v>
          </cell>
          <cell r="FV57">
            <v>2222.2826256985604</v>
          </cell>
          <cell r="FW57">
            <v>2385.654330461608</v>
          </cell>
          <cell r="FX57">
            <v>2365.21589307046</v>
          </cell>
          <cell r="FY57">
            <v>2253.2217529806676</v>
          </cell>
          <cell r="FZ57">
            <v>1536.5562510092345</v>
          </cell>
          <cell r="GA57">
            <v>1618.564585666694</v>
          </cell>
          <cell r="GB57">
            <v>1535.1138216071442</v>
          </cell>
        </row>
        <row r="58">
          <cell r="B58">
            <v>1056</v>
          </cell>
          <cell r="C58">
            <v>242.10872093023258</v>
          </cell>
          <cell r="D58">
            <v>263.51075581395349</v>
          </cell>
          <cell r="E58">
            <v>302.67906976744189</v>
          </cell>
          <cell r="F58">
            <v>316.5218023255814</v>
          </cell>
          <cell r="G58">
            <v>226.86540697674423</v>
          </cell>
          <cell r="H58">
            <v>294.68808139534889</v>
          </cell>
          <cell r="I58">
            <v>789.49622093023254</v>
          </cell>
          <cell r="J58">
            <v>914.32063953488387</v>
          </cell>
          <cell r="K58">
            <v>948.61372987477648</v>
          </cell>
          <cell r="L58">
            <v>984.30789355992852</v>
          </cell>
          <cell r="M58">
            <v>471.78429495527735</v>
          </cell>
          <cell r="N58">
            <v>140.58494654578112</v>
          </cell>
          <cell r="O58">
            <v>322.98252629771616</v>
          </cell>
          <cell r="P58">
            <v>425.87906352611287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FN58">
            <v>1056</v>
          </cell>
          <cell r="FO58">
            <v>237.33483294064018</v>
          </cell>
          <cell r="FP58">
            <v>260.00724890688605</v>
          </cell>
          <cell r="FQ58">
            <v>300.35528840692757</v>
          </cell>
          <cell r="FR58">
            <v>312.81997196344912</v>
          </cell>
          <cell r="FS58">
            <v>225.93444768774208</v>
          </cell>
          <cell r="FT58">
            <v>292.72133364638722</v>
          </cell>
          <cell r="FU58">
            <v>734.08553918465338</v>
          </cell>
          <cell r="FV58">
            <v>842.34949123075046</v>
          </cell>
          <cell r="FW58">
            <v>885.62891246113725</v>
          </cell>
          <cell r="FX58">
            <v>889.10261511776343</v>
          </cell>
          <cell r="FY58">
            <v>477.3966874669901</v>
          </cell>
          <cell r="FZ58">
            <v>138.03255807454542</v>
          </cell>
          <cell r="GA58">
            <v>266.35750825630612</v>
          </cell>
          <cell r="GB58">
            <v>354.84533712625921</v>
          </cell>
        </row>
        <row r="59">
          <cell r="B59">
            <v>1057</v>
          </cell>
          <cell r="C59">
            <v>452.14796511627912</v>
          </cell>
          <cell r="D59">
            <v>460.44593023255817</v>
          </cell>
          <cell r="E59">
            <v>491.85348837209307</v>
          </cell>
          <cell r="F59">
            <v>587.56308139534883</v>
          </cell>
          <cell r="G59">
            <v>557.87618742590405</v>
          </cell>
          <cell r="H59">
            <v>550.21891253442993</v>
          </cell>
          <cell r="I59">
            <v>691.24370930232567</v>
          </cell>
          <cell r="J59">
            <v>602.70998546511635</v>
          </cell>
          <cell r="K59">
            <v>604.09181250000006</v>
          </cell>
          <cell r="L59">
            <v>661.70914098837227</v>
          </cell>
          <cell r="M59">
            <v>652.3650110014047</v>
          </cell>
          <cell r="N59">
            <v>677.37708405156627</v>
          </cell>
          <cell r="O59">
            <v>558.13343444085683</v>
          </cell>
          <cell r="P59">
            <v>737.96431695775959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FN59">
            <v>1057</v>
          </cell>
          <cell r="FO59">
            <v>443.23253352053234</v>
          </cell>
          <cell r="FP59">
            <v>454.32407197323221</v>
          </cell>
          <cell r="FQ59">
            <v>488.0773436612572</v>
          </cell>
          <cell r="FR59">
            <v>580.69133089223499</v>
          </cell>
          <cell r="FS59">
            <v>555.58690046180345</v>
          </cell>
          <cell r="FT59">
            <v>546.54675245744511</v>
          </cell>
          <cell r="FU59">
            <v>642.72886633112728</v>
          </cell>
          <cell r="FV59">
            <v>555.26740583532887</v>
          </cell>
          <cell r="FW59">
            <v>563.9821120886329</v>
          </cell>
          <cell r="FX59">
            <v>597.70660333962962</v>
          </cell>
          <cell r="FY59">
            <v>660.12560952449621</v>
          </cell>
          <cell r="FZ59">
            <v>665.07897175367907</v>
          </cell>
          <cell r="GA59">
            <v>460.28196192622391</v>
          </cell>
          <cell r="GB59">
            <v>614.87689643604563</v>
          </cell>
        </row>
        <row r="60">
          <cell r="B60">
            <v>1058</v>
          </cell>
          <cell r="C60">
            <v>8075.1091431786426</v>
          </cell>
          <cell r="D60">
            <v>7370.0990765327642</v>
          </cell>
          <cell r="E60">
            <v>7747.9098015367963</v>
          </cell>
          <cell r="F60">
            <v>7949.8097312185373</v>
          </cell>
          <cell r="G60">
            <v>7739.497304466724</v>
          </cell>
          <cell r="H60">
            <v>8078.8013529596483</v>
          </cell>
          <cell r="I60">
            <v>8096.2142441860469</v>
          </cell>
          <cell r="J60">
            <v>8280.5729651162801</v>
          </cell>
          <cell r="K60">
            <v>8317.5924418604664</v>
          </cell>
          <cell r="L60">
            <v>9338.9804302325592</v>
          </cell>
          <cell r="M60">
            <v>8547.5767967894917</v>
          </cell>
          <cell r="N60">
            <v>7134.4232032105065</v>
          </cell>
          <cell r="O60">
            <v>6259.466860465117</v>
          </cell>
          <cell r="P60">
            <v>4341.5529069767445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FN60">
            <v>1058</v>
          </cell>
          <cell r="FO60">
            <v>7915.8845336513523</v>
          </cell>
          <cell r="FP60">
            <v>7272.1099339619223</v>
          </cell>
          <cell r="FQ60">
            <v>7688.4261762118231</v>
          </cell>
          <cell r="FR60">
            <v>7856.8339967826259</v>
          </cell>
          <cell r="FS60">
            <v>7707.7376942034516</v>
          </cell>
          <cell r="FT60">
            <v>8024.8834466092867</v>
          </cell>
          <cell r="FU60">
            <v>7527.982580834916</v>
          </cell>
          <cell r="FV60">
            <v>7628.7640491338643</v>
          </cell>
          <cell r="FW60">
            <v>7765.3317853118806</v>
          </cell>
          <cell r="FX60">
            <v>8435.6855993737354</v>
          </cell>
          <cell r="FY60">
            <v>8649.2596135355179</v>
          </cell>
          <cell r="FZ60">
            <v>7004.8942601749077</v>
          </cell>
          <cell r="GA60">
            <v>5162.0625272761108</v>
          </cell>
          <cell r="GB60">
            <v>3617.4114598925162</v>
          </cell>
        </row>
        <row r="61">
          <cell r="B61">
            <v>1059</v>
          </cell>
          <cell r="C61">
            <v>32238.112500000003</v>
          </cell>
          <cell r="D61">
            <v>33555.733430232562</v>
          </cell>
          <cell r="E61">
            <v>39393.37333852717</v>
          </cell>
          <cell r="F61">
            <v>41439.136729222519</v>
          </cell>
          <cell r="G61">
            <v>40342.863270777481</v>
          </cell>
          <cell r="H61">
            <v>40899.245858807481</v>
          </cell>
          <cell r="I61">
            <v>43926.495409883726</v>
          </cell>
          <cell r="J61">
            <v>43035.749385174422</v>
          </cell>
          <cell r="K61">
            <v>42207.38338517442</v>
          </cell>
          <cell r="L61">
            <v>50983.01405232559</v>
          </cell>
          <cell r="M61">
            <v>49076.294653645222</v>
          </cell>
          <cell r="N61">
            <v>37789.851338525805</v>
          </cell>
          <cell r="O61">
            <v>31810.3022160818</v>
          </cell>
          <cell r="P61">
            <v>30337.071526718209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FN61">
            <v>1059</v>
          </cell>
          <cell r="FO61">
            <v>32150.831324262246</v>
          </cell>
          <cell r="FP61">
            <v>33472.888264555317</v>
          </cell>
          <cell r="FQ61">
            <v>39126.420603438266</v>
          </cell>
          <cell r="FR61">
            <v>41083.400410160255</v>
          </cell>
          <cell r="FS61">
            <v>40239.263495287661</v>
          </cell>
          <cell r="FT61">
            <v>40660.997940698428</v>
          </cell>
          <cell r="FU61">
            <v>45895.788951688039</v>
          </cell>
          <cell r="FV61">
            <v>44560.857275402916</v>
          </cell>
          <cell r="FW61">
            <v>39967.14558346806</v>
          </cell>
          <cell r="FX61">
            <v>48644.118240340336</v>
          </cell>
          <cell r="FY61">
            <v>54883.836391796489</v>
          </cell>
          <cell r="FZ61">
            <v>40720.302346116165</v>
          </cell>
          <cell r="GA61">
            <v>31115.815117038626</v>
          </cell>
          <cell r="GB61">
            <v>29408.817340733745</v>
          </cell>
        </row>
        <row r="62">
          <cell r="B62">
            <v>1060</v>
          </cell>
          <cell r="C62">
            <v>808.39890496944656</v>
          </cell>
          <cell r="D62">
            <v>828.18174802765327</v>
          </cell>
          <cell r="E62">
            <v>849.76303136387878</v>
          </cell>
          <cell r="F62">
            <v>827.28252788864393</v>
          </cell>
          <cell r="G62">
            <v>863.55107349535615</v>
          </cell>
          <cell r="H62">
            <v>934.19147467913342</v>
          </cell>
          <cell r="I62">
            <v>803.59796511627917</v>
          </cell>
          <cell r="J62">
            <v>754.83662790697679</v>
          </cell>
          <cell r="K62">
            <v>824.19999371464485</v>
          </cell>
          <cell r="L62">
            <v>832.36038969201763</v>
          </cell>
          <cell r="M62">
            <v>937.81781463037282</v>
          </cell>
          <cell r="N62">
            <v>782.77029106029113</v>
          </cell>
          <cell r="O62">
            <v>911.44752906976748</v>
          </cell>
          <cell r="P62">
            <v>927.21845930232564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FN62">
            <v>1060</v>
          </cell>
          <cell r="FO62">
            <v>806.21025304725822</v>
          </cell>
          <cell r="FP62">
            <v>826.1370645380531</v>
          </cell>
          <cell r="FQ62">
            <v>844.00453580548583</v>
          </cell>
          <cell r="FR62">
            <v>820.18068010598734</v>
          </cell>
          <cell r="FS62">
            <v>861.33348926645203</v>
          </cell>
          <cell r="FT62">
            <v>928.74958524366843</v>
          </cell>
          <cell r="FU62">
            <v>839.62451966254741</v>
          </cell>
          <cell r="FV62">
            <v>781.58665116673171</v>
          </cell>
          <cell r="FW62">
            <v>780.45399872519363</v>
          </cell>
          <cell r="FX62">
            <v>794.17503981225195</v>
          </cell>
          <cell r="FY62">
            <v>1048.7963662852126</v>
          </cell>
          <cell r="FZ62">
            <v>843.47097939062303</v>
          </cell>
          <cell r="GA62">
            <v>891.54867535583708</v>
          </cell>
          <cell r="GB62">
            <v>898.84741447647866</v>
          </cell>
        </row>
        <row r="63">
          <cell r="B63">
            <v>1061</v>
          </cell>
          <cell r="C63">
            <v>584.03284883720937</v>
          </cell>
          <cell r="D63">
            <v>514.27238372093029</v>
          </cell>
          <cell r="E63">
            <v>614.84563953488373</v>
          </cell>
          <cell r="F63">
            <v>554.99476744186052</v>
          </cell>
          <cell r="G63">
            <v>415.53139534883724</v>
          </cell>
          <cell r="H63">
            <v>478.71104651162796</v>
          </cell>
          <cell r="I63">
            <v>430.14156976744187</v>
          </cell>
          <cell r="J63">
            <v>644.33459302325582</v>
          </cell>
          <cell r="K63">
            <v>685.42151162790708</v>
          </cell>
          <cell r="L63">
            <v>692.95203488372101</v>
          </cell>
          <cell r="M63">
            <v>897.10355720930238</v>
          </cell>
          <cell r="N63">
            <v>307.27471595450942</v>
          </cell>
          <cell r="O63">
            <v>287.86142384784858</v>
          </cell>
          <cell r="P63">
            <v>440.46497993514225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FN63">
            <v>1061</v>
          </cell>
          <cell r="FO63">
            <v>582.45164355678287</v>
          </cell>
          <cell r="FP63">
            <v>513.0027055921189</v>
          </cell>
          <cell r="FQ63">
            <v>610.67908279649964</v>
          </cell>
          <cell r="FR63">
            <v>550.23038740762695</v>
          </cell>
          <cell r="FS63">
            <v>414.46431790869201</v>
          </cell>
          <cell r="FT63">
            <v>475.92243983166793</v>
          </cell>
          <cell r="FU63">
            <v>449.42548958623064</v>
          </cell>
          <cell r="FV63">
            <v>667.16862718801144</v>
          </cell>
          <cell r="FW63">
            <v>649.04145066940407</v>
          </cell>
          <cell r="FX63">
            <v>661.16218011693991</v>
          </cell>
          <cell r="FY63">
            <v>1003.264105569895</v>
          </cell>
          <cell r="FZ63">
            <v>331.10263453798217</v>
          </cell>
          <cell r="GA63">
            <v>281.5767917869353</v>
          </cell>
          <cell r="GB63">
            <v>426.98762563466971</v>
          </cell>
        </row>
        <row r="64">
          <cell r="B64">
            <v>1062</v>
          </cell>
          <cell r="C64">
            <v>3027.8459302325582</v>
          </cell>
          <cell r="D64">
            <v>3169.5156976744188</v>
          </cell>
          <cell r="E64">
            <v>3201.8633720930234</v>
          </cell>
          <cell r="F64">
            <v>3147.9409883720932</v>
          </cell>
          <cell r="G64">
            <v>3359.8217675616775</v>
          </cell>
          <cell r="H64">
            <v>3150.9160038456339</v>
          </cell>
          <cell r="I64">
            <v>2884.0560576678017</v>
          </cell>
          <cell r="J64">
            <v>2630.3203711380593</v>
          </cell>
          <cell r="K64">
            <v>2872.0254863237187</v>
          </cell>
          <cell r="L64">
            <v>2900.4613822279139</v>
          </cell>
          <cell r="M64">
            <v>2623.4554420521804</v>
          </cell>
          <cell r="N64">
            <v>2309.2745691540695</v>
          </cell>
          <cell r="O64">
            <v>2507.4240309820448</v>
          </cell>
          <cell r="P64">
            <v>2596.3135091852487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FN64">
            <v>1062</v>
          </cell>
          <cell r="FO64">
            <v>3019.6483674024303</v>
          </cell>
          <cell r="FP64">
            <v>3161.6905355859071</v>
          </cell>
          <cell r="FQ64">
            <v>3180.1656571698572</v>
          </cell>
          <cell r="FR64">
            <v>3120.9173332427381</v>
          </cell>
          <cell r="FS64">
            <v>3351.1938033423571</v>
          </cell>
          <cell r="FT64">
            <v>3132.5611622760784</v>
          </cell>
          <cell r="FU64">
            <v>3013.3528047806813</v>
          </cell>
          <cell r="FV64">
            <v>2723.5340925013807</v>
          </cell>
          <cell r="FW64">
            <v>2719.5872268085254</v>
          </cell>
          <cell r="FX64">
            <v>2767.399869372764</v>
          </cell>
          <cell r="FY64">
            <v>2933.9073024753156</v>
          </cell>
          <cell r="FZ64">
            <v>2488.3495257438385</v>
          </cell>
          <cell r="GA64">
            <v>2452.6815884387765</v>
          </cell>
          <cell r="GB64">
            <v>2516.8714680868961</v>
          </cell>
        </row>
        <row r="65">
          <cell r="B65">
            <v>1063</v>
          </cell>
          <cell r="C65">
            <v>121499.21773255814</v>
          </cell>
          <cell r="D65">
            <v>122188.45726744187</v>
          </cell>
          <cell r="E65">
            <v>133244.36860465119</v>
          </cell>
          <cell r="F65">
            <v>133138.94127906978</v>
          </cell>
          <cell r="G65">
            <v>27944.391039690097</v>
          </cell>
          <cell r="H65">
            <v>20122.979496138003</v>
          </cell>
          <cell r="I65">
            <v>20554.604140988376</v>
          </cell>
          <cell r="J65">
            <v>19069.078395348839</v>
          </cell>
          <cell r="K65">
            <v>21762.64751598837</v>
          </cell>
          <cell r="L65">
            <v>23730.265514067079</v>
          </cell>
          <cell r="M65">
            <v>23730.265514067079</v>
          </cell>
          <cell r="N65">
            <v>22674.111864263581</v>
          </cell>
          <cell r="O65">
            <v>20095.946049900223</v>
          </cell>
          <cell r="P65">
            <v>20983.082887097207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FN65">
            <v>1063</v>
          </cell>
          <cell r="FO65">
            <v>119103.50206378852</v>
          </cell>
          <cell r="FP65">
            <v>120563.90079467822</v>
          </cell>
          <cell r="FQ65">
            <v>132221.40133970324</v>
          </cell>
          <cell r="FR65">
            <v>131581.83598146364</v>
          </cell>
          <cell r="FS65">
            <v>27829.719125798114</v>
          </cell>
          <cell r="FT65">
            <v>19988.678765551835</v>
          </cell>
          <cell r="FU65">
            <v>19111.982126761763</v>
          </cell>
          <cell r="FV65">
            <v>17568.047564509288</v>
          </cell>
          <cell r="FW65">
            <v>20317.679625408859</v>
          </cell>
          <cell r="FX65">
            <v>21435.001450297066</v>
          </cell>
          <cell r="FY65">
            <v>24012.563093482542</v>
          </cell>
          <cell r="FZ65">
            <v>22262.452272395338</v>
          </cell>
          <cell r="GA65">
            <v>16572.742114756409</v>
          </cell>
          <cell r="GB65">
            <v>17483.247613471165</v>
          </cell>
        </row>
        <row r="66">
          <cell r="B66">
            <v>1064</v>
          </cell>
          <cell r="C66">
            <v>996.91945045906982</v>
          </cell>
          <cell r="D66">
            <v>1050.2702179250434</v>
          </cell>
          <cell r="E66">
            <v>1075.9720475071913</v>
          </cell>
          <cell r="F66">
            <v>1104.0104070513526</v>
          </cell>
          <cell r="G66">
            <v>1074.8037825261845</v>
          </cell>
          <cell r="H66">
            <v>1098.9296332542292</v>
          </cell>
          <cell r="I66">
            <v>1176.2548773569576</v>
          </cell>
          <cell r="J66">
            <v>1161.5212674137133</v>
          </cell>
          <cell r="K66">
            <v>1268.2556541490276</v>
          </cell>
          <cell r="L66">
            <v>1280.8126408237704</v>
          </cell>
          <cell r="M66">
            <v>1443.0875455435239</v>
          </cell>
          <cell r="N66">
            <v>1204.5047987234097</v>
          </cell>
          <cell r="O66">
            <v>1675.4934593023256</v>
          </cell>
          <cell r="P66">
            <v>1763.6293604651164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FN66">
            <v>1064</v>
          </cell>
          <cell r="FO66">
            <v>994.22039970813307</v>
          </cell>
          <cell r="FP66">
            <v>1047.6772240812111</v>
          </cell>
          <cell r="FQ66">
            <v>1068.6806262193288</v>
          </cell>
          <cell r="FR66">
            <v>1094.5329751015233</v>
          </cell>
          <cell r="FS66">
            <v>1072.043704992323</v>
          </cell>
          <cell r="FT66">
            <v>1092.5281045273914</v>
          </cell>
          <cell r="FU66">
            <v>1228.9882245516369</v>
          </cell>
          <cell r="FV66">
            <v>1202.683447111021</v>
          </cell>
          <cell r="FW66">
            <v>1200.9405535486321</v>
          </cell>
          <cell r="FX66">
            <v>1222.0541037454034</v>
          </cell>
          <cell r="FY66">
            <v>1613.8582039988437</v>
          </cell>
          <cell r="FZ66">
            <v>1297.9093022089248</v>
          </cell>
          <cell r="GA66">
            <v>1638.9138448078613</v>
          </cell>
          <cell r="GB66">
            <v>1709.6658018884411</v>
          </cell>
        </row>
        <row r="67">
          <cell r="B67">
            <v>1065</v>
          </cell>
          <cell r="C67">
            <v>927.30000000000007</v>
          </cell>
          <cell r="D67">
            <v>1093.0770348837211</v>
          </cell>
          <cell r="E67">
            <v>1093.0770348837211</v>
          </cell>
          <cell r="F67">
            <v>1226.266569767442</v>
          </cell>
          <cell r="G67">
            <v>1374.0427598956605</v>
          </cell>
          <cell r="H67">
            <v>1411.445605902167</v>
          </cell>
          <cell r="I67">
            <v>1297.5689215116281</v>
          </cell>
          <cell r="J67">
            <v>1158.3757848837211</v>
          </cell>
          <cell r="K67">
            <v>1411.722780523256</v>
          </cell>
          <cell r="L67">
            <v>1588.9299026162792</v>
          </cell>
          <cell r="M67">
            <v>1216.1959440434823</v>
          </cell>
          <cell r="N67">
            <v>1282.6321068637226</v>
          </cell>
          <cell r="O67">
            <v>1089.1937590711175</v>
          </cell>
          <cell r="P67">
            <v>1127.8062409288825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FN67">
            <v>1065</v>
          </cell>
          <cell r="FO67">
            <v>909.01554367913639</v>
          </cell>
          <cell r="FP67">
            <v>1078.5440306052326</v>
          </cell>
          <cell r="FQ67">
            <v>1084.6850702816735</v>
          </cell>
          <cell r="FR67">
            <v>1211.924964270821</v>
          </cell>
          <cell r="FS67">
            <v>1368.4042719134793</v>
          </cell>
          <cell r="FT67">
            <v>1402.0256203532238</v>
          </cell>
          <cell r="FU67">
            <v>1206.4992284000903</v>
          </cell>
          <cell r="FV67">
            <v>1067.193729266784</v>
          </cell>
          <cell r="FW67">
            <v>1317.9890522736448</v>
          </cell>
          <cell r="FX67">
            <v>1435.2437290181449</v>
          </cell>
          <cell r="FY67">
            <v>1230.6639309648615</v>
          </cell>
          <cell r="FZ67">
            <v>1259.3452935680355</v>
          </cell>
          <cell r="GA67">
            <v>898.23724831194886</v>
          </cell>
          <cell r="GB67">
            <v>939.69584337401989</v>
          </cell>
        </row>
        <row r="68">
          <cell r="B68">
            <v>1066</v>
          </cell>
          <cell r="C68">
            <v>8656.3316860465129</v>
          </cell>
          <cell r="D68">
            <v>9329.0136627906977</v>
          </cell>
          <cell r="E68">
            <v>9491.8072674418618</v>
          </cell>
          <cell r="F68">
            <v>6298.1459302325584</v>
          </cell>
          <cell r="G68">
            <v>6769.1305181909001</v>
          </cell>
          <cell r="H68">
            <v>6918.0592600688278</v>
          </cell>
          <cell r="I68">
            <v>11152.839148255815</v>
          </cell>
          <cell r="J68">
            <v>12483.58021656977</v>
          </cell>
          <cell r="K68">
            <v>13695.222558139536</v>
          </cell>
          <cell r="L68">
            <v>12068.745850290697</v>
          </cell>
          <cell r="M68">
            <v>13597.817722725717</v>
          </cell>
          <cell r="N68">
            <v>11349.718005514706</v>
          </cell>
          <cell r="O68">
            <v>12323.5911623632</v>
          </cell>
          <cell r="P68">
            <v>12760.468840201778</v>
          </cell>
          <cell r="Q68">
            <v>0</v>
          </cell>
          <cell r="R68">
            <v>999</v>
          </cell>
          <cell r="S68">
            <v>3330</v>
          </cell>
          <cell r="T68">
            <v>3784.0909090909095</v>
          </cell>
          <cell r="U68">
            <v>8325</v>
          </cell>
          <cell r="V68">
            <v>8325</v>
          </cell>
          <cell r="W68">
            <v>8325</v>
          </cell>
          <cell r="X68">
            <v>8325</v>
          </cell>
          <cell r="Y68">
            <v>6394.9735231666027</v>
          </cell>
          <cell r="Z68">
            <v>7807.8518619881825</v>
          </cell>
          <cell r="AA68">
            <v>7659</v>
          </cell>
          <cell r="AB68">
            <v>7659</v>
          </cell>
          <cell r="AC68">
            <v>7659</v>
          </cell>
          <cell r="AD68">
            <v>7659</v>
          </cell>
          <cell r="FN68">
            <v>1066</v>
          </cell>
          <cell r="FO68">
            <v>8485.6465586741124</v>
          </cell>
          <cell r="FP68">
            <v>9204.9797739167643</v>
          </cell>
          <cell r="FQ68">
            <v>9418.9350836379963</v>
          </cell>
          <cell r="FR68">
            <v>6224.4869669056252</v>
          </cell>
          <cell r="FS68">
            <v>6741.3528811401193</v>
          </cell>
          <cell r="FT68">
            <v>6871.8881444522776</v>
          </cell>
          <cell r="FU68">
            <v>10370.07869390495</v>
          </cell>
          <cell r="FV68">
            <v>11500.929749890667</v>
          </cell>
          <cell r="FW68">
            <v>12785.905029731593</v>
          </cell>
          <cell r="FX68">
            <v>10901.419735522835</v>
          </cell>
          <cell r="FY68">
            <v>13759.57870370516</v>
          </cell>
          <cell r="FZ68">
            <v>11143.658323444701</v>
          </cell>
          <cell r="GA68">
            <v>10163.029784932696</v>
          </cell>
          <cell r="GB68">
            <v>10632.109571201992</v>
          </cell>
        </row>
        <row r="69">
          <cell r="B69">
            <v>1067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FN69">
            <v>1067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</row>
        <row r="70">
          <cell r="B70">
            <v>1068</v>
          </cell>
          <cell r="C70">
            <v>4406.8620303198677</v>
          </cell>
          <cell r="D70">
            <v>4642.6980061612048</v>
          </cell>
          <cell r="E70">
            <v>4756.3124178803882</v>
          </cell>
          <cell r="F70">
            <v>4880.255412483134</v>
          </cell>
          <cell r="G70">
            <v>4751.1481264386066</v>
          </cell>
          <cell r="H70">
            <v>4959.4412145904444</v>
          </cell>
          <cell r="I70">
            <v>4539.412177325582</v>
          </cell>
          <cell r="J70">
            <v>3982.6223154069771</v>
          </cell>
          <cell r="K70">
            <v>4248.9353372093028</v>
          </cell>
          <cell r="L70">
            <v>5287.0071758720942</v>
          </cell>
          <cell r="M70">
            <v>5232.5395299375014</v>
          </cell>
          <cell r="N70">
            <v>4585.2386590792148</v>
          </cell>
          <cell r="O70">
            <v>4978.6793459448736</v>
          </cell>
          <cell r="P70">
            <v>5155.1761026696549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FN70">
            <v>1068</v>
          </cell>
          <cell r="FO70">
            <v>4319.9677390382367</v>
          </cell>
          <cell r="FP70">
            <v>4580.9710209314326</v>
          </cell>
          <cell r="FQ70">
            <v>4719.7964138172547</v>
          </cell>
          <cell r="FR70">
            <v>4823.1791620379672</v>
          </cell>
          <cell r="FS70">
            <v>4731.6514321621335</v>
          </cell>
          <cell r="FT70">
            <v>4926.3419124445327</v>
          </cell>
          <cell r="FU70">
            <v>4220.8141691255878</v>
          </cell>
          <cell r="FV70">
            <v>3669.1284611642054</v>
          </cell>
          <cell r="FW70">
            <v>3966.8200694365969</v>
          </cell>
          <cell r="FX70">
            <v>4775.6316260081512</v>
          </cell>
          <cell r="FY70">
            <v>5294.7863363468714</v>
          </cell>
          <cell r="FZ70">
            <v>4501.9914083681515</v>
          </cell>
          <cell r="GA70">
            <v>4105.8215755320552</v>
          </cell>
          <cell r="GB70">
            <v>4295.3278495337099</v>
          </cell>
        </row>
        <row r="71">
          <cell r="B71">
            <v>1069</v>
          </cell>
          <cell r="C71">
            <v>2535.0945348837213</v>
          </cell>
          <cell r="D71">
            <v>2851.7103488372095</v>
          </cell>
          <cell r="E71">
            <v>2984.0902325581396</v>
          </cell>
          <cell r="F71">
            <v>2496.1947900023811</v>
          </cell>
          <cell r="G71">
            <v>2430.1578907959688</v>
          </cell>
          <cell r="H71">
            <v>1572.8008909714936</v>
          </cell>
          <cell r="I71">
            <v>956.58750000000009</v>
          </cell>
          <cell r="J71">
            <v>923.3476744186047</v>
          </cell>
          <cell r="K71">
            <v>1008.1958390949088</v>
          </cell>
          <cell r="L71">
            <v>1018.1779761156505</v>
          </cell>
          <cell r="M71">
            <v>1147.1779006913891</v>
          </cell>
          <cell r="N71">
            <v>957.51729729729743</v>
          </cell>
          <cell r="O71">
            <v>1125.1848837209304</v>
          </cell>
          <cell r="P71">
            <v>907.41845930232569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FN71">
            <v>1069</v>
          </cell>
          <cell r="FO71">
            <v>2528.2310427481002</v>
          </cell>
          <cell r="FP71">
            <v>2844.6698108378205</v>
          </cell>
          <cell r="FQ71">
            <v>2963.8682768883932</v>
          </cell>
          <cell r="FR71">
            <v>2474.7660823519236</v>
          </cell>
          <cell r="FS71">
            <v>2423.9172873414877</v>
          </cell>
          <cell r="FT71">
            <v>1563.6389484953997</v>
          </cell>
          <cell r="FU71">
            <v>999.47281485024575</v>
          </cell>
          <cell r="FV71">
            <v>956.06941956765183</v>
          </cell>
          <cell r="FW71">
            <v>954.68391181782454</v>
          </cell>
          <cell r="FX71">
            <v>971.468062069604</v>
          </cell>
          <cell r="FY71">
            <v>1282.9314979498802</v>
          </cell>
          <cell r="FZ71">
            <v>1031.7689132540254</v>
          </cell>
          <cell r="GA71">
            <v>1100.6196852995358</v>
          </cell>
          <cell r="GB71">
            <v>879.65325518415227</v>
          </cell>
        </row>
        <row r="72">
          <cell r="B72">
            <v>1070</v>
          </cell>
          <cell r="C72">
            <v>7058.7287790697683</v>
          </cell>
          <cell r="D72">
            <v>7282.7738372093027</v>
          </cell>
          <cell r="E72">
            <v>7311.9845930232568</v>
          </cell>
          <cell r="F72">
            <v>7300.348255813954</v>
          </cell>
          <cell r="G72">
            <v>8402.4322185468191</v>
          </cell>
          <cell r="H72">
            <v>7879.0071261462172</v>
          </cell>
          <cell r="I72">
            <v>7211.7118332688569</v>
          </cell>
          <cell r="J72">
            <v>6577.2343416805461</v>
          </cell>
          <cell r="K72">
            <v>7181.6288487538941</v>
          </cell>
          <cell r="L72">
            <v>7252.7340848801696</v>
          </cell>
          <cell r="M72">
            <v>8171.6325209735842</v>
          </cell>
          <cell r="N72">
            <v>6820.6330345743363</v>
          </cell>
          <cell r="O72">
            <v>7405.8838242290703</v>
          </cell>
          <cell r="P72">
            <v>7668.4262345414745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FN72">
            <v>1070</v>
          </cell>
          <cell r="FO72">
            <v>6919.5451081523479</v>
          </cell>
          <cell r="FP72">
            <v>7185.9457272429399</v>
          </cell>
          <cell r="FQ72">
            <v>7255.8477299137903</v>
          </cell>
          <cell r="FR72">
            <v>7214.9681946966684</v>
          </cell>
          <cell r="FS72">
            <v>8367.9522049197567</v>
          </cell>
          <cell r="FT72">
            <v>7826.4226461223652</v>
          </cell>
          <cell r="FU72">
            <v>6705.5588478077634</v>
          </cell>
          <cell r="FV72">
            <v>6059.5044690650329</v>
          </cell>
          <cell r="FW72">
            <v>6704.7924215276098</v>
          </cell>
          <cell r="FX72">
            <v>6551.2273992833643</v>
          </cell>
          <cell r="FY72">
            <v>8268.8430675296713</v>
          </cell>
          <cell r="FZ72">
            <v>6696.8011055398301</v>
          </cell>
          <cell r="GA72">
            <v>6107.4906573708568</v>
          </cell>
          <cell r="GB72">
            <v>6389.3849814875311</v>
          </cell>
        </row>
        <row r="73">
          <cell r="B73">
            <v>1071</v>
          </cell>
          <cell r="C73">
            <v>1793.160331395349</v>
          </cell>
          <cell r="D73">
            <v>1800.7196337209305</v>
          </cell>
          <cell r="E73">
            <v>1816.5385290697679</v>
          </cell>
          <cell r="F73">
            <v>1841.2885290697679</v>
          </cell>
          <cell r="G73">
            <v>2037.2236816966233</v>
          </cell>
          <cell r="H73">
            <v>1964.1986999631076</v>
          </cell>
          <cell r="I73">
            <v>879.74277906976749</v>
          </cell>
          <cell r="J73">
            <v>824.94109883720932</v>
          </cell>
          <cell r="K73">
            <v>1021.3621351744187</v>
          </cell>
          <cell r="L73">
            <v>1047.964935417202</v>
          </cell>
          <cell r="M73">
            <v>1180.7387733886123</v>
          </cell>
          <cell r="N73">
            <v>703.57353354222391</v>
          </cell>
          <cell r="O73">
            <v>763.94431789588702</v>
          </cell>
          <cell r="P73">
            <v>791.02653891435273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FN73">
            <v>1071</v>
          </cell>
          <cell r="FO73">
            <v>1757.8028831523816</v>
          </cell>
          <cell r="FP73">
            <v>1776.7781682010657</v>
          </cell>
          <cell r="FQ73">
            <v>1802.5922777556225</v>
          </cell>
          <cell r="FR73">
            <v>1819.7540321337713</v>
          </cell>
          <cell r="FS73">
            <v>2028.863780839438</v>
          </cell>
          <cell r="FT73">
            <v>1951.0896412140255</v>
          </cell>
          <cell r="FU73">
            <v>817.99815527464727</v>
          </cell>
          <cell r="FV73">
            <v>760.00550009934182</v>
          </cell>
          <cell r="FW73">
            <v>953.54706401193664</v>
          </cell>
          <cell r="FX73">
            <v>946.60255264368027</v>
          </cell>
          <cell r="FY73">
            <v>1194.7849583102263</v>
          </cell>
          <cell r="FZ73">
            <v>690.79981188992065</v>
          </cell>
          <cell r="GA73">
            <v>630.01025873996548</v>
          </cell>
          <cell r="GB73">
            <v>659.08870126852514</v>
          </cell>
        </row>
        <row r="74">
          <cell r="B74">
            <v>1072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FN74">
            <v>1072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</row>
        <row r="75">
          <cell r="B75">
            <v>1073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FN75">
            <v>1073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</row>
        <row r="76">
          <cell r="B76">
            <v>1074</v>
          </cell>
          <cell r="C76">
            <v>0</v>
          </cell>
          <cell r="D76">
            <v>0</v>
          </cell>
          <cell r="E76">
            <v>59.073837209302333</v>
          </cell>
          <cell r="F76">
            <v>359.53691860465119</v>
          </cell>
          <cell r="G76">
            <v>573.375</v>
          </cell>
          <cell r="H76">
            <v>6110.4488372093028</v>
          </cell>
          <cell r="I76">
            <v>2911.8183139534885</v>
          </cell>
          <cell r="J76">
            <v>2498.5892441860469</v>
          </cell>
          <cell r="K76">
            <v>2276.5587209302325</v>
          </cell>
          <cell r="L76">
            <v>2375.9520348837209</v>
          </cell>
          <cell r="M76">
            <v>2697.2031976744188</v>
          </cell>
          <cell r="N76">
            <v>2865.2441860465119</v>
          </cell>
          <cell r="O76">
            <v>4264.0892441860469</v>
          </cell>
          <cell r="P76">
            <v>4581.7142441860469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4066.3929312270629</v>
          </cell>
          <cell r="X76">
            <v>3855.4482654462495</v>
          </cell>
          <cell r="Y76">
            <v>3930.0797384769412</v>
          </cell>
          <cell r="Z76">
            <v>4016.6386158732685</v>
          </cell>
          <cell r="AA76">
            <v>4215.3150943065702</v>
          </cell>
          <cell r="AB76">
            <v>3814.8950906030886</v>
          </cell>
          <cell r="AC76">
            <v>3929.5685640041283</v>
          </cell>
          <cell r="AD76">
            <v>3925.8199512034998</v>
          </cell>
          <cell r="FN76">
            <v>1074</v>
          </cell>
          <cell r="FO76">
            <v>0</v>
          </cell>
          <cell r="FP76">
            <v>0</v>
          </cell>
          <cell r="FQ76">
            <v>58.673518041921035</v>
          </cell>
          <cell r="FR76">
            <v>356.45045614219322</v>
          </cell>
          <cell r="FS76">
            <v>571.90258291168425</v>
          </cell>
          <cell r="FT76">
            <v>6074.854006947573</v>
          </cell>
          <cell r="FU76">
            <v>3042.3596864683986</v>
          </cell>
          <cell r="FV76">
            <v>2587.1346564348905</v>
          </cell>
          <cell r="FW76">
            <v>2155.7260017377039</v>
          </cell>
          <cell r="FX76">
            <v>2266.952903169697</v>
          </cell>
          <cell r="FY76">
            <v>3016.3821466419072</v>
          </cell>
          <cell r="FZ76">
            <v>3087.4323507147451</v>
          </cell>
          <cell r="GA76">
            <v>4170.9950337274358</v>
          </cell>
          <cell r="GB76">
            <v>4441.522880546855</v>
          </cell>
        </row>
        <row r="77">
          <cell r="B77">
            <v>1075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FN77">
            <v>1075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</row>
        <row r="78">
          <cell r="B78">
            <v>1076</v>
          </cell>
          <cell r="C78">
            <v>1177.6779069767442</v>
          </cell>
          <cell r="D78">
            <v>1231.8113372093023</v>
          </cell>
          <cell r="E78">
            <v>1231.8113372093023</v>
          </cell>
          <cell r="F78">
            <v>1206.1883720930234</v>
          </cell>
          <cell r="G78">
            <v>1216.6124932937366</v>
          </cell>
          <cell r="H78">
            <v>1182.9275601560605</v>
          </cell>
          <cell r="I78">
            <v>1359.1996027686444</v>
          </cell>
          <cell r="J78">
            <v>1425.9594280295119</v>
          </cell>
          <cell r="K78">
            <v>1426.9549017585593</v>
          </cell>
          <cell r="L78">
            <v>1375.7896382369422</v>
          </cell>
          <cell r="M78">
            <v>1600.0607955150438</v>
          </cell>
          <cell r="N78">
            <v>1433.1806065883723</v>
          </cell>
          <cell r="O78">
            <v>1539.0598768357659</v>
          </cell>
          <cell r="P78">
            <v>1625.5990711163327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FN78">
            <v>1076</v>
          </cell>
          <cell r="FO78">
            <v>1154.4565112578157</v>
          </cell>
          <cell r="FP78">
            <v>1215.4337911968589</v>
          </cell>
          <cell r="FQ78">
            <v>1222.3542570508475</v>
          </cell>
          <cell r="FR78">
            <v>1192.0815879616985</v>
          </cell>
          <cell r="FS78">
            <v>1211.6200322709597</v>
          </cell>
          <cell r="FT78">
            <v>1175.0327036518354</v>
          </cell>
          <cell r="FU78">
            <v>1263.8043689206706</v>
          </cell>
          <cell r="FV78">
            <v>1313.7144091238945</v>
          </cell>
          <cell r="FW78">
            <v>1332.2098109863389</v>
          </cell>
          <cell r="FX78">
            <v>1242.7190447334483</v>
          </cell>
          <cell r="FY78">
            <v>1619.095276575684</v>
          </cell>
          <cell r="FZ78">
            <v>1407.1605116398455</v>
          </cell>
          <cell r="GA78">
            <v>1269.2332261757117</v>
          </cell>
          <cell r="GB78">
            <v>1354.460220811113</v>
          </cell>
        </row>
        <row r="79">
          <cell r="B79">
            <v>1077</v>
          </cell>
          <cell r="C79">
            <v>672.08720930232562</v>
          </cell>
          <cell r="D79">
            <v>669.91918604651164</v>
          </cell>
          <cell r="E79">
            <v>714.21017441860465</v>
          </cell>
          <cell r="F79">
            <v>460.58982558139536</v>
          </cell>
          <cell r="G79">
            <v>722.48277641082632</v>
          </cell>
          <cell r="H79">
            <v>754.15684015927195</v>
          </cell>
          <cell r="I79">
            <v>690.2851744186047</v>
          </cell>
          <cell r="J79">
            <v>659.90406976744191</v>
          </cell>
          <cell r="K79">
            <v>702.92877906976753</v>
          </cell>
          <cell r="L79">
            <v>869.04156976744196</v>
          </cell>
          <cell r="M79">
            <v>836.18911813953503</v>
          </cell>
          <cell r="N79">
            <v>697.94366152610451</v>
          </cell>
          <cell r="O79">
            <v>757.83136945176057</v>
          </cell>
          <cell r="P79">
            <v>784.69688328756899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FN79">
            <v>1077</v>
          </cell>
          <cell r="FO79">
            <v>658.83502638169625</v>
          </cell>
          <cell r="FP79">
            <v>661.01227639023921</v>
          </cell>
          <cell r="FQ79">
            <v>708.72691357708413</v>
          </cell>
          <cell r="FR79">
            <v>455.2030705828484</v>
          </cell>
          <cell r="FS79">
            <v>719.51801390777689</v>
          </cell>
          <cell r="FT79">
            <v>749.12359870368209</v>
          </cell>
          <cell r="FU79">
            <v>641.83760608403634</v>
          </cell>
          <cell r="FV79">
            <v>607.95943282268911</v>
          </cell>
          <cell r="FW79">
            <v>656.25663063866045</v>
          </cell>
          <cell r="FX79">
            <v>784.9852036965666</v>
          </cell>
          <cell r="FY79">
            <v>846.13650637437854</v>
          </cell>
          <cell r="FZ79">
            <v>685.2721529540886</v>
          </cell>
          <cell r="GA79">
            <v>624.96902714660087</v>
          </cell>
          <cell r="GB79">
            <v>653.81478907809549</v>
          </cell>
        </row>
        <row r="80">
          <cell r="B80">
            <v>1078</v>
          </cell>
          <cell r="C80">
            <v>34994.58139534884</v>
          </cell>
          <cell r="D80">
            <v>37145.682558139539</v>
          </cell>
          <cell r="E80">
            <v>37665.595639534884</v>
          </cell>
          <cell r="F80">
            <v>37547.668604651168</v>
          </cell>
          <cell r="G80">
            <v>41208.211435506251</v>
          </cell>
          <cell r="H80">
            <v>41677.889172654162</v>
          </cell>
          <cell r="I80">
            <v>32053.654059593027</v>
          </cell>
          <cell r="J80">
            <v>29820.693950581401</v>
          </cell>
          <cell r="K80">
            <v>30663.579998546513</v>
          </cell>
          <cell r="L80">
            <v>34897.534295058147</v>
          </cell>
          <cell r="M80">
            <v>28482.423568293736</v>
          </cell>
          <cell r="N80">
            <v>28291.843822315797</v>
          </cell>
          <cell r="O80">
            <v>26689.2051262311</v>
          </cell>
          <cell r="P80">
            <v>28434.788975847874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7243.6873149741823</v>
          </cell>
          <cell r="AA80">
            <v>7840.8875300787467</v>
          </cell>
          <cell r="AB80">
            <v>6803.3985289363081</v>
          </cell>
          <cell r="AC80">
            <v>7250.7131998577661</v>
          </cell>
          <cell r="AD80">
            <v>7421.6763986916203</v>
          </cell>
          <cell r="FN80">
            <v>1078</v>
          </cell>
          <cell r="FO80">
            <v>34899.837380523633</v>
          </cell>
          <cell r="FP80">
            <v>37053.974229602427</v>
          </cell>
          <cell r="FQ80">
            <v>37410.351345315161</v>
          </cell>
          <cell r="FR80">
            <v>37225.33878619795</v>
          </cell>
          <cell r="FS80">
            <v>41102.389460888306</v>
          </cell>
          <cell r="FT80">
            <v>41435.105470459654</v>
          </cell>
          <cell r="FU80">
            <v>33490.669540609138</v>
          </cell>
          <cell r="FV80">
            <v>30877.484555737872</v>
          </cell>
          <cell r="FW80">
            <v>29036.051695701761</v>
          </cell>
          <cell r="FX80">
            <v>33296.575655626752</v>
          </cell>
          <cell r="FY80">
            <v>31852.948275669598</v>
          </cell>
          <cell r="FZ80">
            <v>30485.762541206652</v>
          </cell>
          <cell r="GA80">
            <v>26106.522556352411</v>
          </cell>
          <cell r="GB80">
            <v>27564.740860914644</v>
          </cell>
        </row>
        <row r="81">
          <cell r="B81">
            <v>1079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FN81">
            <v>1079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</row>
        <row r="82">
          <cell r="B82">
            <v>1080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FN82">
            <v>1080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</row>
        <row r="83">
          <cell r="B83">
            <v>1081</v>
          </cell>
          <cell r="C83">
            <v>1471.0133720930235</v>
          </cell>
          <cell r="D83">
            <v>1476.7691860465118</v>
          </cell>
          <cell r="E83">
            <v>1471.8863372093024</v>
          </cell>
          <cell r="F83">
            <v>1461.0078488372094</v>
          </cell>
          <cell r="G83">
            <v>1467.0496900095241</v>
          </cell>
          <cell r="H83">
            <v>1281.2957018620962</v>
          </cell>
          <cell r="I83">
            <v>1279.0753215768702</v>
          </cell>
          <cell r="J83">
            <v>1166.5438560456475</v>
          </cell>
          <cell r="K83">
            <v>1273.739777952545</v>
          </cell>
          <cell r="L83">
            <v>1286.3510628827682</v>
          </cell>
          <cell r="M83">
            <v>1449.3276681348837</v>
          </cell>
          <cell r="N83">
            <v>1442.7769907694769</v>
          </cell>
          <cell r="O83">
            <v>1680.975714118932</v>
          </cell>
          <cell r="P83">
            <v>1436.8973243572682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FN83">
            <v>1081</v>
          </cell>
          <cell r="FO83">
            <v>1442.0080019329446</v>
          </cell>
          <cell r="FP83">
            <v>1457.1348032772892</v>
          </cell>
          <cell r="FQ83">
            <v>1460.5861107422702</v>
          </cell>
          <cell r="FR83">
            <v>1443.9208640721727</v>
          </cell>
          <cell r="FS83">
            <v>1461.0295410827111</v>
          </cell>
          <cell r="FT83">
            <v>1272.7443365491204</v>
          </cell>
          <cell r="FU83">
            <v>1189.3035991878617</v>
          </cell>
          <cell r="FV83">
            <v>1074.7188471412808</v>
          </cell>
          <cell r="FW83">
            <v>1189.1676651733837</v>
          </cell>
          <cell r="FX83">
            <v>1161.9312427051577</v>
          </cell>
          <cell r="FY83">
            <v>1466.569013043216</v>
          </cell>
          <cell r="FZ83">
            <v>1416.5826687721001</v>
          </cell>
          <cell r="GA83">
            <v>1386.2685012234035</v>
          </cell>
          <cell r="GB83">
            <v>1197.2326398386369</v>
          </cell>
        </row>
        <row r="84">
          <cell r="B84">
            <v>1082</v>
          </cell>
          <cell r="C84">
            <v>21887.978051779333</v>
          </cell>
          <cell r="D84">
            <v>25088.434501012493</v>
          </cell>
          <cell r="E84">
            <v>24967.75439264578</v>
          </cell>
          <cell r="F84">
            <v>31219.935405414482</v>
          </cell>
          <cell r="G84">
            <v>37274.353779069774</v>
          </cell>
          <cell r="H84">
            <v>35799.474418604652</v>
          </cell>
          <cell r="I84">
            <v>27092.261337209304</v>
          </cell>
          <cell r="J84">
            <v>30648.097463048012</v>
          </cell>
          <cell r="K84">
            <v>34160.986046511629</v>
          </cell>
          <cell r="L84">
            <v>37286.652034883722</v>
          </cell>
          <cell r="M84">
            <v>42010.752745185731</v>
          </cell>
          <cell r="N84">
            <v>35065.199915158373</v>
          </cell>
          <cell r="O84">
            <v>38074.002153267393</v>
          </cell>
          <cell r="P84">
            <v>39423.745213353679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FN84">
            <v>1082</v>
          </cell>
          <cell r="FO84">
            <v>21456.391964601742</v>
          </cell>
          <cell r="FP84">
            <v>24754.871253127974</v>
          </cell>
          <cell r="FQ84">
            <v>24776.067526698593</v>
          </cell>
          <cell r="FR84">
            <v>30854.807619781903</v>
          </cell>
          <cell r="FS84">
            <v>37121.395660180657</v>
          </cell>
          <cell r="FT84">
            <v>35560.548787837986</v>
          </cell>
          <cell r="FU84">
            <v>25190.794767862895</v>
          </cell>
          <cell r="FV84">
            <v>28235.619091265173</v>
          </cell>
          <cell r="FW84">
            <v>31892.809442011669</v>
          </cell>
          <cell r="FX84">
            <v>33680.172687940336</v>
          </cell>
          <cell r="FY84">
            <v>42510.516803972067</v>
          </cell>
          <cell r="FZ84">
            <v>34428.574058663275</v>
          </cell>
          <cell r="GA84">
            <v>31398.900922403387</v>
          </cell>
          <cell r="GB84">
            <v>32848.133094841549</v>
          </cell>
        </row>
        <row r="85">
          <cell r="B85">
            <v>1083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FN85">
            <v>1083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</row>
        <row r="86">
          <cell r="B86">
            <v>1084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FN86">
            <v>1084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</row>
        <row r="87">
          <cell r="B87">
            <v>1085</v>
          </cell>
          <cell r="C87">
            <v>139.75887500160439</v>
          </cell>
          <cell r="D87">
            <v>150.0320096533263</v>
          </cell>
          <cell r="E87">
            <v>147.90382984177569</v>
          </cell>
          <cell r="F87">
            <v>249.95378545441858</v>
          </cell>
          <cell r="G87">
            <v>249.95378545441858</v>
          </cell>
          <cell r="H87">
            <v>249.95378545441858</v>
          </cell>
          <cell r="I87">
            <v>195.39069767441862</v>
          </cell>
          <cell r="J87">
            <v>255.06583720432045</v>
          </cell>
          <cell r="K87">
            <v>278.50431954201474</v>
          </cell>
          <cell r="L87">
            <v>281.26178805233172</v>
          </cell>
          <cell r="M87">
            <v>172.92383720930235</v>
          </cell>
          <cell r="N87">
            <v>89.608430232558149</v>
          </cell>
          <cell r="O87">
            <v>140.71046511627907</v>
          </cell>
          <cell r="P87">
            <v>150.29894987309353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FN87">
            <v>1085</v>
          </cell>
          <cell r="FO87">
            <v>137.00311629846635</v>
          </cell>
          <cell r="FP87">
            <v>148.03725926646635</v>
          </cell>
          <cell r="FQ87">
            <v>146.76831636474842</v>
          </cell>
          <cell r="FR87">
            <v>247.03049073877276</v>
          </cell>
          <cell r="FS87">
            <v>248.92808126491255</v>
          </cell>
          <cell r="FT87">
            <v>248.28559431971362</v>
          </cell>
          <cell r="FU87">
            <v>181.67722891059452</v>
          </cell>
          <cell r="FV87">
            <v>234.98821847519656</v>
          </cell>
          <cell r="FW87">
            <v>260.01255291158736</v>
          </cell>
          <cell r="FX87">
            <v>254.05728525207743</v>
          </cell>
          <cell r="FY87">
            <v>174.98095623472926</v>
          </cell>
          <cell r="FZ87">
            <v>87.981545349996196</v>
          </cell>
          <cell r="GA87">
            <v>116.04122768985535</v>
          </cell>
          <cell r="GB87">
            <v>125.23010897944854</v>
          </cell>
        </row>
        <row r="88">
          <cell r="B88">
            <v>1086</v>
          </cell>
          <cell r="C88">
            <v>25023.458720930234</v>
          </cell>
          <cell r="D88">
            <v>25634.582267441863</v>
          </cell>
          <cell r="E88">
            <v>26259.606104651164</v>
          </cell>
          <cell r="F88">
            <v>26288.394767441863</v>
          </cell>
          <cell r="G88">
            <v>24395.164952329931</v>
          </cell>
          <cell r="H88">
            <v>26350.590318330225</v>
          </cell>
          <cell r="I88">
            <v>97549.52250872094</v>
          </cell>
          <cell r="J88">
            <v>99551.723066860461</v>
          </cell>
          <cell r="K88">
            <v>90377.315555232577</v>
          </cell>
          <cell r="L88">
            <v>85060.772899709322</v>
          </cell>
          <cell r="M88">
            <v>72426.366906563766</v>
          </cell>
          <cell r="N88">
            <v>60654.42600847326</v>
          </cell>
          <cell r="O88">
            <v>21139.110900722175</v>
          </cell>
          <cell r="P88">
            <v>23244.738715502193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FN88">
            <v>1086</v>
          </cell>
          <cell r="FO88">
            <v>24955.710433924036</v>
          </cell>
          <cell r="FP88">
            <v>25571.293493872701</v>
          </cell>
          <cell r="FQ88">
            <v>26081.655523680278</v>
          </cell>
          <cell r="FR88">
            <v>26062.720742190497</v>
          </cell>
          <cell r="FS88">
            <v>24332.518590440959</v>
          </cell>
          <cell r="FT88">
            <v>26197.091808700989</v>
          </cell>
          <cell r="FU88">
            <v>101922.82028469816</v>
          </cell>
          <cell r="FV88">
            <v>103079.65322967098</v>
          </cell>
          <cell r="FW88">
            <v>85580.366242456803</v>
          </cell>
          <cell r="FX88">
            <v>81158.526451604645</v>
          </cell>
          <cell r="FY88">
            <v>80997.086267530947</v>
          </cell>
          <cell r="FZ88">
            <v>65357.932836777152</v>
          </cell>
          <cell r="GA88">
            <v>20677.598787254341</v>
          </cell>
          <cell r="GB88">
            <v>22533.495839083585</v>
          </cell>
        </row>
        <row r="89">
          <cell r="B89">
            <v>1087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FN89">
            <v>1087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</row>
        <row r="90">
          <cell r="B90">
            <v>1088</v>
          </cell>
          <cell r="C90">
            <v>531.56502791226819</v>
          </cell>
          <cell r="D90">
            <v>560.01206260913568</v>
          </cell>
          <cell r="E90">
            <v>573.7164734849988</v>
          </cell>
          <cell r="F90">
            <v>588.66673989503136</v>
          </cell>
          <cell r="G90">
            <v>573.09354571791414</v>
          </cell>
          <cell r="H90">
            <v>598.21829899032991</v>
          </cell>
          <cell r="I90">
            <v>547.55350726744189</v>
          </cell>
          <cell r="J90">
            <v>574.31861773255821</v>
          </cell>
          <cell r="K90">
            <v>660.26404796511622</v>
          </cell>
          <cell r="L90">
            <v>693.77741860465119</v>
          </cell>
          <cell r="M90">
            <v>603.15185425639538</v>
          </cell>
          <cell r="N90">
            <v>551.89484339367732</v>
          </cell>
          <cell r="O90">
            <v>599.25069603451414</v>
          </cell>
          <cell r="P90">
            <v>620.49444301358108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FN90">
            <v>1088</v>
          </cell>
          <cell r="FO90">
            <v>521.08365453303759</v>
          </cell>
          <cell r="FP90">
            <v>552.56642296785503</v>
          </cell>
          <cell r="FQ90">
            <v>569.311835766478</v>
          </cell>
          <cell r="FR90">
            <v>581.78208172959057</v>
          </cell>
          <cell r="FS90">
            <v>570.74181317762452</v>
          </cell>
          <cell r="FT90">
            <v>594.22579109060086</v>
          </cell>
          <cell r="FU90">
            <v>509.12354101108275</v>
          </cell>
          <cell r="FV90">
            <v>529.11087700860207</v>
          </cell>
          <cell r="FW90">
            <v>616.42469671372442</v>
          </cell>
          <cell r="FX90">
            <v>626.67313878804225</v>
          </cell>
          <cell r="FY90">
            <v>610.32700821224114</v>
          </cell>
          <cell r="FZ90">
            <v>541.87492255418874</v>
          </cell>
          <cell r="GA90">
            <v>494.1905806677658</v>
          </cell>
          <cell r="GB90">
            <v>517.00019717598593</v>
          </cell>
        </row>
        <row r="91">
          <cell r="B91">
            <v>1089</v>
          </cell>
          <cell r="C91">
            <v>1925.4444767441862</v>
          </cell>
          <cell r="D91">
            <v>1925.4444767441862</v>
          </cell>
          <cell r="E91">
            <v>1937.5412790697676</v>
          </cell>
          <cell r="F91">
            <v>1928.8883720930235</v>
          </cell>
          <cell r="G91">
            <v>1866.5637225010676</v>
          </cell>
          <cell r="H91">
            <v>1938.3808182974835</v>
          </cell>
          <cell r="I91">
            <v>2126.7698951638772</v>
          </cell>
          <cell r="J91">
            <v>1939.6593090136992</v>
          </cell>
          <cell r="K91">
            <v>2117.8982725446876</v>
          </cell>
          <cell r="L91">
            <v>2138.8675623718627</v>
          </cell>
          <cell r="M91">
            <v>2409.8553078307414</v>
          </cell>
          <cell r="N91">
            <v>1955.0437587704214</v>
          </cell>
          <cell r="O91">
            <v>980.93750856664292</v>
          </cell>
          <cell r="P91">
            <v>1070.7890799950658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FN91">
            <v>1089</v>
          </cell>
          <cell r="FO91">
            <v>1887.4786561540025</v>
          </cell>
          <cell r="FP91">
            <v>1899.8447322380803</v>
          </cell>
          <cell r="FQ91">
            <v>1922.6660440130825</v>
          </cell>
          <cell r="FR91">
            <v>1906.3293651351614</v>
          </cell>
          <cell r="FS91">
            <v>1858.9041376435362</v>
          </cell>
          <cell r="FT91">
            <v>1925.4440680462828</v>
          </cell>
          <cell r="FU91">
            <v>1977.5028477951748</v>
          </cell>
          <cell r="FV91">
            <v>1786.9781797114751</v>
          </cell>
          <cell r="FW91">
            <v>1977.276824851222</v>
          </cell>
          <cell r="FX91">
            <v>1931.9897316048475</v>
          </cell>
          <cell r="FY91">
            <v>2438.5231842916619</v>
          </cell>
          <cell r="FZ91">
            <v>1919.5489830262634</v>
          </cell>
          <cell r="GA91">
            <v>808.96039030953443</v>
          </cell>
          <cell r="GB91">
            <v>892.18875644181185</v>
          </cell>
        </row>
        <row r="92">
          <cell r="B92">
            <v>1090</v>
          </cell>
          <cell r="C92">
            <v>71824.663081395352</v>
          </cell>
          <cell r="D92">
            <v>75938.468023255817</v>
          </cell>
          <cell r="E92">
            <v>76660.381395348842</v>
          </cell>
          <cell r="F92">
            <v>82044.849418604659</v>
          </cell>
          <cell r="G92">
            <v>75672.403153649619</v>
          </cell>
          <cell r="H92">
            <v>78468.293634590606</v>
          </cell>
          <cell r="I92">
            <v>71822.592958839086</v>
          </cell>
          <cell r="J92">
            <v>65503.730021239287</v>
          </cell>
          <cell r="K92">
            <v>71522.991698866681</v>
          </cell>
          <cell r="L92">
            <v>72231.140131528737</v>
          </cell>
          <cell r="M92">
            <v>72492.154850134713</v>
          </cell>
          <cell r="N92">
            <v>65673.497522480902</v>
          </cell>
          <cell r="O92">
            <v>69202.649428420773</v>
          </cell>
          <cell r="P92">
            <v>71239.247109922871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92.944942594719123</v>
          </cell>
          <cell r="X92">
            <v>185.88988518943825</v>
          </cell>
          <cell r="Y92">
            <v>353.70891778846271</v>
          </cell>
          <cell r="Z92">
            <v>544.22307692307731</v>
          </cell>
          <cell r="AA92">
            <v>910.26496974496695</v>
          </cell>
          <cell r="AB92">
            <v>1007.1069027485792</v>
          </cell>
          <cell r="AC92">
            <v>3199.5465553488511</v>
          </cell>
          <cell r="AD92">
            <v>3729.6441524442121</v>
          </cell>
          <cell r="FN92">
            <v>1090</v>
          </cell>
          <cell r="FO92">
            <v>70408.427866392085</v>
          </cell>
          <cell r="FP92">
            <v>74928.828221609772</v>
          </cell>
          <cell r="FQ92">
            <v>76071.830738333461</v>
          </cell>
          <cell r="FR92">
            <v>81085.306940320806</v>
          </cell>
          <cell r="FS92">
            <v>75361.875746338788</v>
          </cell>
          <cell r="FT92">
            <v>77944.596377681009</v>
          </cell>
          <cell r="FU92">
            <v>66781.734326361606</v>
          </cell>
          <cell r="FV92">
            <v>60347.575315784168</v>
          </cell>
          <cell r="FW92">
            <v>66774.101364309725</v>
          </cell>
          <cell r="FX92">
            <v>65244.72271741445</v>
          </cell>
          <cell r="FY92">
            <v>73354.528675184119</v>
          </cell>
          <cell r="FZ92">
            <v>64481.163050969604</v>
          </cell>
          <cell r="GA92">
            <v>57070.100595776974</v>
          </cell>
          <cell r="GB92">
            <v>59357.026025280255</v>
          </cell>
        </row>
        <row r="93">
          <cell r="B93">
            <v>1091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FN93">
            <v>1091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</row>
        <row r="94">
          <cell r="B94">
            <v>1092</v>
          </cell>
          <cell r="C94">
            <v>307.50436046511629</v>
          </cell>
          <cell r="D94">
            <v>363.518023255814</v>
          </cell>
          <cell r="E94">
            <v>324.43604651162792</v>
          </cell>
          <cell r="F94">
            <v>292.10755813953489</v>
          </cell>
          <cell r="G94">
            <v>282.19796511627908</v>
          </cell>
          <cell r="H94">
            <v>338.25959302325583</v>
          </cell>
          <cell r="I94">
            <v>338.25959302325583</v>
          </cell>
          <cell r="J94">
            <v>308.49993220361409</v>
          </cell>
          <cell r="K94">
            <v>336.84857462232458</v>
          </cell>
          <cell r="L94">
            <v>340.1837090245258</v>
          </cell>
          <cell r="M94">
            <v>165.7467872504975</v>
          </cell>
          <cell r="N94">
            <v>138.34420595807924</v>
          </cell>
          <cell r="O94">
            <v>229.9893326074469</v>
          </cell>
          <cell r="P94">
            <v>295.96549982620706</v>
          </cell>
          <cell r="Q94">
            <v>8262.6090000000004</v>
          </cell>
          <cell r="R94">
            <v>8262.6090000000004</v>
          </cell>
          <cell r="S94">
            <v>8262.6090000000004</v>
          </cell>
          <cell r="T94">
            <v>8262.6090000000004</v>
          </cell>
          <cell r="U94">
            <v>8262.6090000000004</v>
          </cell>
          <cell r="V94">
            <v>8262.6090000000004</v>
          </cell>
          <cell r="W94">
            <v>8262.6090000000004</v>
          </cell>
          <cell r="X94">
            <v>10597.343000000001</v>
          </cell>
          <cell r="Y94">
            <v>9429.9760000000006</v>
          </cell>
          <cell r="Z94">
            <v>10013.6595</v>
          </cell>
          <cell r="AA94">
            <v>10013.6595</v>
          </cell>
          <cell r="AB94">
            <v>10013.6595</v>
          </cell>
          <cell r="AC94">
            <v>10013.6595</v>
          </cell>
          <cell r="AD94">
            <v>10013.6595</v>
          </cell>
          <cell r="FN94">
            <v>1092</v>
          </cell>
          <cell r="FO94">
            <v>301.44100443427453</v>
          </cell>
          <cell r="FP94">
            <v>358.68486985611207</v>
          </cell>
          <cell r="FQ94">
            <v>321.94522863597513</v>
          </cell>
          <cell r="FR94">
            <v>288.69126068455904</v>
          </cell>
          <cell r="FS94">
            <v>281.03994450633468</v>
          </cell>
          <cell r="FT94">
            <v>336.00204908054485</v>
          </cell>
          <cell r="FU94">
            <v>314.51889083937914</v>
          </cell>
          <cell r="FV94">
            <v>284.21622535900417</v>
          </cell>
          <cell r="FW94">
            <v>314.48294222584593</v>
          </cell>
          <cell r="FX94">
            <v>307.28009730803944</v>
          </cell>
          <cell r="FY94">
            <v>167.71852738163798</v>
          </cell>
          <cell r="FZ94">
            <v>135.83249922826468</v>
          </cell>
          <cell r="GA94">
            <v>189.66780110693418</v>
          </cell>
          <cell r="GB94">
            <v>246.60047078630998</v>
          </cell>
        </row>
        <row r="95">
          <cell r="B95">
            <v>1093</v>
          </cell>
          <cell r="C95">
            <v>2504.4313953488372</v>
          </cell>
          <cell r="D95">
            <v>2543.1680232558142</v>
          </cell>
          <cell r="E95">
            <v>2782.1590116279071</v>
          </cell>
          <cell r="F95">
            <v>2775.3383720930233</v>
          </cell>
          <cell r="G95">
            <v>3336.2948329707406</v>
          </cell>
          <cell r="H95">
            <v>3435.0203631488957</v>
          </cell>
          <cell r="I95">
            <v>3144.0988190293783</v>
          </cell>
          <cell r="J95">
            <v>2867.4848918337716</v>
          </cell>
          <cell r="K95">
            <v>3143.9413597347925</v>
          </cell>
          <cell r="L95">
            <v>3175.0694920093947</v>
          </cell>
          <cell r="M95">
            <v>3453.8646180460032</v>
          </cell>
          <cell r="N95">
            <v>2993.4040519992736</v>
          </cell>
          <cell r="O95">
            <v>3250.2558832454019</v>
          </cell>
          <cell r="P95">
            <v>3365.4791346455345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FN95">
            <v>1093</v>
          </cell>
          <cell r="FO95">
            <v>2455.049138844086</v>
          </cell>
          <cell r="FP95">
            <v>2509.3553361501672</v>
          </cell>
          <cell r="FQ95">
            <v>2760.7993277284704</v>
          </cell>
          <cell r="FR95">
            <v>2742.879843879422</v>
          </cell>
          <cell r="FS95">
            <v>3322.6040957755267</v>
          </cell>
          <cell r="FT95">
            <v>3412.0950431465667</v>
          </cell>
          <cell r="FU95">
            <v>2923.4306835535481</v>
          </cell>
          <cell r="FV95">
            <v>2641.7695667208941</v>
          </cell>
          <cell r="FW95">
            <v>2935.1940411310184</v>
          </cell>
          <cell r="FX95">
            <v>2867.9670324662579</v>
          </cell>
          <cell r="FY95">
            <v>3494.9521322470187</v>
          </cell>
          <cell r="FZ95">
            <v>2939.0573372207805</v>
          </cell>
          <cell r="GA95">
            <v>2680.4238241007474</v>
          </cell>
          <cell r="GB95">
            <v>2804.1401430654309</v>
          </cell>
        </row>
        <row r="96">
          <cell r="B96">
            <v>1094</v>
          </cell>
          <cell r="C96">
            <v>3208.3889792781142</v>
          </cell>
          <cell r="D96">
            <v>3208.3889792781142</v>
          </cell>
          <cell r="E96">
            <v>3247.6927343621346</v>
          </cell>
          <cell r="F96">
            <v>3169.0852241940938</v>
          </cell>
          <cell r="G96">
            <v>3201.01049118725</v>
          </cell>
          <cell r="H96">
            <v>3390.7523529495993</v>
          </cell>
          <cell r="I96">
            <v>4992.7848837209303</v>
          </cell>
          <cell r="J96">
            <v>4482.8581395348838</v>
          </cell>
          <cell r="K96">
            <v>4884.6235465116279</v>
          </cell>
          <cell r="L96">
            <v>4814.834302325582</v>
          </cell>
          <cell r="M96">
            <v>5424.8585578238462</v>
          </cell>
          <cell r="N96">
            <v>4527.9776583710418</v>
          </cell>
          <cell r="O96">
            <v>4945.2060645400752</v>
          </cell>
          <cell r="P96">
            <v>5000.0483825407946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FN96">
            <v>1094</v>
          </cell>
          <cell r="FO96">
            <v>3199.7026158213375</v>
          </cell>
          <cell r="FP96">
            <v>3200.4678436218787</v>
          </cell>
          <cell r="FQ96">
            <v>3225.6844526464279</v>
          </cell>
          <cell r="FR96">
            <v>3141.8800553264132</v>
          </cell>
          <cell r="FS96">
            <v>3192.7903515803578</v>
          </cell>
          <cell r="FT96">
            <v>3371.000407114157</v>
          </cell>
          <cell r="FU96">
            <v>5216.6192446318964</v>
          </cell>
          <cell r="FV96">
            <v>4641.7223958114328</v>
          </cell>
          <cell r="FW96">
            <v>4625.3627859916096</v>
          </cell>
          <cell r="FX96">
            <v>4593.9490527098133</v>
          </cell>
          <cell r="FY96">
            <v>6066.8200734695465</v>
          </cell>
          <cell r="FZ96">
            <v>4879.1041174950715</v>
          </cell>
          <cell r="GA96">
            <v>4837.2416135705762</v>
          </cell>
          <cell r="GB96">
            <v>4847.0568244356991</v>
          </cell>
        </row>
        <row r="97">
          <cell r="B97">
            <v>1095</v>
          </cell>
          <cell r="C97">
            <v>232.13197674418606</v>
          </cell>
          <cell r="D97">
            <v>179.58139534883725</v>
          </cell>
          <cell r="E97">
            <v>194.70000000000002</v>
          </cell>
          <cell r="F97">
            <v>197.23255813953489</v>
          </cell>
          <cell r="G97">
            <v>192.01476559616097</v>
          </cell>
          <cell r="H97">
            <v>200.43280423280427</v>
          </cell>
          <cell r="I97">
            <v>221.12877906976746</v>
          </cell>
          <cell r="J97">
            <v>266.31191860465117</v>
          </cell>
          <cell r="K97">
            <v>275.21424418604653</v>
          </cell>
          <cell r="L97">
            <v>294.85116279069769</v>
          </cell>
          <cell r="M97">
            <v>143.97958325581396</v>
          </cell>
          <cell r="N97">
            <v>55.996464316365419</v>
          </cell>
          <cell r="O97">
            <v>179.87991535772076</v>
          </cell>
          <cell r="P97">
            <v>204.22389380562424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FN97">
            <v>1095</v>
          </cell>
          <cell r="FO97">
            <v>227.55480971145144</v>
          </cell>
          <cell r="FP97">
            <v>177.19377114335825</v>
          </cell>
          <cell r="FQ97">
            <v>193.2052146775799</v>
          </cell>
          <cell r="FR97">
            <v>194.92585614694693</v>
          </cell>
          <cell r="FS97">
            <v>191.22681853962433</v>
          </cell>
          <cell r="FT97">
            <v>199.09511604169586</v>
          </cell>
          <cell r="FU97">
            <v>205.60888666624683</v>
          </cell>
          <cell r="FV97">
            <v>245.34905966842086</v>
          </cell>
          <cell r="FW97">
            <v>256.9409276887414</v>
          </cell>
          <cell r="FX97">
            <v>266.33225398569033</v>
          </cell>
          <cell r="FY97">
            <v>145.6923785810188</v>
          </cell>
          <cell r="FZ97">
            <v>54.979821116202373</v>
          </cell>
          <cell r="GA97">
            <v>148.34352368608785</v>
          </cell>
          <cell r="GB97">
            <v>170.16073963976561</v>
          </cell>
        </row>
        <row r="98">
          <cell r="B98">
            <v>1096</v>
          </cell>
          <cell r="C98">
            <v>341.07034883720934</v>
          </cell>
          <cell r="D98">
            <v>341.07034883720934</v>
          </cell>
          <cell r="E98">
            <v>355.27761627906978</v>
          </cell>
          <cell r="F98">
            <v>352.07354651162791</v>
          </cell>
          <cell r="G98">
            <v>523.48920048106652</v>
          </cell>
          <cell r="H98">
            <v>488.93144035848792</v>
          </cell>
          <cell r="I98">
            <v>164.58697238372093</v>
          </cell>
          <cell r="J98">
            <v>128.15094331395349</v>
          </cell>
          <cell r="K98">
            <v>297.51121220930236</v>
          </cell>
          <cell r="L98">
            <v>416.41639970930231</v>
          </cell>
          <cell r="M98">
            <v>119.17778399040698</v>
          </cell>
          <cell r="N98">
            <v>263.0461055014535</v>
          </cell>
          <cell r="O98">
            <v>285.6170223327731</v>
          </cell>
          <cell r="P98">
            <v>295.74229343467346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FN98">
            <v>1096</v>
          </cell>
          <cell r="FO98">
            <v>334.34514027940099</v>
          </cell>
          <cell r="FP98">
            <v>336.53564846319227</v>
          </cell>
          <cell r="FQ98">
            <v>352.55001604179006</v>
          </cell>
          <cell r="FR98">
            <v>347.95592638371107</v>
          </cell>
          <cell r="FS98">
            <v>521.3410231085237</v>
          </cell>
          <cell r="FT98">
            <v>485.6683127655142</v>
          </cell>
          <cell r="FU98">
            <v>153.0354587672565</v>
          </cell>
          <cell r="FV98">
            <v>118.06348586439294</v>
          </cell>
          <cell r="FW98">
            <v>277.75745070514722</v>
          </cell>
          <cell r="FX98">
            <v>376.13932833601018</v>
          </cell>
          <cell r="FY98">
            <v>120.5955346649895</v>
          </cell>
          <cell r="FZ98">
            <v>258.27037478787582</v>
          </cell>
          <cell r="GA98">
            <v>235.54289223070307</v>
          </cell>
          <cell r="GB98">
            <v>246.41449370024074</v>
          </cell>
        </row>
        <row r="99">
          <cell r="B99">
            <v>1097</v>
          </cell>
          <cell r="C99">
            <v>5311.6873278052472</v>
          </cell>
          <cell r="D99">
            <v>5626.195130109506</v>
          </cell>
          <cell r="E99">
            <v>5679.7283730549088</v>
          </cell>
          <cell r="F99">
            <v>6046.2823837783144</v>
          </cell>
          <cell r="G99">
            <v>6584.2081818183779</v>
          </cell>
          <cell r="H99">
            <v>7273.5343466622789</v>
          </cell>
          <cell r="I99">
            <v>6890.908818947657</v>
          </cell>
          <cell r="J99">
            <v>6054.5197831805699</v>
          </cell>
          <cell r="K99">
            <v>5791.0950210557667</v>
          </cell>
          <cell r="L99">
            <v>8552.9160004625901</v>
          </cell>
          <cell r="M99">
            <v>8309.3808139534885</v>
          </cell>
          <cell r="N99">
            <v>7259.6162790697681</v>
          </cell>
          <cell r="O99">
            <v>6585.0061046511637</v>
          </cell>
          <cell r="P99">
            <v>6771.8014534883723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FN99">
            <v>1097</v>
          </cell>
          <cell r="FO99">
            <v>5206.9517352943658</v>
          </cell>
          <cell r="FP99">
            <v>5551.3920601628479</v>
          </cell>
          <cell r="FQ99">
            <v>5636.1229564787636</v>
          </cell>
          <cell r="FR99">
            <v>5975.5690504728464</v>
          </cell>
          <cell r="FS99">
            <v>6557.1893875064889</v>
          </cell>
          <cell r="FT99">
            <v>7224.9907909285057</v>
          </cell>
          <cell r="FU99">
            <v>6407.2713481379569</v>
          </cell>
          <cell r="FV99">
            <v>5577.9356152378396</v>
          </cell>
          <cell r="FW99">
            <v>5406.5854456204806</v>
          </cell>
          <cell r="FX99">
            <v>7725.6517321943666</v>
          </cell>
          <cell r="FY99">
            <v>8408.2300277909762</v>
          </cell>
          <cell r="FZ99">
            <v>7127.8143945041347</v>
          </cell>
          <cell r="GA99">
            <v>5430.5285118449174</v>
          </cell>
          <cell r="GB99">
            <v>5642.3111054573747</v>
          </cell>
        </row>
        <row r="100">
          <cell r="B100">
            <v>1098</v>
          </cell>
          <cell r="C100">
            <v>8715.4343023255824</v>
          </cell>
          <cell r="D100">
            <v>9557.4906976744187</v>
          </cell>
          <cell r="E100">
            <v>10041.506686046512</v>
          </cell>
          <cell r="F100">
            <v>10026.04273255814</v>
          </cell>
          <cell r="G100">
            <v>10119.320606935078</v>
          </cell>
          <cell r="H100">
            <v>10141.866458042792</v>
          </cell>
          <cell r="I100">
            <v>8660.7263938953492</v>
          </cell>
          <cell r="J100">
            <v>8494.0962034883723</v>
          </cell>
          <cell r="K100">
            <v>9554.9291206395355</v>
          </cell>
          <cell r="L100">
            <v>11097.839468023256</v>
          </cell>
          <cell r="M100">
            <v>12889.385249891644</v>
          </cell>
          <cell r="N100">
            <v>11276.103510506904</v>
          </cell>
          <cell r="O100">
            <v>12243.660106837488</v>
          </cell>
          <cell r="P100">
            <v>12677.704187434383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FN100">
            <v>1098</v>
          </cell>
          <cell r="FO100">
            <v>8691.8382139078076</v>
          </cell>
          <cell r="FP100">
            <v>9533.8943753960266</v>
          </cell>
          <cell r="FQ100">
            <v>9973.4595134619813</v>
          </cell>
          <cell r="FR100">
            <v>9939.9736727766413</v>
          </cell>
          <cell r="FS100">
            <v>10093.334366544765</v>
          </cell>
          <cell r="FT100">
            <v>10082.78765307631</v>
          </cell>
          <cell r="FU100">
            <v>9049.0003136716732</v>
          </cell>
          <cell r="FV100">
            <v>8795.1113670528939</v>
          </cell>
          <cell r="FW100">
            <v>9047.7829369175597</v>
          </cell>
          <cell r="FX100">
            <v>10588.715189352639</v>
          </cell>
          <cell r="FY100">
            <v>14414.676499896335</v>
          </cell>
          <cell r="FZ100">
            <v>12150.519993335734</v>
          </cell>
          <cell r="GA100">
            <v>11976.354756152406</v>
          </cell>
          <cell r="GB100">
            <v>12289.791597707506</v>
          </cell>
        </row>
        <row r="101">
          <cell r="B101">
            <v>1099</v>
          </cell>
          <cell r="C101">
            <v>9055.7188221287415</v>
          </cell>
          <cell r="D101">
            <v>9540.3412747192251</v>
          </cell>
          <cell r="E101">
            <v>9773.8090256022315</v>
          </cell>
          <cell r="F101">
            <v>10028.501117474603</v>
          </cell>
          <cell r="G101">
            <v>9763.1968551075497</v>
          </cell>
          <cell r="H101">
            <v>10191.221065059728</v>
          </cell>
          <cell r="I101">
            <v>9328.0978648255823</v>
          </cell>
          <cell r="J101">
            <v>9013.3066438953501</v>
          </cell>
          <cell r="K101">
            <v>9908.9993590116283</v>
          </cell>
          <cell r="L101">
            <v>11281.924499999999</v>
          </cell>
          <cell r="M101">
            <v>10529.46626284949</v>
          </cell>
          <cell r="N101">
            <v>10547.145459850075</v>
          </cell>
          <cell r="O101">
            <v>11452.15312962069</v>
          </cell>
          <cell r="P101">
            <v>11858.137878676667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FN101">
            <v>1099</v>
          </cell>
          <cell r="FO101">
            <v>8877.1585986226091</v>
          </cell>
          <cell r="FP101">
            <v>9413.4976798590669</v>
          </cell>
          <cell r="FQ101">
            <v>9698.7718079565839</v>
          </cell>
          <cell r="FR101">
            <v>9911.2143787710284</v>
          </cell>
          <cell r="FS101">
            <v>9723.132841277753</v>
          </cell>
          <cell r="FT101">
            <v>10123.204873179924</v>
          </cell>
          <cell r="FU101">
            <v>8673.4066220094319</v>
          </cell>
          <cell r="FV101">
            <v>8303.8202764997532</v>
          </cell>
          <cell r="FW101">
            <v>9251.074541223461</v>
          </cell>
          <cell r="FX101">
            <v>10190.702159497059</v>
          </cell>
          <cell r="FY101">
            <v>10654.725832186257</v>
          </cell>
          <cell r="FZ101">
            <v>10355.656874922521</v>
          </cell>
          <cell r="GA101">
            <v>9444.3715167540759</v>
          </cell>
          <cell r="GB101">
            <v>9880.2812667279286</v>
          </cell>
        </row>
        <row r="102">
          <cell r="B102">
            <v>1100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FN102">
            <v>1100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</row>
        <row r="103">
          <cell r="B103">
            <v>1101</v>
          </cell>
          <cell r="C103">
            <v>2093.1688953488374</v>
          </cell>
          <cell r="D103">
            <v>2477.1968023255818</v>
          </cell>
          <cell r="E103">
            <v>2638.0622093023258</v>
          </cell>
          <cell r="F103">
            <v>2734.0787790697677</v>
          </cell>
          <cell r="G103">
            <v>2874.102269051632</v>
          </cell>
          <cell r="H103">
            <v>2616.2576545678626</v>
          </cell>
          <cell r="I103">
            <v>2204.2723648255815</v>
          </cell>
          <cell r="J103">
            <v>2348.3721409883724</v>
          </cell>
          <cell r="K103">
            <v>2530.8122093023258</v>
          </cell>
          <cell r="L103">
            <v>2555.8697559290813</v>
          </cell>
          <cell r="M103">
            <v>2964.6528779400446</v>
          </cell>
          <cell r="N103">
            <v>2620.3634335744191</v>
          </cell>
          <cell r="O103">
            <v>2845.2061660463219</v>
          </cell>
          <cell r="P103">
            <v>2946.0701955664276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FN103">
            <v>1101</v>
          </cell>
          <cell r="FO103">
            <v>2087.5018687137094</v>
          </cell>
          <cell r="FP103">
            <v>2471.080894296616</v>
          </cell>
          <cell r="FQ103">
            <v>2620.1851436330303</v>
          </cell>
          <cell r="FR103">
            <v>2710.6079445480959</v>
          </cell>
          <cell r="FS103">
            <v>2866.7216241080641</v>
          </cell>
          <cell r="FT103">
            <v>2601.0173261376149</v>
          </cell>
          <cell r="FU103">
            <v>2303.0933450090365</v>
          </cell>
          <cell r="FV103">
            <v>2431.5941350881885</v>
          </cell>
          <cell r="FW103">
            <v>2396.4844987081997</v>
          </cell>
          <cell r="FX103">
            <v>2438.616722164013</v>
          </cell>
          <cell r="FY103">
            <v>3315.4810211256317</v>
          </cell>
          <cell r="FZ103">
            <v>2823.5620806234137</v>
          </cell>
          <cell r="GA103">
            <v>2783.0892152856877</v>
          </cell>
          <cell r="GB103">
            <v>2855.9262939432888</v>
          </cell>
        </row>
        <row r="104">
          <cell r="B104">
            <v>1102</v>
          </cell>
          <cell r="C104">
            <v>1774.440523057385</v>
          </cell>
          <cell r="D104">
            <v>1788.3090874771808</v>
          </cell>
          <cell r="E104">
            <v>2586.7698642253363</v>
          </cell>
          <cell r="F104">
            <v>2146.990658732836</v>
          </cell>
          <cell r="G104">
            <v>3585.0284730162798</v>
          </cell>
          <cell r="H104">
            <v>3196.8615315647385</v>
          </cell>
          <cell r="I104">
            <v>3173.4490770348843</v>
          </cell>
          <cell r="J104">
            <v>3163.8011816860467</v>
          </cell>
          <cell r="K104">
            <v>2118.7274198771111</v>
          </cell>
          <cell r="L104">
            <v>2982.6957888742818</v>
          </cell>
          <cell r="M104">
            <v>3177.9453681553778</v>
          </cell>
          <cell r="N104">
            <v>2551.7239520629369</v>
          </cell>
          <cell r="O104">
            <v>1487.8106270552928</v>
          </cell>
          <cell r="P104">
            <v>1450.7962628134405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FN104">
            <v>1102</v>
          </cell>
          <cell r="FO104">
            <v>1769.636418749815</v>
          </cell>
          <cell r="FP104">
            <v>1783.8939623259992</v>
          </cell>
          <cell r="FQ104">
            <v>2569.2403857425902</v>
          </cell>
          <cell r="FR104">
            <v>2128.5597112208411</v>
          </cell>
          <cell r="FS104">
            <v>3575.8221818704028</v>
          </cell>
          <cell r="FT104">
            <v>3178.2390462747271</v>
          </cell>
          <cell r="FU104">
            <v>3315.7197661562273</v>
          </cell>
          <cell r="FV104">
            <v>3275.9204828307325</v>
          </cell>
          <cell r="FW104">
            <v>2006.2718996140925</v>
          </cell>
          <cell r="FX104">
            <v>2845.8616918971165</v>
          </cell>
          <cell r="FY104">
            <v>3554.0139058756758</v>
          </cell>
          <cell r="FZ104">
            <v>2749.5998833395424</v>
          </cell>
          <cell r="GA104">
            <v>1455.3285311830045</v>
          </cell>
          <cell r="GB104">
            <v>1406.404776219847</v>
          </cell>
        </row>
        <row r="105">
          <cell r="B105">
            <v>1103</v>
          </cell>
          <cell r="C105">
            <v>3662.2613372093024</v>
          </cell>
          <cell r="D105">
            <v>4011.7735465116284</v>
          </cell>
          <cell r="E105">
            <v>3771.5546511627908</v>
          </cell>
          <cell r="F105">
            <v>4326.3</v>
          </cell>
          <cell r="G105">
            <v>3595.0046511627911</v>
          </cell>
          <cell r="H105">
            <v>1144.015988372093</v>
          </cell>
          <cell r="I105">
            <v>4608.2293604651168</v>
          </cell>
          <cell r="J105">
            <v>4081.7738372093027</v>
          </cell>
          <cell r="K105">
            <v>1249.5776162790698</v>
          </cell>
          <cell r="L105">
            <v>1304.1331395348839</v>
          </cell>
          <cell r="M105">
            <v>3265.1965116279071</v>
          </cell>
          <cell r="N105">
            <v>4450.6255813953494</v>
          </cell>
          <cell r="O105">
            <v>3167.4340116279072</v>
          </cell>
          <cell r="P105">
            <v>3047.5308139534886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FN105">
            <v>1103</v>
          </cell>
          <cell r="FO105">
            <v>3652.3461638141303</v>
          </cell>
          <cell r="FP105">
            <v>4001.8689486934536</v>
          </cell>
          <cell r="FQ105">
            <v>3745.996372083388</v>
          </cell>
          <cell r="FR105">
            <v>4289.1606636471324</v>
          </cell>
          <cell r="FS105">
            <v>3585.7727413638872</v>
          </cell>
          <cell r="FT105">
            <v>1137.3518208113012</v>
          </cell>
          <cell r="FU105">
            <v>4814.823495372475</v>
          </cell>
          <cell r="FV105">
            <v>4226.424402708707</v>
          </cell>
          <cell r="FW105">
            <v>1183.2538883519371</v>
          </cell>
          <cell r="FX105">
            <v>1244.3047516879285</v>
          </cell>
          <cell r="FY105">
            <v>3651.5900883715117</v>
          </cell>
          <cell r="FZ105">
            <v>4795.7536980045588</v>
          </cell>
          <cell r="GA105">
            <v>3098.2821361378956</v>
          </cell>
          <cell r="GB105">
            <v>2954.2824187523388</v>
          </cell>
        </row>
        <row r="106">
          <cell r="B106">
            <v>1104</v>
          </cell>
          <cell r="C106">
            <v>1282.5584302325583</v>
          </cell>
          <cell r="D106">
            <v>1306.3491279069769</v>
          </cell>
          <cell r="E106">
            <v>1697.082558139535</v>
          </cell>
          <cell r="F106">
            <v>1686.9043604651165</v>
          </cell>
          <cell r="G106">
            <v>2584.928942804293</v>
          </cell>
          <cell r="H106">
            <v>2625.4069679458225</v>
          </cell>
          <cell r="I106">
            <v>2380.0650436046512</v>
          </cell>
          <cell r="J106">
            <v>2632.318674418605</v>
          </cell>
          <cell r="K106">
            <v>2810.8991337209304</v>
          </cell>
          <cell r="L106">
            <v>2987.1047921511627</v>
          </cell>
          <cell r="M106">
            <v>2712.3196094012355</v>
          </cell>
          <cell r="N106">
            <v>2338.3956870944048</v>
          </cell>
          <cell r="O106">
            <v>2539.0439136534274</v>
          </cell>
          <cell r="P106">
            <v>2629.0543330443907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FN106">
            <v>1104</v>
          </cell>
          <cell r="FO106">
            <v>1257.2690054546624</v>
          </cell>
          <cell r="FP106">
            <v>1288.9805647964261</v>
          </cell>
          <cell r="FQ106">
            <v>1684.0534153617118</v>
          </cell>
          <cell r="FR106">
            <v>1667.1754390015651</v>
          </cell>
          <cell r="FS106">
            <v>2574.321492145406</v>
          </cell>
          <cell r="FT106">
            <v>2607.8850063521722</v>
          </cell>
          <cell r="FU106">
            <v>2213.0205117010469</v>
          </cell>
          <cell r="FV106">
            <v>2425.1145607756107</v>
          </cell>
          <cell r="FW106">
            <v>2624.2647185423302</v>
          </cell>
          <cell r="FX106">
            <v>2698.1828548860494</v>
          </cell>
          <cell r="FY106">
            <v>2744.5856310300783</v>
          </cell>
          <cell r="FZ106">
            <v>2295.9409695761001</v>
          </cell>
          <cell r="GA106">
            <v>2093.9009238248336</v>
          </cell>
          <cell r="GB106">
            <v>2190.54598131281</v>
          </cell>
        </row>
        <row r="107">
          <cell r="B107">
            <v>1105</v>
          </cell>
          <cell r="C107">
            <v>359.17238372093027</v>
          </cell>
          <cell r="D107">
            <v>408.13517441860466</v>
          </cell>
          <cell r="E107">
            <v>457.23226744186047</v>
          </cell>
          <cell r="F107">
            <v>318.63226744186051</v>
          </cell>
          <cell r="G107">
            <v>159.48401162790699</v>
          </cell>
          <cell r="H107">
            <v>219.5843023255814</v>
          </cell>
          <cell r="I107">
            <v>226.90377906976747</v>
          </cell>
          <cell r="J107">
            <v>293.67122093023261</v>
          </cell>
          <cell r="K107">
            <v>375.30784883720935</v>
          </cell>
          <cell r="L107">
            <v>392.88226744186051</v>
          </cell>
          <cell r="M107">
            <v>426.40107348837216</v>
          </cell>
          <cell r="N107">
            <v>168.45995147276321</v>
          </cell>
          <cell r="O107">
            <v>249.37583144747964</v>
          </cell>
          <cell r="P107">
            <v>330.54863192569468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FN107">
            <v>1105</v>
          </cell>
          <cell r="FO107">
            <v>352.09024011928477</v>
          </cell>
          <cell r="FP107">
            <v>402.70881374434697</v>
          </cell>
          <cell r="FQ107">
            <v>453.72192289995519</v>
          </cell>
          <cell r="FR107">
            <v>314.90575447085808</v>
          </cell>
          <cell r="FS107">
            <v>158.82955697106482</v>
          </cell>
          <cell r="FT107">
            <v>218.11879706910389</v>
          </cell>
          <cell r="FU107">
            <v>210.97856909968053</v>
          </cell>
          <cell r="FV107">
            <v>270.55476256724791</v>
          </cell>
          <cell r="FW107">
            <v>350.38864770353211</v>
          </cell>
          <cell r="FX107">
            <v>354.88148952316328</v>
          </cell>
          <cell r="FY107">
            <v>431.47358272070954</v>
          </cell>
          <cell r="FZ107">
            <v>165.40147865210466</v>
          </cell>
          <cell r="GA107">
            <v>205.65547568498582</v>
          </cell>
          <cell r="GB107">
            <v>275.41537205691964</v>
          </cell>
        </row>
        <row r="108">
          <cell r="B108">
            <v>1106</v>
          </cell>
          <cell r="C108">
            <v>2129.1331395348839</v>
          </cell>
          <cell r="D108">
            <v>2146.5732558139534</v>
          </cell>
          <cell r="E108">
            <v>2178.8058139534887</v>
          </cell>
          <cell r="F108">
            <v>2186.3267441860467</v>
          </cell>
          <cell r="G108">
            <v>2469.8916967597766</v>
          </cell>
          <cell r="H108">
            <v>2566.2716759560153</v>
          </cell>
          <cell r="I108">
            <v>1731.9103060748107</v>
          </cell>
          <cell r="J108">
            <v>1760.1333642143456</v>
          </cell>
          <cell r="K108">
            <v>1952.1860633922092</v>
          </cell>
          <cell r="L108">
            <v>1971.5146382772805</v>
          </cell>
          <cell r="M108">
            <v>2221.2992983305107</v>
          </cell>
          <cell r="N108">
            <v>2083.8197045812067</v>
          </cell>
          <cell r="O108">
            <v>2262.6238011250634</v>
          </cell>
          <cell r="P108">
            <v>2342.8349846213728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FN108">
            <v>1106</v>
          </cell>
          <cell r="FO108">
            <v>2087.1509957937765</v>
          </cell>
          <cell r="FP108">
            <v>2118.0334939167951</v>
          </cell>
          <cell r="FQ108">
            <v>2162.078300080344</v>
          </cell>
          <cell r="FR108">
            <v>2160.7569077207386</v>
          </cell>
          <cell r="FS108">
            <v>2459.7563101066521</v>
          </cell>
          <cell r="FT108">
            <v>2549.1443831995111</v>
          </cell>
          <cell r="FU108">
            <v>1610.356423690514</v>
          </cell>
          <cell r="FV108">
            <v>1621.5836980322877</v>
          </cell>
          <cell r="FW108">
            <v>1822.5673588680393</v>
          </cell>
          <cell r="FX108">
            <v>1780.8236956179192</v>
          </cell>
          <cell r="FY108">
            <v>2247.7240939024036</v>
          </cell>
          <cell r="FZ108">
            <v>2045.9869385504933</v>
          </cell>
          <cell r="GA108">
            <v>1865.9425471010234</v>
          </cell>
          <cell r="GB108">
            <v>1952.0660702734715</v>
          </cell>
        </row>
        <row r="109">
          <cell r="B109">
            <v>1107</v>
          </cell>
          <cell r="C109">
            <v>2232.4116279069767</v>
          </cell>
          <cell r="D109">
            <v>2430.8241279069771</v>
          </cell>
          <cell r="E109">
            <v>2415.0915697674423</v>
          </cell>
          <cell r="F109">
            <v>2439.4578488372094</v>
          </cell>
          <cell r="G109">
            <v>2611.5029141947653</v>
          </cell>
          <cell r="H109">
            <v>2733.3848958374765</v>
          </cell>
          <cell r="I109">
            <v>2973.4895581395353</v>
          </cell>
          <cell r="J109">
            <v>2785.8895465116279</v>
          </cell>
          <cell r="K109">
            <v>2960.8916162790701</v>
          </cell>
          <cell r="L109">
            <v>3229.6035174418607</v>
          </cell>
          <cell r="M109">
            <v>4568.8571300121384</v>
          </cell>
          <cell r="N109">
            <v>3823.2496549667876</v>
          </cell>
          <cell r="O109">
            <v>4982.4300357381308</v>
          </cell>
          <cell r="P109">
            <v>5371.5817653345839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FN109">
            <v>1107</v>
          </cell>
          <cell r="FO109">
            <v>2188.393043952859</v>
          </cell>
          <cell r="FP109">
            <v>2398.5051089140629</v>
          </cell>
          <cell r="FQ109">
            <v>2396.5500010422807</v>
          </cell>
          <cell r="FR109">
            <v>2410.9275578252855</v>
          </cell>
          <cell r="FS109">
            <v>2600.7864152422608</v>
          </cell>
          <cell r="FT109">
            <v>2715.1422897385823</v>
          </cell>
          <cell r="FU109">
            <v>2764.7956097559209</v>
          </cell>
          <cell r="FV109">
            <v>2566.5970346277009</v>
          </cell>
          <cell r="FW109">
            <v>2764.2981958385599</v>
          </cell>
          <cell r="FX109">
            <v>2917.2263596972371</v>
          </cell>
          <cell r="FY109">
            <v>4623.2087051233793</v>
          </cell>
          <cell r="FZ109">
            <v>3753.8366873499781</v>
          </cell>
          <cell r="GA109">
            <v>4108.9146976245283</v>
          </cell>
          <cell r="GB109">
            <v>4475.6385219780714</v>
          </cell>
        </row>
        <row r="110">
          <cell r="B110">
            <v>1108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FN110">
            <v>1108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</row>
        <row r="111">
          <cell r="B111">
            <v>1109</v>
          </cell>
          <cell r="C111">
            <v>1380.1866279069768</v>
          </cell>
          <cell r="D111">
            <v>1398.6052325581397</v>
          </cell>
          <cell r="E111">
            <v>1409.3110465116281</v>
          </cell>
          <cell r="F111">
            <v>1376.6947674418607</v>
          </cell>
          <cell r="G111">
            <v>1493.6860469151841</v>
          </cell>
          <cell r="H111">
            <v>1497.4400814627279</v>
          </cell>
          <cell r="I111">
            <v>1582.3945828510991</v>
          </cell>
          <cell r="J111">
            <v>1256.4941360473631</v>
          </cell>
          <cell r="K111">
            <v>1472.2118226600985</v>
          </cell>
          <cell r="L111">
            <v>1486.7881773399017</v>
          </cell>
          <cell r="M111">
            <v>2314.5142857142855</v>
          </cell>
          <cell r="N111">
            <v>1931.8603174603172</v>
          </cell>
          <cell r="O111">
            <v>2097.6253968253968</v>
          </cell>
          <cell r="P111">
            <v>1504.1469147705907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FN111">
            <v>1109</v>
          </cell>
          <cell r="FO111">
            <v>1352.9721750733681</v>
          </cell>
          <cell r="FP111">
            <v>1380.0100785296352</v>
          </cell>
          <cell r="FQ111">
            <v>1398.4912341487614</v>
          </cell>
          <cell r="FR111">
            <v>1360.5938529011846</v>
          </cell>
          <cell r="FS111">
            <v>1487.5565936910921</v>
          </cell>
          <cell r="FT111">
            <v>1487.4461689316311</v>
          </cell>
          <cell r="FU111">
            <v>1471.3344405707737</v>
          </cell>
          <cell r="FV111">
            <v>1157.5886515832462</v>
          </cell>
          <cell r="FW111">
            <v>1374.4618218703272</v>
          </cell>
          <cell r="FX111">
            <v>1342.9814646900388</v>
          </cell>
          <cell r="FY111">
            <v>2342.0479759712416</v>
          </cell>
          <cell r="FZ111">
            <v>1896.7864484332536</v>
          </cell>
          <cell r="GA111">
            <v>1729.8715207848343</v>
          </cell>
          <cell r="GB111">
            <v>1253.2654567238819</v>
          </cell>
        </row>
        <row r="112">
          <cell r="B112">
            <v>1110</v>
          </cell>
          <cell r="C112">
            <v>1791.0334742762063</v>
          </cell>
          <cell r="D112">
            <v>1791.0334742762063</v>
          </cell>
          <cell r="E112">
            <v>1791.0334742762063</v>
          </cell>
          <cell r="F112">
            <v>1791.0334742762063</v>
          </cell>
          <cell r="G112">
            <v>3839.1917009425079</v>
          </cell>
          <cell r="H112">
            <v>4264.34703200898</v>
          </cell>
          <cell r="I112">
            <v>5971.375323619327</v>
          </cell>
          <cell r="J112">
            <v>5447.6830632227257</v>
          </cell>
          <cell r="K112">
            <v>4688.8942877814234</v>
          </cell>
          <cell r="L112">
            <v>5366.3661385755004</v>
          </cell>
          <cell r="M112">
            <v>5485.4154069767446</v>
          </cell>
          <cell r="N112">
            <v>4862.9625000000005</v>
          </cell>
          <cell r="O112">
            <v>4633.3247093023256</v>
          </cell>
          <cell r="P112">
            <v>4318.2610465116286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FN112">
            <v>1110</v>
          </cell>
          <cell r="FO112">
            <v>1755.7179632985205</v>
          </cell>
          <cell r="FP112">
            <v>1767.2207910764891</v>
          </cell>
          <cell r="FQ112">
            <v>1777.2830348858049</v>
          </cell>
          <cell r="FR112">
            <v>1770.0867273350555</v>
          </cell>
          <cell r="FS112">
            <v>3823.4372885625776</v>
          </cell>
          <cell r="FT112">
            <v>4235.886787243453</v>
          </cell>
          <cell r="FU112">
            <v>5552.2751824551115</v>
          </cell>
          <cell r="FV112">
            <v>5018.8663126169777</v>
          </cell>
          <cell r="FW112">
            <v>4377.5671993291462</v>
          </cell>
          <cell r="FX112">
            <v>4847.3147464365011</v>
          </cell>
          <cell r="FY112">
            <v>5550.6704497641877</v>
          </cell>
          <cell r="FZ112">
            <v>4774.6730371092517</v>
          </cell>
          <cell r="GA112">
            <v>3821.0142160277846</v>
          </cell>
          <cell r="GB112">
            <v>3598.0045230719766</v>
          </cell>
        </row>
        <row r="113">
          <cell r="B113">
            <v>1111</v>
          </cell>
          <cell r="C113">
            <v>134.99913384325319</v>
          </cell>
          <cell r="D113">
            <v>134.99913384325319</v>
          </cell>
          <cell r="E113">
            <v>134.99913384325319</v>
          </cell>
          <cell r="F113">
            <v>134.99913384325319</v>
          </cell>
          <cell r="G113">
            <v>528.62809344054915</v>
          </cell>
          <cell r="H113">
            <v>704.81553895631544</v>
          </cell>
          <cell r="I113">
            <v>501.7383512140313</v>
          </cell>
          <cell r="J113">
            <v>501.68255580146939</v>
          </cell>
          <cell r="K113">
            <v>532.69390622090884</v>
          </cell>
          <cell r="L113">
            <v>674.63180127688827</v>
          </cell>
          <cell r="M113">
            <v>849.1936046511629</v>
          </cell>
          <cell r="N113">
            <v>738.05843023255818</v>
          </cell>
          <cell r="O113">
            <v>864.51366279069771</v>
          </cell>
          <cell r="P113">
            <v>861.74127906976753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FN113">
            <v>1111</v>
          </cell>
          <cell r="FO113">
            <v>132.3372274848887</v>
          </cell>
          <cell r="FP113">
            <v>133.20425303693844</v>
          </cell>
          <cell r="FQ113">
            <v>133.96269458383705</v>
          </cell>
          <cell r="FR113">
            <v>133.42027295957712</v>
          </cell>
          <cell r="FS113">
            <v>526.4588282335958</v>
          </cell>
          <cell r="FT113">
            <v>700.11160126018626</v>
          </cell>
          <cell r="FU113">
            <v>466.52391527168476</v>
          </cell>
          <cell r="FV113">
            <v>462.19239440300015</v>
          </cell>
          <cell r="FW113">
            <v>497.32479088551179</v>
          </cell>
          <cell r="FX113">
            <v>609.37934428986614</v>
          </cell>
          <cell r="FY113">
            <v>859.29569554036971</v>
          </cell>
          <cell r="FZ113">
            <v>724.65861841266008</v>
          </cell>
          <cell r="GA113">
            <v>712.94787279670538</v>
          </cell>
          <cell r="GB113">
            <v>718.00870452598849</v>
          </cell>
        </row>
        <row r="114">
          <cell r="B114">
            <v>1112</v>
          </cell>
          <cell r="C114">
            <v>6278.6720930232559</v>
          </cell>
          <cell r="D114">
            <v>6474.9549418604656</v>
          </cell>
          <cell r="E114">
            <v>6557.6947674418607</v>
          </cell>
          <cell r="F114">
            <v>6547.7372093023259</v>
          </cell>
          <cell r="G114">
            <v>7470.6643113510409</v>
          </cell>
          <cell r="H114">
            <v>7610.7113639193776</v>
          </cell>
          <cell r="I114">
            <v>7486.2089563953496</v>
          </cell>
          <cell r="J114">
            <v>7281.4239069767445</v>
          </cell>
          <cell r="K114">
            <v>7660.1292209302337</v>
          </cell>
          <cell r="L114">
            <v>8661.8952558139536</v>
          </cell>
          <cell r="M114">
            <v>8407.2598184725321</v>
          </cell>
          <cell r="N114">
            <v>7616.7735232371379</v>
          </cell>
          <cell r="O114">
            <v>7792.2438169636507</v>
          </cell>
          <cell r="P114">
            <v>7674.0651246134657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FN114">
            <v>1112</v>
          </cell>
          <cell r="FO114">
            <v>6154.8695419201513</v>
          </cell>
          <cell r="FP114">
            <v>6388.8671869538875</v>
          </cell>
          <cell r="FQ114">
            <v>6507.3488717701439</v>
          </cell>
          <cell r="FR114">
            <v>6471.1591908954733</v>
          </cell>
          <cell r="FS114">
            <v>7440.0078775282236</v>
          </cell>
          <cell r="FT114">
            <v>7559.9174893516984</v>
          </cell>
          <cell r="FU114">
            <v>6960.7904287740703</v>
          </cell>
          <cell r="FV114">
            <v>6708.263445302302</v>
          </cell>
          <cell r="FW114">
            <v>7151.5219499719451</v>
          </cell>
          <cell r="FX114">
            <v>7824.0901797171737</v>
          </cell>
          <cell r="FY114">
            <v>8507.273410603002</v>
          </cell>
          <cell r="FZ114">
            <v>7478.4872742012712</v>
          </cell>
          <cell r="GA114">
            <v>6426.114349291106</v>
          </cell>
          <cell r="GB114">
            <v>6394.0833431117135</v>
          </cell>
        </row>
        <row r="115">
          <cell r="B115">
            <v>1113</v>
          </cell>
          <cell r="C115">
            <v>989.84651162790703</v>
          </cell>
          <cell r="D115">
            <v>1011.4787790697675</v>
          </cell>
          <cell r="E115">
            <v>1094.5927325581397</v>
          </cell>
          <cell r="F115">
            <v>1081.3927325581396</v>
          </cell>
          <cell r="G115">
            <v>1116.5231352936855</v>
          </cell>
          <cell r="H115">
            <v>846.05226532126142</v>
          </cell>
          <cell r="I115">
            <v>575.5813953488373</v>
          </cell>
          <cell r="J115">
            <v>511.56926162790705</v>
          </cell>
          <cell r="K115">
            <v>591.74578343023256</v>
          </cell>
          <cell r="L115">
            <v>665.34964534883727</v>
          </cell>
          <cell r="M115">
            <v>887.38571288284891</v>
          </cell>
          <cell r="N115">
            <v>723.81733335392448</v>
          </cell>
          <cell r="O115">
            <v>408.42284333915097</v>
          </cell>
          <cell r="P115">
            <v>431.54329706989353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FN115">
            <v>1113</v>
          </cell>
          <cell r="FO115">
            <v>987.16661008792698</v>
          </cell>
          <cell r="FP115">
            <v>1008.9815567335227</v>
          </cell>
          <cell r="FQ115">
            <v>1087.1751265244097</v>
          </cell>
          <cell r="FR115">
            <v>1072.1094631537933</v>
          </cell>
          <cell r="FS115">
            <v>1113.6559231831013</v>
          </cell>
          <cell r="FT115">
            <v>841.12380792329134</v>
          </cell>
          <cell r="FU115">
            <v>601.38561018697669</v>
          </cell>
          <cell r="FV115">
            <v>529.69833637281806</v>
          </cell>
          <cell r="FW115">
            <v>560.33774135988733</v>
          </cell>
          <cell r="FX115">
            <v>634.82607729507129</v>
          </cell>
          <cell r="FY115">
            <v>992.39628064834903</v>
          </cell>
          <cell r="FZ115">
            <v>779.94645688069397</v>
          </cell>
          <cell r="GA115">
            <v>399.50609700562592</v>
          </cell>
          <cell r="GB115">
            <v>418.33892856036658</v>
          </cell>
        </row>
        <row r="116">
          <cell r="B116">
            <v>1114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FN116">
            <v>1114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</row>
        <row r="117">
          <cell r="B117">
            <v>1115</v>
          </cell>
          <cell r="C117">
            <v>17417.975581395349</v>
          </cell>
          <cell r="D117">
            <v>17867.619767441862</v>
          </cell>
          <cell r="E117">
            <v>18215.127034883721</v>
          </cell>
          <cell r="F117">
            <v>18193.465988372096</v>
          </cell>
          <cell r="G117">
            <v>17847.800700126078</v>
          </cell>
          <cell r="H117">
            <v>18324.86776960623</v>
          </cell>
          <cell r="I117">
            <v>16772.883133790918</v>
          </cell>
          <cell r="J117">
            <v>15297.225611212423</v>
          </cell>
          <cell r="K117">
            <v>16702.916613323836</v>
          </cell>
          <cell r="L117">
            <v>16868.292025336945</v>
          </cell>
          <cell r="M117">
            <v>19005.451195967871</v>
          </cell>
          <cell r="N117">
            <v>15863.318367718832</v>
          </cell>
          <cell r="O117">
            <v>17224.485220442097</v>
          </cell>
          <cell r="P117">
            <v>17835.102126336646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FN117">
            <v>1115</v>
          </cell>
          <cell r="FO117">
            <v>17074.528785627102</v>
          </cell>
          <cell r="FP117">
            <v>17630.060852342835</v>
          </cell>
          <cell r="FQ117">
            <v>18075.282635614269</v>
          </cell>
          <cell r="FR117">
            <v>17980.68720254015</v>
          </cell>
          <cell r="FS117">
            <v>17774.560905344388</v>
          </cell>
          <cell r="FT117">
            <v>18202.567633593797</v>
          </cell>
          <cell r="FU117">
            <v>15595.680679056924</v>
          </cell>
          <cell r="FV117">
            <v>14093.097818946444</v>
          </cell>
          <cell r="FW117">
            <v>15593.898137168828</v>
          </cell>
          <cell r="FX117">
            <v>15236.739083799775</v>
          </cell>
          <cell r="FY117">
            <v>19231.541918178289</v>
          </cell>
          <cell r="FZ117">
            <v>15575.312063259185</v>
          </cell>
          <cell r="GA117">
            <v>14204.703322202509</v>
          </cell>
          <cell r="GB117">
            <v>14860.328597282978</v>
          </cell>
        </row>
        <row r="118">
          <cell r="B118">
            <v>1116</v>
          </cell>
          <cell r="C118">
            <v>372.06540697674421</v>
          </cell>
          <cell r="D118">
            <v>496.11279069767448</v>
          </cell>
          <cell r="E118">
            <v>599.42965116279072</v>
          </cell>
          <cell r="F118">
            <v>598.80610465116285</v>
          </cell>
          <cell r="G118">
            <v>798.42732558139539</v>
          </cell>
          <cell r="H118">
            <v>878.4427325581396</v>
          </cell>
          <cell r="I118">
            <v>1045.1502906976746</v>
          </cell>
          <cell r="J118">
            <v>953.19926019260799</v>
          </cell>
          <cell r="K118">
            <v>1040.7905435616585</v>
          </cell>
          <cell r="L118">
            <v>1051.0954004286057</v>
          </cell>
          <cell r="M118">
            <v>1184.2658584014607</v>
          </cell>
          <cell r="N118">
            <v>988.47357792946559</v>
          </cell>
          <cell r="O118">
            <v>1073.2904767574148</v>
          </cell>
          <cell r="P118">
            <v>1111.3391790353733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FN118">
            <v>1116</v>
          </cell>
          <cell r="FO118">
            <v>371.05808044134989</v>
          </cell>
          <cell r="FP118">
            <v>494.88794647171227</v>
          </cell>
          <cell r="FQ118">
            <v>595.36756225519287</v>
          </cell>
          <cell r="FR118">
            <v>593.66562402550346</v>
          </cell>
          <cell r="FS118">
            <v>796.37697801136846</v>
          </cell>
          <cell r="FT118">
            <v>873.32559291863367</v>
          </cell>
          <cell r="FU118">
            <v>1092.0060140710152</v>
          </cell>
          <cell r="FV118">
            <v>986.9788906962774</v>
          </cell>
          <cell r="FW118">
            <v>985.54858984783687</v>
          </cell>
          <cell r="FX118">
            <v>1002.875367232132</v>
          </cell>
          <cell r="FY118">
            <v>1324.4083335062551</v>
          </cell>
          <cell r="FZ118">
            <v>1065.1257289652322</v>
          </cell>
          <cell r="GA118">
            <v>1049.8582445022594</v>
          </cell>
          <cell r="GB118">
            <v>1077.3344055660693</v>
          </cell>
        </row>
        <row r="119">
          <cell r="B119">
            <v>1117</v>
          </cell>
          <cell r="C119">
            <v>306.81366279069772</v>
          </cell>
          <cell r="D119">
            <v>306.81366279069772</v>
          </cell>
          <cell r="E119">
            <v>306.81366279069772</v>
          </cell>
          <cell r="F119">
            <v>306.81366279069772</v>
          </cell>
          <cell r="G119">
            <v>316.88669001072202</v>
          </cell>
          <cell r="H119">
            <v>342.19730994946758</v>
          </cell>
          <cell r="I119">
            <v>313.21565648620128</v>
          </cell>
          <cell r="J119">
            <v>285.65933024243992</v>
          </cell>
          <cell r="K119">
            <v>311.90910653498844</v>
          </cell>
          <cell r="L119">
            <v>314.99731551058238</v>
          </cell>
          <cell r="M119">
            <v>417.38016500908429</v>
          </cell>
          <cell r="N119">
            <v>334.31497499236929</v>
          </cell>
          <cell r="O119">
            <v>363.00118375274099</v>
          </cell>
          <cell r="P119">
            <v>375.86976338356192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FN119">
            <v>1117</v>
          </cell>
          <cell r="FO119">
            <v>300.76392590302305</v>
          </cell>
          <cell r="FP119">
            <v>302.73442214092023</v>
          </cell>
          <cell r="FQ119">
            <v>304.45813860036651</v>
          </cell>
          <cell r="FR119">
            <v>303.22537242936789</v>
          </cell>
          <cell r="FS119">
            <v>315.58632160481136</v>
          </cell>
          <cell r="FT119">
            <v>339.91348569075603</v>
          </cell>
          <cell r="FU119">
            <v>291.23265948231409</v>
          </cell>
          <cell r="FV119">
            <v>263.17353135268002</v>
          </cell>
          <cell r="FW119">
            <v>291.1993724187102</v>
          </cell>
          <cell r="FX119">
            <v>284.5298090241136</v>
          </cell>
          <cell r="FY119">
            <v>422.34536062428907</v>
          </cell>
          <cell r="FZ119">
            <v>328.24532309223429</v>
          </cell>
          <cell r="GA119">
            <v>299.36012918960591</v>
          </cell>
          <cell r="GB119">
            <v>313.17724754795171</v>
          </cell>
        </row>
        <row r="120">
          <cell r="B120">
            <v>1118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FN120">
            <v>1118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</row>
        <row r="121">
          <cell r="B121">
            <v>1119</v>
          </cell>
          <cell r="C121">
            <v>875.0659883720931</v>
          </cell>
          <cell r="D121">
            <v>875.0659883720931</v>
          </cell>
          <cell r="E121">
            <v>876.99418604651169</v>
          </cell>
          <cell r="F121">
            <v>872.99389534883733</v>
          </cell>
          <cell r="G121">
            <v>871.70961976642684</v>
          </cell>
          <cell r="H121">
            <v>892.67305932794693</v>
          </cell>
          <cell r="I121">
            <v>1081.0518924418604</v>
          </cell>
          <cell r="J121">
            <v>1181.2017122093025</v>
          </cell>
          <cell r="K121">
            <v>1126.1669694767443</v>
          </cell>
          <cell r="L121">
            <v>1098.4101322674419</v>
          </cell>
          <cell r="M121">
            <v>1104.5713591831395</v>
          </cell>
          <cell r="N121">
            <v>866.96568278742734</v>
          </cell>
          <cell r="O121">
            <v>873.85418908414204</v>
          </cell>
          <cell r="P121">
            <v>873.85418908414204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FN121">
            <v>1119</v>
          </cell>
          <cell r="FO121">
            <v>872.69684258810094</v>
          </cell>
          <cell r="FP121">
            <v>872.90555319829673</v>
          </cell>
          <cell r="FQ121">
            <v>871.05115612088673</v>
          </cell>
          <cell r="FR121">
            <v>865.4996360710802</v>
          </cell>
          <cell r="FS121">
            <v>869.47108453173189</v>
          </cell>
          <cell r="FT121">
            <v>887.4730246214117</v>
          </cell>
          <cell r="FU121">
            <v>1129.5171408136227</v>
          </cell>
          <cell r="FV121">
            <v>1223.0613307120166</v>
          </cell>
          <cell r="FW121">
            <v>1066.3934982565154</v>
          </cell>
          <cell r="FX121">
            <v>1048.0194893061262</v>
          </cell>
          <cell r="FY121">
            <v>1235.2830259154218</v>
          </cell>
          <cell r="FZ121">
            <v>934.19538517264414</v>
          </cell>
          <cell r="GA121">
            <v>854.7760785826656</v>
          </cell>
          <cell r="GB121">
            <v>847.1159850276623</v>
          </cell>
        </row>
        <row r="122">
          <cell r="B122">
            <v>1120</v>
          </cell>
          <cell r="C122">
            <v>69639.995930232559</v>
          </cell>
          <cell r="D122">
            <v>74194.91686046512</v>
          </cell>
          <cell r="E122">
            <v>74638.152906976757</v>
          </cell>
          <cell r="F122">
            <v>74477.450581395358</v>
          </cell>
          <cell r="G122">
            <v>75038.95597025528</v>
          </cell>
          <cell r="H122">
            <v>74670.298111966651</v>
          </cell>
          <cell r="I122">
            <v>66521.970209302337</v>
          </cell>
          <cell r="J122">
            <v>61625.055218023263</v>
          </cell>
          <cell r="K122">
            <v>55100.770360465118</v>
          </cell>
          <cell r="L122">
            <v>56454.637521802331</v>
          </cell>
          <cell r="M122">
            <v>58652.330922640962</v>
          </cell>
          <cell r="N122">
            <v>53376.250238845198</v>
          </cell>
          <cell r="O122">
            <v>61421.136509542725</v>
          </cell>
          <cell r="P122">
            <v>68449.773402398365</v>
          </cell>
          <cell r="Q122">
            <v>0</v>
          </cell>
          <cell r="R122">
            <v>0</v>
          </cell>
          <cell r="S122">
            <v>0</v>
          </cell>
          <cell r="T122">
            <v>257.08163720142852</v>
          </cell>
          <cell r="U122">
            <v>844.24486567164195</v>
          </cell>
          <cell r="V122">
            <v>1266.3672985074627</v>
          </cell>
          <cell r="W122">
            <v>6011.3189488696516</v>
          </cell>
          <cell r="X122">
            <v>7514.1486860870682</v>
          </cell>
          <cell r="Y122">
            <v>11438.261515515609</v>
          </cell>
          <cell r="Z122">
            <v>15399.230463576154</v>
          </cell>
          <cell r="AA122">
            <v>18394.049838954175</v>
          </cell>
          <cell r="AB122">
            <v>15549.099950516735</v>
          </cell>
          <cell r="AC122">
            <v>17400.913189302828</v>
          </cell>
          <cell r="AD122">
            <v>15760.501822040018</v>
          </cell>
          <cell r="FN122">
            <v>1120</v>
          </cell>
          <cell r="FO122">
            <v>69451.453231798732</v>
          </cell>
          <cell r="FP122">
            <v>74011.738322809426</v>
          </cell>
          <cell r="FQ122">
            <v>74132.36075535581</v>
          </cell>
          <cell r="FR122">
            <v>73838.095222810312</v>
          </cell>
          <cell r="FS122">
            <v>74846.25722848947</v>
          </cell>
          <cell r="FT122">
            <v>74235.325713424798</v>
          </cell>
          <cell r="FU122">
            <v>69504.254252199185</v>
          </cell>
          <cell r="FV122">
            <v>63808.933953527536</v>
          </cell>
          <cell r="FW122">
            <v>52176.191323234067</v>
          </cell>
          <cell r="FX122">
            <v>53864.725612487397</v>
          </cell>
          <cell r="FY122">
            <v>65593.072115044677</v>
          </cell>
          <cell r="FZ122">
            <v>57515.363803823857</v>
          </cell>
          <cell r="GA122">
            <v>60080.181411892569</v>
          </cell>
          <cell r="GB122">
            <v>66355.346172185818</v>
          </cell>
        </row>
        <row r="123">
          <cell r="B123">
            <v>1121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FN123">
            <v>1121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</row>
        <row r="124">
          <cell r="B124">
            <v>1122</v>
          </cell>
          <cell r="C124">
            <v>439.88274473527946</v>
          </cell>
          <cell r="D124">
            <v>276.28032200805978</v>
          </cell>
          <cell r="E124">
            <v>352.31966890850168</v>
          </cell>
          <cell r="F124">
            <v>430.12857717965431</v>
          </cell>
          <cell r="G124">
            <v>356.40107366303914</v>
          </cell>
          <cell r="H124">
            <v>367.66558134018004</v>
          </cell>
          <cell r="I124">
            <v>371.31027777696556</v>
          </cell>
          <cell r="J124">
            <v>373.81308983545983</v>
          </cell>
          <cell r="K124">
            <v>408.16348187439399</v>
          </cell>
          <cell r="L124">
            <v>412.20470446720975</v>
          </cell>
          <cell r="M124">
            <v>464.42973489744446</v>
          </cell>
          <cell r="N124">
            <v>387.64650563394463</v>
          </cell>
          <cell r="O124">
            <v>415.57936046511634</v>
          </cell>
          <cell r="P124">
            <v>395.67383720930235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FN124">
            <v>1122</v>
          </cell>
          <cell r="FO124">
            <v>431.20915815875207</v>
          </cell>
          <cell r="FP124">
            <v>272.60703735046707</v>
          </cell>
          <cell r="FQ124">
            <v>349.61477794864373</v>
          </cell>
          <cell r="FR124">
            <v>425.09807686363956</v>
          </cell>
          <cell r="FS124">
            <v>354.93855500689625</v>
          </cell>
          <cell r="FT124">
            <v>365.21178188196109</v>
          </cell>
          <cell r="FU124">
            <v>345.24991791036626</v>
          </cell>
          <cell r="FV124">
            <v>344.3882292742237</v>
          </cell>
          <cell r="FW124">
            <v>381.06277526310805</v>
          </cell>
          <cell r="FX124">
            <v>372.33500117545026</v>
          </cell>
          <cell r="FY124">
            <v>469.95463683722238</v>
          </cell>
          <cell r="FZ124">
            <v>380.6085937080565</v>
          </cell>
          <cell r="GA124">
            <v>342.72034529262504</v>
          </cell>
          <cell r="GB124">
            <v>329.67813677923766</v>
          </cell>
        </row>
        <row r="125">
          <cell r="B125">
            <v>1123</v>
          </cell>
          <cell r="C125">
            <v>183.22650817160468</v>
          </cell>
          <cell r="D125">
            <v>186.84572519338843</v>
          </cell>
          <cell r="E125">
            <v>153.99272511332771</v>
          </cell>
          <cell r="F125">
            <v>210.19463414746454</v>
          </cell>
          <cell r="G125">
            <v>210.19463414746454</v>
          </cell>
          <cell r="H125">
            <v>210.19463414746454</v>
          </cell>
          <cell r="I125">
            <v>98.357267441860472</v>
          </cell>
          <cell r="J125">
            <v>178.84496877075463</v>
          </cell>
          <cell r="K125">
            <v>115.86453488372094</v>
          </cell>
          <cell r="L125">
            <v>107.76802325581396</v>
          </cell>
          <cell r="M125">
            <v>310.5261627906977</v>
          </cell>
          <cell r="N125">
            <v>401.89011627906979</v>
          </cell>
          <cell r="O125">
            <v>304.44185764975339</v>
          </cell>
          <cell r="P125">
            <v>321.03063855986915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FN125">
            <v>1123</v>
          </cell>
          <cell r="FO125">
            <v>182.73044237186093</v>
          </cell>
          <cell r="FP125">
            <v>186.38442503757707</v>
          </cell>
          <cell r="FQ125">
            <v>152.94917957079375</v>
          </cell>
          <cell r="FR125">
            <v>208.3902079132296</v>
          </cell>
          <cell r="FS125">
            <v>209.65485796051712</v>
          </cell>
          <cell r="FT125">
            <v>208.97019998170492</v>
          </cell>
          <cell r="FU125">
            <v>102.76677768745118</v>
          </cell>
          <cell r="FV125">
            <v>185.18290587877931</v>
          </cell>
          <cell r="FW125">
            <v>109.71480253583012</v>
          </cell>
          <cell r="FX125">
            <v>102.82405940934039</v>
          </cell>
          <cell r="FY125">
            <v>347.27289894758036</v>
          </cell>
          <cell r="FZ125">
            <v>433.05507868234736</v>
          </cell>
          <cell r="GA125">
            <v>297.79523917029735</v>
          </cell>
          <cell r="GB125">
            <v>311.20773809269605</v>
          </cell>
        </row>
        <row r="126">
          <cell r="B126">
            <v>1124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70.393604651162789</v>
          </cell>
          <cell r="J126">
            <v>104.70784883720931</v>
          </cell>
          <cell r="K126">
            <v>109.04389534883721</v>
          </cell>
          <cell r="L126">
            <v>123.64447674418605</v>
          </cell>
          <cell r="M126">
            <v>139.3098403135852</v>
          </cell>
          <cell r="N126">
            <v>116.27802601809955</v>
          </cell>
          <cell r="O126">
            <v>304.44185764975339</v>
          </cell>
          <cell r="P126">
            <v>321.03063855986915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FN126">
            <v>1124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65.453039363017609</v>
          </cell>
          <cell r="FV126">
            <v>96.465724803890865</v>
          </cell>
          <cell r="FW126">
            <v>101.80374098218564</v>
          </cell>
          <cell r="FX126">
            <v>111.68520372272131</v>
          </cell>
          <cell r="FY126">
            <v>140.96708391610483</v>
          </cell>
          <cell r="FZ126">
            <v>114.16694157869981</v>
          </cell>
          <cell r="GA126">
            <v>251.0673736503087</v>
          </cell>
          <cell r="GB126">
            <v>267.48491514105677</v>
          </cell>
        </row>
        <row r="127">
          <cell r="B127">
            <v>1125</v>
          </cell>
          <cell r="C127">
            <v>43781.598837209305</v>
          </cell>
          <cell r="D127">
            <v>44862.156976744191</v>
          </cell>
          <cell r="E127">
            <v>46108.990988372097</v>
          </cell>
          <cell r="F127">
            <v>56179.833139534887</v>
          </cell>
          <cell r="G127">
            <v>75833.222965116278</v>
          </cell>
          <cell r="H127">
            <v>130024.0194767442</v>
          </cell>
          <cell r="I127">
            <v>32574.952325581398</v>
          </cell>
          <cell r="J127">
            <v>35895.222383720931</v>
          </cell>
          <cell r="K127">
            <v>41459.799418604656</v>
          </cell>
          <cell r="L127">
            <v>37757.324127906977</v>
          </cell>
          <cell r="M127">
            <v>22676.784362790699</v>
          </cell>
          <cell r="N127">
            <v>13609.653603118406</v>
          </cell>
          <cell r="O127">
            <v>6464.1198337781661</v>
          </cell>
          <cell r="P127">
            <v>12157.927395511821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18119.769092434686</v>
          </cell>
          <cell r="AB127">
            <v>19975.0529700273</v>
          </cell>
          <cell r="AC127">
            <v>19009.365000000002</v>
          </cell>
          <cell r="AD127">
            <v>25325.245999999999</v>
          </cell>
          <cell r="FN127">
            <v>1125</v>
          </cell>
          <cell r="FO127">
            <v>43663.064930418375</v>
          </cell>
          <cell r="FP127">
            <v>44751.397578946962</v>
          </cell>
          <cell r="FQ127">
            <v>45796.529266682039</v>
          </cell>
          <cell r="FR127">
            <v>55697.554582981444</v>
          </cell>
          <cell r="FS127">
            <v>75638.484559437813</v>
          </cell>
          <cell r="FT127">
            <v>129266.59837290656</v>
          </cell>
          <cell r="FU127">
            <v>34035.338423783913</v>
          </cell>
          <cell r="FV127">
            <v>37167.28311604265</v>
          </cell>
          <cell r="FW127">
            <v>39259.241069343283</v>
          </cell>
          <cell r="FX127">
            <v>36025.16982286932</v>
          </cell>
          <cell r="FY127">
            <v>25360.287113016791</v>
          </cell>
          <cell r="FZ127">
            <v>14665.027511762362</v>
          </cell>
          <cell r="GA127">
            <v>6322.994238657021</v>
          </cell>
          <cell r="GB127">
            <v>11785.91894414104</v>
          </cell>
        </row>
        <row r="128">
          <cell r="B128">
            <v>1126</v>
          </cell>
          <cell r="C128">
            <v>652.19127906976746</v>
          </cell>
          <cell r="D128">
            <v>653.9084302325582</v>
          </cell>
          <cell r="E128">
            <v>442.43023255813955</v>
          </cell>
          <cell r="F128">
            <v>653.9084302325582</v>
          </cell>
          <cell r="G128">
            <v>968.34558027333424</v>
          </cell>
          <cell r="H128">
            <v>964.08923554668274</v>
          </cell>
          <cell r="I128">
            <v>453.12132122093033</v>
          </cell>
          <cell r="J128">
            <v>567.78456976744189</v>
          </cell>
          <cell r="K128">
            <v>769.61285755813958</v>
          </cell>
          <cell r="L128">
            <v>995.85490988372101</v>
          </cell>
          <cell r="M128">
            <v>693.25408245196218</v>
          </cell>
          <cell r="N128">
            <v>610.32703403982555</v>
          </cell>
          <cell r="O128">
            <v>272.11380051795135</v>
          </cell>
          <cell r="P128">
            <v>291.17661892332615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FN128">
            <v>1126</v>
          </cell>
          <cell r="FO128">
            <v>650.42554226854736</v>
          </cell>
          <cell r="FP128">
            <v>652.29400710117295</v>
          </cell>
          <cell r="FQ128">
            <v>439.43206432175992</v>
          </cell>
          <cell r="FR128">
            <v>648.29492096727779</v>
          </cell>
          <cell r="FS128">
            <v>965.85888556256134</v>
          </cell>
          <cell r="FT128">
            <v>958.47318448223803</v>
          </cell>
          <cell r="FU128">
            <v>473.43545926467317</v>
          </cell>
          <cell r="FV128">
            <v>587.90581175052273</v>
          </cell>
          <cell r="FW128">
            <v>728.76417948570077</v>
          </cell>
          <cell r="FX128">
            <v>950.16908841225131</v>
          </cell>
          <cell r="FY128">
            <v>775.29169444768536</v>
          </cell>
          <cell r="FZ128">
            <v>657.65544123147481</v>
          </cell>
          <cell r="GA128">
            <v>266.17297283742136</v>
          </cell>
          <cell r="GB128">
            <v>282.26719221289574</v>
          </cell>
        </row>
        <row r="129">
          <cell r="B129">
            <v>1127</v>
          </cell>
          <cell r="C129">
            <v>4235.5920764700531</v>
          </cell>
          <cell r="D129">
            <v>4462.262433687396</v>
          </cell>
          <cell r="E129">
            <v>4571.4612919088895</v>
          </cell>
          <cell r="F129">
            <v>4690.5873190596094</v>
          </cell>
          <cell r="G129">
            <v>4566.4977074442759</v>
          </cell>
          <cell r="H129">
            <v>5055.1660074324327</v>
          </cell>
          <cell r="I129">
            <v>4627.029767996989</v>
          </cell>
          <cell r="J129">
            <v>5104.6639491279075</v>
          </cell>
          <cell r="K129">
            <v>5021.8810988372097</v>
          </cell>
          <cell r="L129">
            <v>5972.5096046511635</v>
          </cell>
          <cell r="M129">
            <v>6686.778268936484</v>
          </cell>
          <cell r="N129">
            <v>5488.9813088631545</v>
          </cell>
          <cell r="O129">
            <v>5320.8022500869347</v>
          </cell>
          <cell r="P129">
            <v>5226.1127401697313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FN129">
            <v>1127</v>
          </cell>
          <cell r="FO129">
            <v>4152.0748778124307</v>
          </cell>
          <cell r="FP129">
            <v>4402.9344293739432</v>
          </cell>
          <cell r="FQ129">
            <v>4536.3644596481954</v>
          </cell>
          <cell r="FR129">
            <v>4635.7293016138892</v>
          </cell>
          <cell r="FS129">
            <v>4547.7587400732482</v>
          </cell>
          <cell r="FT129">
            <v>5021.4278381835475</v>
          </cell>
          <cell r="FU129">
            <v>4302.2823314611796</v>
          </cell>
          <cell r="FV129">
            <v>4702.8480978393063</v>
          </cell>
          <cell r="FW129">
            <v>4688.4447863298819</v>
          </cell>
          <cell r="FX129">
            <v>5394.8301573668168</v>
          </cell>
          <cell r="FY129">
            <v>6766.3248428376355</v>
          </cell>
          <cell r="FZ129">
            <v>5389.3261682823077</v>
          </cell>
          <cell r="GA129">
            <v>4387.9637870914876</v>
          </cell>
          <cell r="GB129">
            <v>4354.432739170471</v>
          </cell>
        </row>
        <row r="130">
          <cell r="B130">
            <v>1128</v>
          </cell>
          <cell r="C130">
            <v>8052.7578488372101</v>
          </cell>
          <cell r="D130">
            <v>8765.7497093023267</v>
          </cell>
          <cell r="E130">
            <v>8903.1122093023259</v>
          </cell>
          <cell r="F130">
            <v>8915.1802325581393</v>
          </cell>
          <cell r="G130">
            <v>8891.4464373860137</v>
          </cell>
          <cell r="H130">
            <v>9018.7130314297647</v>
          </cell>
          <cell r="I130">
            <v>7020.9408052325589</v>
          </cell>
          <cell r="J130">
            <v>6486.0555087209314</v>
          </cell>
          <cell r="K130">
            <v>7109.4950101744189</v>
          </cell>
          <cell r="L130">
            <v>7551.8056656976751</v>
          </cell>
          <cell r="M130">
            <v>7323.789196496291</v>
          </cell>
          <cell r="N130">
            <v>6783.5785208476773</v>
          </cell>
          <cell r="O130">
            <v>6288.5562120349205</v>
          </cell>
          <cell r="P130">
            <v>6692.3795819868501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FN130">
            <v>1128</v>
          </cell>
          <cell r="FO130">
            <v>8030.9558846875416</v>
          </cell>
          <cell r="FP130">
            <v>8744.1081025568728</v>
          </cell>
          <cell r="FQ130">
            <v>8842.7794692078842</v>
          </cell>
          <cell r="FR130">
            <v>8838.6474268573293</v>
          </cell>
          <cell r="FS130">
            <v>8868.6133566373755</v>
          </cell>
          <cell r="FT130">
            <v>8966.1768645972807</v>
          </cell>
          <cell r="FU130">
            <v>7335.7005705204556</v>
          </cell>
          <cell r="FV130">
            <v>6715.9093993613951</v>
          </cell>
          <cell r="FW130">
            <v>6732.1449307466128</v>
          </cell>
          <cell r="FX130">
            <v>7205.3591683152581</v>
          </cell>
          <cell r="FY130">
            <v>8190.4644771027561</v>
          </cell>
          <cell r="FZ130">
            <v>7309.6177564458412</v>
          </cell>
          <cell r="GA130">
            <v>6151.2635471869226</v>
          </cell>
          <cell r="GB130">
            <v>6487.606047543848</v>
          </cell>
        </row>
        <row r="131">
          <cell r="B131">
            <v>1129</v>
          </cell>
          <cell r="C131">
            <v>745.45226018199821</v>
          </cell>
          <cell r="D131">
            <v>785.34560379330048</v>
          </cell>
          <cell r="E131">
            <v>804.56429487611763</v>
          </cell>
          <cell r="F131">
            <v>825.53013969373637</v>
          </cell>
          <cell r="G131">
            <v>803.69071800871689</v>
          </cell>
          <cell r="H131">
            <v>829.45722239816473</v>
          </cell>
          <cell r="I131">
            <v>879.65978652785418</v>
          </cell>
          <cell r="J131">
            <v>849.17873403828412</v>
          </cell>
          <cell r="K131">
            <v>927.21137446342368</v>
          </cell>
          <cell r="L131">
            <v>936.39168510167553</v>
          </cell>
          <cell r="M131">
            <v>1055.0295456575438</v>
          </cell>
          <cell r="N131">
            <v>880.60364353076113</v>
          </cell>
          <cell r="O131">
            <v>956.16466186098694</v>
          </cell>
          <cell r="P131">
            <v>990.06119344837794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FN131">
            <v>1129</v>
          </cell>
          <cell r="FO131">
            <v>730.75346875464254</v>
          </cell>
          <cell r="FP131">
            <v>774.9040423518104</v>
          </cell>
          <cell r="FQ131">
            <v>798.38735137881872</v>
          </cell>
          <cell r="FR131">
            <v>815.87528333464707</v>
          </cell>
          <cell r="FS131">
            <v>800.39271259931695</v>
          </cell>
          <cell r="FT131">
            <v>823.92142632087769</v>
          </cell>
          <cell r="FU131">
            <v>817.92098755267011</v>
          </cell>
          <cell r="FV131">
            <v>782.33525926418781</v>
          </cell>
          <cell r="FW131">
            <v>865.64760273503271</v>
          </cell>
          <cell r="FX131">
            <v>845.82100930570277</v>
          </cell>
          <cell r="FY131">
            <v>1067.5802812055456</v>
          </cell>
          <cell r="FZ131">
            <v>864.61585363787856</v>
          </cell>
          <cell r="GA131">
            <v>788.53069772965875</v>
          </cell>
          <cell r="GB131">
            <v>824.92573139434217</v>
          </cell>
        </row>
        <row r="132">
          <cell r="B132">
            <v>1130</v>
          </cell>
          <cell r="C132">
            <v>14695.763372093024</v>
          </cell>
          <cell r="D132">
            <v>15411.98808139535</v>
          </cell>
          <cell r="E132">
            <v>16182.029651162791</v>
          </cell>
          <cell r="F132">
            <v>16258.591569767443</v>
          </cell>
          <cell r="G132">
            <v>22057.927426115239</v>
          </cell>
          <cell r="H132">
            <v>20260.931563916605</v>
          </cell>
          <cell r="I132">
            <v>20994.97307267442</v>
          </cell>
          <cell r="J132">
            <v>20309.993559593022</v>
          </cell>
          <cell r="K132">
            <v>20551.173292151165</v>
          </cell>
          <cell r="L132">
            <v>23197.453077034887</v>
          </cell>
          <cell r="M132">
            <v>26136.496905799489</v>
          </cell>
          <cell r="N132">
            <v>21815.402705175344</v>
          </cell>
          <cell r="O132">
            <v>23687.293715162319</v>
          </cell>
          <cell r="P132">
            <v>24527.020523380776</v>
          </cell>
          <cell r="Q132">
            <v>0</v>
          </cell>
          <cell r="R132">
            <v>1021.408696</v>
          </cell>
          <cell r="S132">
            <v>2279.6</v>
          </cell>
          <cell r="T132">
            <v>6121.7935200000002</v>
          </cell>
          <cell r="U132">
            <v>7530.4639999999999</v>
          </cell>
          <cell r="V132">
            <v>7530.4639999999999</v>
          </cell>
          <cell r="W132">
            <v>7530.4639999999999</v>
          </cell>
          <cell r="X132">
            <v>7530.4639999999999</v>
          </cell>
          <cell r="Y132">
            <v>8554.6993999999995</v>
          </cell>
          <cell r="Z132">
            <v>8780.9802799999998</v>
          </cell>
          <cell r="AA132">
            <v>9848.9284000000007</v>
          </cell>
          <cell r="AB132">
            <v>9599.4511999999995</v>
          </cell>
          <cell r="AC132">
            <v>10074.42532</v>
          </cell>
          <cell r="AD132">
            <v>9760.1574400000009</v>
          </cell>
          <cell r="FN132">
            <v>1130</v>
          </cell>
          <cell r="FO132">
            <v>14405.993024332014</v>
          </cell>
          <cell r="FP132">
            <v>15207.078014145827</v>
          </cell>
          <cell r="FQ132">
            <v>16057.794107200156</v>
          </cell>
          <cell r="FR132">
            <v>16068.441799747608</v>
          </cell>
          <cell r="FS132">
            <v>21967.411059133021</v>
          </cell>
          <cell r="FT132">
            <v>20125.71014146708</v>
          </cell>
          <cell r="FU132">
            <v>19521.443826624018</v>
          </cell>
          <cell r="FV132">
            <v>18711.283549856122</v>
          </cell>
          <cell r="FW132">
            <v>19186.643287284936</v>
          </cell>
          <cell r="FX132">
            <v>20953.724266367066</v>
          </cell>
          <cell r="FY132">
            <v>26447.419251212486</v>
          </cell>
          <cell r="FZ132">
            <v>21419.333398125309</v>
          </cell>
          <cell r="GA132">
            <v>19534.457803733232</v>
          </cell>
          <cell r="GB132">
            <v>20436.080595889835</v>
          </cell>
        </row>
        <row r="133">
          <cell r="B133">
            <v>1131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FN133">
            <v>1131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</row>
        <row r="134">
          <cell r="B134">
            <v>1132</v>
          </cell>
          <cell r="C134">
            <v>563.96424418604659</v>
          </cell>
          <cell r="D134">
            <v>598.54709302325591</v>
          </cell>
          <cell r="E134">
            <v>674.52383720930243</v>
          </cell>
          <cell r="F134">
            <v>596.22558139534885</v>
          </cell>
          <cell r="G134">
            <v>380.27703488372094</v>
          </cell>
          <cell r="H134">
            <v>601.94302325581396</v>
          </cell>
          <cell r="I134">
            <v>677.36337209302326</v>
          </cell>
          <cell r="J134">
            <v>698.55436046511636</v>
          </cell>
          <cell r="K134">
            <v>771.4709302325582</v>
          </cell>
          <cell r="L134">
            <v>910.52180232558146</v>
          </cell>
          <cell r="M134">
            <v>985.7063776744186</v>
          </cell>
          <cell r="N134">
            <v>822.74153477911648</v>
          </cell>
          <cell r="O134">
            <v>893.33764081068466</v>
          </cell>
          <cell r="P134">
            <v>925.0069220211077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FN134">
            <v>1132</v>
          </cell>
          <cell r="FO134">
            <v>552.84402463536321</v>
          </cell>
          <cell r="FP134">
            <v>590.58911093582765</v>
          </cell>
          <cell r="FQ134">
            <v>669.34526334446957</v>
          </cell>
          <cell r="FR134">
            <v>589.25252000219086</v>
          </cell>
          <cell r="FS134">
            <v>378.71653942195371</v>
          </cell>
          <cell r="FT134">
            <v>597.92565655273609</v>
          </cell>
          <cell r="FU134">
            <v>629.82271864577183</v>
          </cell>
          <cell r="FV134">
            <v>643.5673490146155</v>
          </cell>
          <cell r="FW134">
            <v>720.24780942969733</v>
          </cell>
          <cell r="FX134">
            <v>822.45334093739564</v>
          </cell>
          <cell r="FY134">
            <v>997.43243797774403</v>
          </cell>
          <cell r="FZ134">
            <v>807.80425977369373</v>
          </cell>
          <cell r="GA134">
            <v>736.7184558416883</v>
          </cell>
          <cell r="GB134">
            <v>770.72206924437717</v>
          </cell>
        </row>
        <row r="135">
          <cell r="B135">
            <v>1133</v>
          </cell>
          <cell r="C135">
            <v>969.3247612244362</v>
          </cell>
          <cell r="D135">
            <v>1021.1987816493375</v>
          </cell>
          <cell r="E135">
            <v>1046.189185649655</v>
          </cell>
          <cell r="F135">
            <v>1073.4514445590921</v>
          </cell>
          <cell r="G135">
            <v>1045.0532581950949</v>
          </cell>
          <cell r="H135">
            <v>1090.8689988623437</v>
          </cell>
          <cell r="I135">
            <v>998.48023255813962</v>
          </cell>
          <cell r="J135">
            <v>795.20406976744187</v>
          </cell>
          <cell r="K135">
            <v>722.93023255813955</v>
          </cell>
          <cell r="L135">
            <v>581.43313953488382</v>
          </cell>
          <cell r="M135">
            <v>887.05008249765422</v>
          </cell>
          <cell r="N135">
            <v>740.39588545821607</v>
          </cell>
          <cell r="O135">
            <v>803.92624611902534</v>
          </cell>
          <cell r="P135">
            <v>807.83370455063562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FN135">
            <v>1133</v>
          </cell>
          <cell r="FO135">
            <v>950.21166270471247</v>
          </cell>
          <cell r="FP135">
            <v>1007.621434592114</v>
          </cell>
          <cell r="FQ135">
            <v>1038.157196747838</v>
          </cell>
          <cell r="FR135">
            <v>1060.8970640376008</v>
          </cell>
          <cell r="FS135">
            <v>1040.7648034183894</v>
          </cell>
          <cell r="FT135">
            <v>1083.5885410380372</v>
          </cell>
          <cell r="FU135">
            <v>928.40203721181865</v>
          </cell>
          <cell r="FV135">
            <v>732.60923425503688</v>
          </cell>
          <cell r="FW135">
            <v>674.93005370084541</v>
          </cell>
          <cell r="FX135">
            <v>525.19514296176112</v>
          </cell>
          <cell r="FY135">
            <v>897.60251778165605</v>
          </cell>
          <cell r="FZ135">
            <v>726.95363599533698</v>
          </cell>
          <cell r="GA135">
            <v>662.98258977864589</v>
          </cell>
          <cell r="GB135">
            <v>673.0925461792483</v>
          </cell>
        </row>
        <row r="136">
          <cell r="B136">
            <v>1134</v>
          </cell>
          <cell r="C136">
            <v>0</v>
          </cell>
          <cell r="D136">
            <v>0</v>
          </cell>
          <cell r="E136">
            <v>0</v>
          </cell>
          <cell r="F136">
            <v>2.2159883720930234</v>
          </cell>
          <cell r="G136">
            <v>104.06511627906977</v>
          </cell>
          <cell r="H136">
            <v>191.82209302325583</v>
          </cell>
          <cell r="I136">
            <v>209.41569767441862</v>
          </cell>
          <cell r="J136">
            <v>255.39505813953491</v>
          </cell>
          <cell r="K136">
            <v>271.3386627906977</v>
          </cell>
          <cell r="L136">
            <v>316.48343023255819</v>
          </cell>
          <cell r="M136">
            <v>356.58087840681895</v>
          </cell>
          <cell r="N136">
            <v>297.62808257918556</v>
          </cell>
          <cell r="O136">
            <v>323.16633826160165</v>
          </cell>
          <cell r="P136">
            <v>334.62275202567616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FN136">
            <v>1134</v>
          </cell>
          <cell r="FO136">
            <v>0</v>
          </cell>
          <cell r="FP136">
            <v>0</v>
          </cell>
          <cell r="FQ136">
            <v>0</v>
          </cell>
          <cell r="FR136">
            <v>2.1900716327794134</v>
          </cell>
          <cell r="FS136">
            <v>103.63807723441271</v>
          </cell>
          <cell r="FT136">
            <v>190.54187270396687</v>
          </cell>
          <cell r="FU136">
            <v>194.71788624893358</v>
          </cell>
          <cell r="FV136">
            <v>235.2915246407683</v>
          </cell>
          <cell r="FW136">
            <v>253.32267209299911</v>
          </cell>
          <cell r="FX136">
            <v>285.8721821721079</v>
          </cell>
          <cell r="FY136">
            <v>360.82279971108807</v>
          </cell>
          <cell r="FZ136">
            <v>292.2244991560932</v>
          </cell>
          <cell r="GA136">
            <v>266.50909446516221</v>
          </cell>
          <cell r="GB136">
            <v>278.80995668007796</v>
          </cell>
        </row>
        <row r="137">
          <cell r="B137">
            <v>1135</v>
          </cell>
          <cell r="C137">
            <v>717.0976744186047</v>
          </cell>
          <cell r="D137">
            <v>722.3450581395349</v>
          </cell>
          <cell r="E137">
            <v>875.39215116279081</v>
          </cell>
          <cell r="F137">
            <v>947.32063953488375</v>
          </cell>
          <cell r="G137">
            <v>991.63544293162647</v>
          </cell>
          <cell r="H137">
            <v>985.36853524729588</v>
          </cell>
          <cell r="I137">
            <v>3383.1975566860465</v>
          </cell>
          <cell r="J137">
            <v>3380.2930770348839</v>
          </cell>
          <cell r="K137">
            <v>3409.0734418604657</v>
          </cell>
          <cell r="L137">
            <v>3842.7995406976747</v>
          </cell>
          <cell r="M137">
            <v>3962.2846933456403</v>
          </cell>
          <cell r="N137">
            <v>2889.4056382940412</v>
          </cell>
          <cell r="O137">
            <v>3137.3337884924872</v>
          </cell>
          <cell r="P137">
            <v>3248.5538932544068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FN137">
            <v>1135</v>
          </cell>
          <cell r="FO137">
            <v>702.95797733492088</v>
          </cell>
          <cell r="FP137">
            <v>712.74112036985741</v>
          </cell>
          <cell r="FQ137">
            <v>868.67143550321248</v>
          </cell>
          <cell r="FR137">
            <v>936.24140176883054</v>
          </cell>
          <cell r="FS137">
            <v>987.56619218421929</v>
          </cell>
          <cell r="FT137">
            <v>978.79218733590767</v>
          </cell>
          <cell r="FU137">
            <v>3145.7483097788622</v>
          </cell>
          <cell r="FV137">
            <v>3114.2118317482509</v>
          </cell>
          <cell r="FW137">
            <v>3182.7222290084096</v>
          </cell>
          <cell r="FX137">
            <v>3471.1121828462956</v>
          </cell>
          <cell r="FY137">
            <v>4009.4204229152629</v>
          </cell>
          <cell r="FZ137">
            <v>2836.9470655868736</v>
          </cell>
          <cell r="GA137">
            <v>2587.2991336407313</v>
          </cell>
          <cell r="GB137">
            <v>2706.717235359004</v>
          </cell>
        </row>
        <row r="138">
          <cell r="B138">
            <v>1136</v>
          </cell>
          <cell r="C138">
            <v>415.97190464851718</v>
          </cell>
          <cell r="D138">
            <v>438.23290110822302</v>
          </cell>
          <cell r="E138">
            <v>448.95717677494258</v>
          </cell>
          <cell r="F138">
            <v>460.65638659318211</v>
          </cell>
          <cell r="G138">
            <v>448.46970969918254</v>
          </cell>
          <cell r="H138">
            <v>468.13088175483512</v>
          </cell>
          <cell r="I138">
            <v>428.4835595930233</v>
          </cell>
          <cell r="J138">
            <v>387.98589244186047</v>
          </cell>
          <cell r="K138">
            <v>509.19527616279072</v>
          </cell>
          <cell r="L138">
            <v>585.14348954295508</v>
          </cell>
          <cell r="M138">
            <v>659.27931627237933</v>
          </cell>
          <cell r="N138">
            <v>448.12823228393898</v>
          </cell>
          <cell r="O138">
            <v>486.58029391535962</v>
          </cell>
          <cell r="P138">
            <v>503.82981689020255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FN138">
            <v>1136</v>
          </cell>
          <cell r="FO138">
            <v>407.76979085443509</v>
          </cell>
          <cell r="FP138">
            <v>432.4063761483809</v>
          </cell>
          <cell r="FQ138">
            <v>445.51036322466854</v>
          </cell>
          <cell r="FR138">
            <v>455.2688531409155</v>
          </cell>
          <cell r="FS138">
            <v>446.62938045884425</v>
          </cell>
          <cell r="FT138">
            <v>465.00657705424703</v>
          </cell>
          <cell r="FU138">
            <v>398.41050094576724</v>
          </cell>
          <cell r="FV138">
            <v>357.44541353606922</v>
          </cell>
          <cell r="FW138">
            <v>475.38639222302879</v>
          </cell>
          <cell r="FX138">
            <v>528.54661653701351</v>
          </cell>
          <cell r="FY138">
            <v>667.12216805303262</v>
          </cell>
          <cell r="FZ138">
            <v>439.99224502626851</v>
          </cell>
          <cell r="GA138">
            <v>401.27345630596335</v>
          </cell>
          <cell r="GB138">
            <v>419.79443588614754</v>
          </cell>
        </row>
        <row r="139">
          <cell r="B139">
            <v>1137</v>
          </cell>
          <cell r="C139">
            <v>179.87877906976746</v>
          </cell>
          <cell r="D139">
            <v>238.54011627906979</v>
          </cell>
          <cell r="E139">
            <v>470.0869186046512</v>
          </cell>
          <cell r="F139">
            <v>448.5218023255814</v>
          </cell>
          <cell r="G139">
            <v>207.49709302325584</v>
          </cell>
          <cell r="H139">
            <v>350.99912790697675</v>
          </cell>
          <cell r="I139">
            <v>855.45784883720933</v>
          </cell>
          <cell r="J139">
            <v>769.97441860465119</v>
          </cell>
          <cell r="K139">
            <v>758.58750000000009</v>
          </cell>
          <cell r="L139">
            <v>663.4247093023256</v>
          </cell>
          <cell r="M139">
            <v>664.52115348837219</v>
          </cell>
          <cell r="N139">
            <v>554.6572144578314</v>
          </cell>
          <cell r="O139">
            <v>602.25009492855145</v>
          </cell>
          <cell r="P139">
            <v>623.60017214906134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FN139">
            <v>1137</v>
          </cell>
          <cell r="FO139">
            <v>176.33193804857532</v>
          </cell>
          <cell r="FP139">
            <v>235.36860647706976</v>
          </cell>
          <cell r="FQ139">
            <v>466.47788405821092</v>
          </cell>
          <cell r="FR139">
            <v>443.27618697230076</v>
          </cell>
          <cell r="FS139">
            <v>206.64561306972223</v>
          </cell>
          <cell r="FT139">
            <v>348.65656033033815</v>
          </cell>
          <cell r="FU139">
            <v>795.4176594708498</v>
          </cell>
          <cell r="FV139">
            <v>709.36554609798395</v>
          </cell>
          <cell r="FW139">
            <v>708.21979639731637</v>
          </cell>
          <cell r="FX139">
            <v>599.25623662442683</v>
          </cell>
          <cell r="FY139">
            <v>672.42636268162528</v>
          </cell>
          <cell r="FZ139">
            <v>544.58714142046767</v>
          </cell>
          <cell r="GA139">
            <v>496.66412753372242</v>
          </cell>
          <cell r="GB139">
            <v>519.58791185014195</v>
          </cell>
        </row>
        <row r="140">
          <cell r="B140">
            <v>1138</v>
          </cell>
          <cell r="C140">
            <v>0</v>
          </cell>
          <cell r="D140">
            <v>0</v>
          </cell>
          <cell r="E140">
            <v>11.137500000000001</v>
          </cell>
          <cell r="F140">
            <v>612.84069767441861</v>
          </cell>
          <cell r="G140">
            <v>12.106395348837211</v>
          </cell>
          <cell r="H140">
            <v>98.290116279069778</v>
          </cell>
          <cell r="I140">
            <v>127.32819767441862</v>
          </cell>
          <cell r="J140">
            <v>124.06656976744188</v>
          </cell>
          <cell r="K140">
            <v>142.29331395348839</v>
          </cell>
          <cell r="L140">
            <v>135.83720930232559</v>
          </cell>
          <cell r="M140">
            <v>99.430242808359395</v>
          </cell>
          <cell r="N140">
            <v>122.33982558139536</v>
          </cell>
          <cell r="O140">
            <v>172.43520361817173</v>
          </cell>
          <cell r="P140">
            <v>231.6206748267746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FN140">
            <v>1138</v>
          </cell>
          <cell r="FO140">
            <v>0</v>
          </cell>
          <cell r="FP140">
            <v>0</v>
          </cell>
          <cell r="FQ140">
            <v>11.062025730216032</v>
          </cell>
          <cell r="FR140">
            <v>607.57973639072213</v>
          </cell>
          <cell r="FS140">
            <v>12.075306334859389</v>
          </cell>
          <cell r="FT140">
            <v>97.717552773741929</v>
          </cell>
          <cell r="FU140">
            <v>133.03652006686232</v>
          </cell>
          <cell r="FV140">
            <v>128.46326105710472</v>
          </cell>
          <cell r="FW140">
            <v>134.74082348186525</v>
          </cell>
          <cell r="FX140">
            <v>129.60554399468219</v>
          </cell>
          <cell r="FY140">
            <v>111.19651997372749</v>
          </cell>
          <cell r="FZ140">
            <v>131.82678709208898</v>
          </cell>
          <cell r="GA140">
            <v>168.67057342006061</v>
          </cell>
          <cell r="GB140">
            <v>224.53354181925459</v>
          </cell>
        </row>
        <row r="141">
          <cell r="B141">
            <v>1139</v>
          </cell>
          <cell r="C141">
            <v>11789.461046511629</v>
          </cell>
          <cell r="D141">
            <v>12090.845058139535</v>
          </cell>
          <cell r="E141">
            <v>12158.55261627907</v>
          </cell>
          <cell r="F141">
            <v>12039.129069767443</v>
          </cell>
          <cell r="G141">
            <v>12543.769588887819</v>
          </cell>
          <cell r="H141">
            <v>12609.235622073989</v>
          </cell>
          <cell r="I141">
            <v>9210.8318372093017</v>
          </cell>
          <cell r="J141">
            <v>7608.5013924418608</v>
          </cell>
          <cell r="K141">
            <v>8007.9950755813952</v>
          </cell>
          <cell r="L141">
            <v>7943.8560261627917</v>
          </cell>
          <cell r="M141">
            <v>9183.8615531365595</v>
          </cell>
          <cell r="N141">
            <v>8532.2990710798713</v>
          </cell>
          <cell r="O141">
            <v>6396.5508491971132</v>
          </cell>
          <cell r="P141">
            <v>8632.0509949141087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FN141">
            <v>1139</v>
          </cell>
          <cell r="FO141">
            <v>11757.542365743515</v>
          </cell>
          <cell r="FP141">
            <v>12060.994181415232</v>
          </cell>
          <cell r="FQ141">
            <v>12076.159091669091</v>
          </cell>
          <cell r="FR141">
            <v>11935.778570745721</v>
          </cell>
          <cell r="FS141">
            <v>12511.557405422245</v>
          </cell>
          <cell r="FT141">
            <v>12535.783799850264</v>
          </cell>
          <cell r="FU141">
            <v>9623.76784501976</v>
          </cell>
          <cell r="FV141">
            <v>7878.1327029733093</v>
          </cell>
          <cell r="FW141">
            <v>7582.9553823959313</v>
          </cell>
          <cell r="FX141">
            <v>7579.4238336773333</v>
          </cell>
          <cell r="FY141">
            <v>10270.652225978884</v>
          </cell>
          <cell r="FZ141">
            <v>9193.9445532471382</v>
          </cell>
          <cell r="GA141">
            <v>6256.9004298780792</v>
          </cell>
          <cell r="GB141">
            <v>8367.9273644376644</v>
          </cell>
        </row>
        <row r="142">
          <cell r="B142">
            <v>1140</v>
          </cell>
          <cell r="C142">
            <v>183.5625</v>
          </cell>
          <cell r="D142">
            <v>183.5625</v>
          </cell>
          <cell r="E142">
            <v>183.5625</v>
          </cell>
          <cell r="F142">
            <v>183.5625</v>
          </cell>
          <cell r="G142">
            <v>200.20606354489939</v>
          </cell>
          <cell r="H142">
            <v>208.98321343219391</v>
          </cell>
          <cell r="I142">
            <v>677.2045116279071</v>
          </cell>
          <cell r="J142">
            <v>658.88634593023266</v>
          </cell>
          <cell r="K142">
            <v>673.53129505813968</v>
          </cell>
          <cell r="L142">
            <v>667.04386918604655</v>
          </cell>
          <cell r="M142">
            <v>751.55621460328325</v>
          </cell>
          <cell r="N142">
            <v>627.30294485294121</v>
          </cell>
          <cell r="O142">
            <v>681.1292600889193</v>
          </cell>
          <cell r="P142">
            <v>705.27564449384408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FN142">
            <v>1140</v>
          </cell>
          <cell r="FO142">
            <v>179.94302354858348</v>
          </cell>
          <cell r="FP142">
            <v>181.12194502287176</v>
          </cell>
          <cell r="FQ142">
            <v>182.15322146509124</v>
          </cell>
          <cell r="FR142">
            <v>181.41567399668432</v>
          </cell>
          <cell r="FS142">
            <v>199.38450288011816</v>
          </cell>
          <cell r="FT142">
            <v>207.58845982477828</v>
          </cell>
          <cell r="FU142">
            <v>629.6750077801612</v>
          </cell>
          <cell r="FV142">
            <v>607.02181956163145</v>
          </cell>
          <cell r="FW142">
            <v>628.81104243517916</v>
          </cell>
          <cell r="FX142">
            <v>602.52534026384581</v>
          </cell>
          <cell r="FY142">
            <v>760.49680146908918</v>
          </cell>
          <cell r="FZ142">
            <v>615.91395304581727</v>
          </cell>
          <cell r="GA142">
            <v>561.71426546622081</v>
          </cell>
          <cell r="GB142">
            <v>587.64047184022434</v>
          </cell>
        </row>
        <row r="143">
          <cell r="B143">
            <v>1141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FN143">
            <v>1141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</row>
        <row r="144">
          <cell r="B144">
            <v>1142</v>
          </cell>
          <cell r="C144">
            <v>442.99064131774259</v>
          </cell>
          <cell r="D144">
            <v>442.99064131774259</v>
          </cell>
          <cell r="E144">
            <v>442.99064131774259</v>
          </cell>
          <cell r="F144">
            <v>442.99064131774259</v>
          </cell>
          <cell r="G144">
            <v>668.58197526048946</v>
          </cell>
          <cell r="H144">
            <v>697.54097096757869</v>
          </cell>
          <cell r="I144">
            <v>618.65985590801051</v>
          </cell>
          <cell r="J144">
            <v>575.75557434351867</v>
          </cell>
          <cell r="K144">
            <v>628.66284333724741</v>
          </cell>
          <cell r="L144">
            <v>634.88722792474493</v>
          </cell>
          <cell r="M144">
            <v>715.3254287477896</v>
          </cell>
          <cell r="N144">
            <v>597.06212158533708</v>
          </cell>
          <cell r="O144">
            <v>648.29359472858573</v>
          </cell>
          <cell r="P144">
            <v>671.27593782088422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FN144">
            <v>1142</v>
          </cell>
          <cell r="FO144">
            <v>434.25577338748735</v>
          </cell>
          <cell r="FP144">
            <v>437.10085982920737</v>
          </cell>
          <cell r="FQ144">
            <v>439.58963511018618</v>
          </cell>
          <cell r="FR144">
            <v>437.80971477770078</v>
          </cell>
          <cell r="FS144">
            <v>665.83839875571209</v>
          </cell>
          <cell r="FT144">
            <v>692.88558372570867</v>
          </cell>
          <cell r="FU144">
            <v>575.2393005263857</v>
          </cell>
          <cell r="FV144">
            <v>530.43472295260142</v>
          </cell>
          <cell r="FW144">
            <v>586.9217076617573</v>
          </cell>
          <cell r="FX144">
            <v>573.47898797317782</v>
          </cell>
          <cell r="FY144">
            <v>723.83501061109098</v>
          </cell>
          <cell r="FZ144">
            <v>586.22216671684282</v>
          </cell>
          <cell r="GA144">
            <v>534.63532064660387</v>
          </cell>
          <cell r="GB144">
            <v>559.31168460971367</v>
          </cell>
        </row>
        <row r="145">
          <cell r="B145">
            <v>1143</v>
          </cell>
          <cell r="C145">
            <v>167.75234623280386</v>
          </cell>
          <cell r="D145">
            <v>191.27711621736213</v>
          </cell>
          <cell r="E145">
            <v>224.52212699844119</v>
          </cell>
          <cell r="F145">
            <v>225.40458513176495</v>
          </cell>
          <cell r="G145">
            <v>126.0811046511628</v>
          </cell>
          <cell r="H145">
            <v>119.70174418604653</v>
          </cell>
          <cell r="I145">
            <v>203.42965116279072</v>
          </cell>
          <cell r="J145">
            <v>181.64776045586765</v>
          </cell>
          <cell r="K145">
            <v>369.28032207489332</v>
          </cell>
          <cell r="L145">
            <v>241.13127276548056</v>
          </cell>
          <cell r="M145">
            <v>111.49011627906978</v>
          </cell>
          <cell r="N145">
            <v>100.23750000000001</v>
          </cell>
          <cell r="O145">
            <v>205.37708086019677</v>
          </cell>
          <cell r="P145">
            <v>208.34936608175954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FN145">
            <v>1143</v>
          </cell>
          <cell r="FO145">
            <v>164.44461362478475</v>
          </cell>
          <cell r="FP145">
            <v>188.73399157047064</v>
          </cell>
          <cell r="FQ145">
            <v>222.79838596096911</v>
          </cell>
          <cell r="FR145">
            <v>222.76840168129192</v>
          </cell>
          <cell r="FS145">
            <v>125.56372133959127</v>
          </cell>
          <cell r="FT145">
            <v>118.90285495099512</v>
          </cell>
          <cell r="FU145">
            <v>189.15196957374644</v>
          </cell>
          <cell r="FV145">
            <v>167.34927768998216</v>
          </cell>
          <cell r="FW145">
            <v>344.76132880309297</v>
          </cell>
          <cell r="FX145">
            <v>217.80831648833117</v>
          </cell>
          <cell r="FY145">
            <v>112.81641370021211</v>
          </cell>
          <cell r="FZ145">
            <v>98.417639156633143</v>
          </cell>
          <cell r="GA145">
            <v>169.37054811581837</v>
          </cell>
          <cell r="GB145">
            <v>173.59811124594344</v>
          </cell>
        </row>
        <row r="146">
          <cell r="B146">
            <v>1144</v>
          </cell>
          <cell r="C146">
            <v>633.77363372093032</v>
          </cell>
          <cell r="D146">
            <v>712.92758720930237</v>
          </cell>
          <cell r="E146">
            <v>746.02255813953491</v>
          </cell>
          <cell r="F146">
            <v>857.69302325581407</v>
          </cell>
          <cell r="G146">
            <v>819.1085702647016</v>
          </cell>
          <cell r="H146">
            <v>849.76771204017973</v>
          </cell>
          <cell r="I146">
            <v>777.79849241581189</v>
          </cell>
          <cell r="J146">
            <v>709.36874260903585</v>
          </cell>
          <cell r="K146">
            <v>774.55397841635261</v>
          </cell>
          <cell r="L146">
            <v>782.22282968780166</v>
          </cell>
          <cell r="M146">
            <v>881.32798458037382</v>
          </cell>
          <cell r="N146">
            <v>735.61981042284208</v>
          </cell>
          <cell r="O146">
            <v>299.86351744186049</v>
          </cell>
          <cell r="P146">
            <v>374.52122093023257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FN146">
            <v>1144</v>
          </cell>
          <cell r="FO146">
            <v>621.27691602106472</v>
          </cell>
          <cell r="FP146">
            <v>703.44885941198174</v>
          </cell>
          <cell r="FQ146">
            <v>740.29506163156736</v>
          </cell>
          <cell r="FR146">
            <v>847.66201101100353</v>
          </cell>
          <cell r="FS146">
            <v>815.74729653702684</v>
          </cell>
          <cell r="FT146">
            <v>844.09636378991502</v>
          </cell>
          <cell r="FU146">
            <v>723.2088141084696</v>
          </cell>
          <cell r="FV146">
            <v>653.53047234686301</v>
          </cell>
          <cell r="FW146">
            <v>723.12615340057744</v>
          </cell>
          <cell r="FX146">
            <v>706.56383843974322</v>
          </cell>
          <cell r="FY146">
            <v>891.81234922309829</v>
          </cell>
          <cell r="FZ146">
            <v>722.26427293843278</v>
          </cell>
          <cell r="GA146">
            <v>247.29170410030974</v>
          </cell>
          <cell r="GB146">
            <v>312.05363278859085</v>
          </cell>
        </row>
        <row r="147">
          <cell r="B147">
            <v>1145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FN147">
            <v>1145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</row>
        <row r="148">
          <cell r="B148">
            <v>1146</v>
          </cell>
          <cell r="C148">
            <v>3823.884593023256</v>
          </cell>
          <cell r="D148">
            <v>3865.0098837209307</v>
          </cell>
          <cell r="E148">
            <v>3911.0755813953492</v>
          </cell>
          <cell r="F148">
            <v>4144.2052325581399</v>
          </cell>
          <cell r="G148">
            <v>4399.872348660213</v>
          </cell>
          <cell r="H148">
            <v>4345.8095716954558</v>
          </cell>
          <cell r="I148">
            <v>3977.7507256372501</v>
          </cell>
          <cell r="J148">
            <v>3627.7931343032183</v>
          </cell>
          <cell r="K148">
            <v>3317.5544063436537</v>
          </cell>
          <cell r="L148">
            <v>3350.4014796737893</v>
          </cell>
          <cell r="M148">
            <v>4892.1996687341816</v>
          </cell>
          <cell r="N148">
            <v>4083.3821866877674</v>
          </cell>
          <cell r="O148">
            <v>3043.754429807771</v>
          </cell>
          <cell r="P148">
            <v>3052.3174270090376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FN148">
            <v>1146</v>
          </cell>
          <cell r="FO148">
            <v>3813.5318422794098</v>
          </cell>
          <cell r="FP148">
            <v>3855.4676281529878</v>
          </cell>
          <cell r="FQ148">
            <v>3884.5718261921411</v>
          </cell>
          <cell r="FR148">
            <v>4108.6290977437975</v>
          </cell>
          <cell r="FS148">
            <v>4388.573552527534</v>
          </cell>
          <cell r="FT148">
            <v>4320.4941884600494</v>
          </cell>
          <cell r="FU148">
            <v>4156.0795165369291</v>
          </cell>
          <cell r="FV148">
            <v>3756.3554577734958</v>
          </cell>
          <cell r="FW148">
            <v>3141.4688451401817</v>
          </cell>
          <cell r="FX148">
            <v>3196.6985232099833</v>
          </cell>
          <cell r="FY148">
            <v>5471.1279266244346</v>
          </cell>
          <cell r="FZ148">
            <v>4400.0320548272721</v>
          </cell>
          <cell r="GA148">
            <v>2977.3027447593863</v>
          </cell>
          <cell r="GB148">
            <v>2958.9225709472348</v>
          </cell>
        </row>
        <row r="149">
          <cell r="B149">
            <v>1147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FN149">
            <v>1147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</row>
        <row r="150">
          <cell r="B150">
            <v>1148</v>
          </cell>
          <cell r="C150">
            <v>1871.1287790697677</v>
          </cell>
          <cell r="D150">
            <v>1871.1287790697677</v>
          </cell>
          <cell r="E150">
            <v>1871.1287790697677</v>
          </cell>
          <cell r="F150">
            <v>1871.1287790697677</v>
          </cell>
          <cell r="G150">
            <v>3247.3483113608318</v>
          </cell>
          <cell r="H150">
            <v>3469.1693516676264</v>
          </cell>
          <cell r="I150">
            <v>2402.6302325581396</v>
          </cell>
          <cell r="J150">
            <v>2191.2497949572717</v>
          </cell>
          <cell r="K150">
            <v>2739.8537790697678</v>
          </cell>
          <cell r="L150">
            <v>3233.9328488372093</v>
          </cell>
          <cell r="M150">
            <v>3511.0758380323659</v>
          </cell>
          <cell r="N150">
            <v>2930.5967670859172</v>
          </cell>
          <cell r="O150">
            <v>3182.0593605728404</v>
          </cell>
          <cell r="P150">
            <v>3189.6945100945936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FN150">
            <v>1148</v>
          </cell>
          <cell r="FO150">
            <v>1834.2339527658614</v>
          </cell>
          <cell r="FP150">
            <v>1846.2511888505965</v>
          </cell>
          <cell r="FQ150">
            <v>1856.7634178200944</v>
          </cell>
          <cell r="FR150">
            <v>1849.2452902392097</v>
          </cell>
          <cell r="FS150">
            <v>3234.0225729180529</v>
          </cell>
          <cell r="FT150">
            <v>3446.0161213745914</v>
          </cell>
          <cell r="FU150">
            <v>2234.0019660267021</v>
          </cell>
          <cell r="FV150">
            <v>2018.7646107176406</v>
          </cell>
          <cell r="FW150">
            <v>2557.9365407038849</v>
          </cell>
          <cell r="FX150">
            <v>2921.1369448815071</v>
          </cell>
          <cell r="FY150">
            <v>3552.8439425499114</v>
          </cell>
          <cell r="FZ150">
            <v>2877.3903492870181</v>
          </cell>
          <cell r="GA150">
            <v>2624.183456985455</v>
          </cell>
          <cell r="GB150">
            <v>2657.6751963175448</v>
          </cell>
        </row>
        <row r="151">
          <cell r="B151">
            <v>1149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FN151">
            <v>1149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</row>
        <row r="152">
          <cell r="B152">
            <v>1150</v>
          </cell>
          <cell r="C152">
            <v>1093.5183139534884</v>
          </cell>
          <cell r="D152">
            <v>1149.7813953488373</v>
          </cell>
          <cell r="E152">
            <v>1149.7813953488373</v>
          </cell>
          <cell r="F152">
            <v>1149.2250000000001</v>
          </cell>
          <cell r="G152">
            <v>1118.8222222222223</v>
          </cell>
          <cell r="H152">
            <v>948.73423244744151</v>
          </cell>
          <cell r="I152">
            <v>865.26576755255849</v>
          </cell>
          <cell r="J152">
            <v>1049.6131355349739</v>
          </cell>
          <cell r="K152">
            <v>1146.0640723138636</v>
          </cell>
          <cell r="L152">
            <v>1278.5722535167777</v>
          </cell>
          <cell r="M152">
            <v>1440.5633082609847</v>
          </cell>
          <cell r="N152">
            <v>1416.1994378212939</v>
          </cell>
          <cell r="O152">
            <v>1537.717753656802</v>
          </cell>
          <cell r="P152">
            <v>1592.2306430035719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FN152">
            <v>1150</v>
          </cell>
          <cell r="FO152">
            <v>1071.9563729985148</v>
          </cell>
          <cell r="FP152">
            <v>1134.4944783204244</v>
          </cell>
          <cell r="FQ152">
            <v>1140.9540899879787</v>
          </cell>
          <cell r="FR152">
            <v>1135.7844219208146</v>
          </cell>
          <cell r="FS152">
            <v>1114.231050944062</v>
          </cell>
          <cell r="FT152">
            <v>942.40238181000223</v>
          </cell>
          <cell r="FU152">
            <v>804.53721078415822</v>
          </cell>
          <cell r="FV152">
            <v>966.99237934381733</v>
          </cell>
          <cell r="FW152">
            <v>1069.9692045445036</v>
          </cell>
          <cell r="FX152">
            <v>1154.9048236394817</v>
          </cell>
          <cell r="FY152">
            <v>1457.7003914797012</v>
          </cell>
          <cell r="FZ152">
            <v>1390.4876442980205</v>
          </cell>
          <cell r="GA152">
            <v>1268.1264028753319</v>
          </cell>
          <cell r="GB152">
            <v>1326.6574191776865</v>
          </cell>
        </row>
        <row r="153">
          <cell r="B153">
            <v>1151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FN153">
            <v>1151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</row>
        <row r="154">
          <cell r="B154">
            <v>1152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FN154">
            <v>1152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</row>
        <row r="155">
          <cell r="B155">
            <v>1153</v>
          </cell>
          <cell r="C155">
            <v>145.40777813077844</v>
          </cell>
          <cell r="D155">
            <v>153.18936625730839</v>
          </cell>
          <cell r="E155">
            <v>156.93816053724251</v>
          </cell>
          <cell r="F155">
            <v>161.02775429717065</v>
          </cell>
          <cell r="G155">
            <v>156.7677607972455</v>
          </cell>
          <cell r="H155">
            <v>154.92044822283958</v>
          </cell>
          <cell r="I155">
            <v>157.29028188339586</v>
          </cell>
          <cell r="J155">
            <v>125.94870838148387</v>
          </cell>
          <cell r="K155">
            <v>137.52237347599859</v>
          </cell>
          <cell r="L155">
            <v>138.88398113417679</v>
          </cell>
          <cell r="M155">
            <v>156.48014163986434</v>
          </cell>
          <cell r="N155">
            <v>130.60959613447847</v>
          </cell>
          <cell r="O155">
            <v>154.08793604651163</v>
          </cell>
          <cell r="P155">
            <v>220.97049418604652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FN155">
            <v>1153</v>
          </cell>
          <cell r="FO155">
            <v>145.01410242049391</v>
          </cell>
          <cell r="FP155">
            <v>152.81115969973263</v>
          </cell>
          <cell r="FQ155">
            <v>155.87465498682386</v>
          </cell>
          <cell r="FR155">
            <v>159.64540357507798</v>
          </cell>
          <cell r="FS155">
            <v>156.36518389749429</v>
          </cell>
          <cell r="FT155">
            <v>154.01799944935777</v>
          </cell>
          <cell r="FU155">
            <v>164.34185140678323</v>
          </cell>
          <cell r="FV155">
            <v>130.41209920564506</v>
          </cell>
          <cell r="FW155">
            <v>130.22310981803093</v>
          </cell>
          <cell r="FX155">
            <v>132.5125421781909</v>
          </cell>
          <cell r="FY155">
            <v>174.99753298285228</v>
          </cell>
          <cell r="FZ155">
            <v>140.73784509647035</v>
          </cell>
          <cell r="GA155">
            <v>150.72386603624963</v>
          </cell>
          <cell r="GB155">
            <v>214.20923557126545</v>
          </cell>
        </row>
        <row r="156">
          <cell r="B156">
            <v>1154</v>
          </cell>
          <cell r="C156">
            <v>244.75639534883723</v>
          </cell>
          <cell r="D156">
            <v>244.75639534883723</v>
          </cell>
          <cell r="E156">
            <v>247.57674418604654</v>
          </cell>
          <cell r="F156">
            <v>247.57674418604654</v>
          </cell>
          <cell r="G156">
            <v>254.18099526408099</v>
          </cell>
          <cell r="H156">
            <v>246.83270302382167</v>
          </cell>
          <cell r="I156">
            <v>223.8236511627907</v>
          </cell>
          <cell r="J156">
            <v>217.41368895348839</v>
          </cell>
          <cell r="K156">
            <v>254.84230813953491</v>
          </cell>
          <cell r="L156">
            <v>300.28820058139536</v>
          </cell>
          <cell r="M156">
            <v>225.20025929815844</v>
          </cell>
          <cell r="N156">
            <v>327.25484611722317</v>
          </cell>
          <cell r="O156">
            <v>275.89836984373324</v>
          </cell>
          <cell r="P156">
            <v>424.56839285558215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FN156">
            <v>1154</v>
          </cell>
          <cell r="FO156">
            <v>239.93030064377103</v>
          </cell>
          <cell r="FP156">
            <v>241.50223701664754</v>
          </cell>
          <cell r="FQ156">
            <v>245.67600415840474</v>
          </cell>
          <cell r="FR156">
            <v>244.6812497782299</v>
          </cell>
          <cell r="FS156">
            <v>253.13794440065359</v>
          </cell>
          <cell r="FT156">
            <v>245.18534198789655</v>
          </cell>
          <cell r="FU156">
            <v>208.11461953867237</v>
          </cell>
          <cell r="FV156">
            <v>200.29987551165232</v>
          </cell>
          <cell r="FW156">
            <v>237.92162088619116</v>
          </cell>
          <cell r="FX156">
            <v>271.24340480529827</v>
          </cell>
          <cell r="FY156">
            <v>227.8792637975358</v>
          </cell>
          <cell r="FZ156">
            <v>321.3133743102569</v>
          </cell>
          <cell r="GA156">
            <v>227.52810551681296</v>
          </cell>
          <cell r="GB156">
            <v>353.75327739433612</v>
          </cell>
        </row>
        <row r="157">
          <cell r="B157">
            <v>1155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FN157">
            <v>1155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</row>
        <row r="158">
          <cell r="B158">
            <v>1156</v>
          </cell>
          <cell r="C158">
            <v>80911.107558139542</v>
          </cell>
          <cell r="D158">
            <v>87400.471220930238</v>
          </cell>
          <cell r="E158">
            <v>91328.564825581401</v>
          </cell>
          <cell r="F158">
            <v>90737.701744186052</v>
          </cell>
          <cell r="G158">
            <v>92165.409824049246</v>
          </cell>
          <cell r="H158">
            <v>90634.364173674316</v>
          </cell>
          <cell r="I158">
            <v>82958.284736542584</v>
          </cell>
          <cell r="J158">
            <v>75659.71740287634</v>
          </cell>
          <cell r="K158">
            <v>82612.231975032541</v>
          </cell>
          <cell r="L158">
            <v>91919.462873546508</v>
          </cell>
          <cell r="M158">
            <v>104477.4498462942</v>
          </cell>
          <cell r="N158">
            <v>92277.526492543329</v>
          </cell>
          <cell r="O158">
            <v>100195.48586279365</v>
          </cell>
          <cell r="P158">
            <v>103747.46763636387</v>
          </cell>
          <cell r="Q158">
            <v>16356.808240816441</v>
          </cell>
          <cell r="R158">
            <v>18038.203773893132</v>
          </cell>
          <cell r="S158">
            <v>17705.032660213419</v>
          </cell>
          <cell r="T158">
            <v>17952.970290206955</v>
          </cell>
          <cell r="U158">
            <v>18690.352356094947</v>
          </cell>
          <cell r="V158">
            <v>19447.112829549293</v>
          </cell>
          <cell r="W158">
            <v>17339.324936134308</v>
          </cell>
          <cell r="X158">
            <v>16444.302139856256</v>
          </cell>
          <cell r="Y158">
            <v>17725.599389858264</v>
          </cell>
          <cell r="Z158">
            <v>19419.679949858248</v>
          </cell>
          <cell r="AA158">
            <v>19749.535981915262</v>
          </cell>
          <cell r="AB158">
            <v>18644.112817003719</v>
          </cell>
          <cell r="AC158">
            <v>18511.417325422542</v>
          </cell>
          <cell r="AD158">
            <v>19345.180964796156</v>
          </cell>
          <cell r="FN158">
            <v>1156</v>
          </cell>
          <cell r="FO158">
            <v>80692.049553489953</v>
          </cell>
          <cell r="FP158">
            <v>87184.689720173541</v>
          </cell>
          <cell r="FQ158">
            <v>90709.668597466589</v>
          </cell>
          <cell r="FR158">
            <v>89958.75945517153</v>
          </cell>
          <cell r="FS158">
            <v>91928.730644844458</v>
          </cell>
          <cell r="FT158">
            <v>90106.39726083538</v>
          </cell>
          <cell r="FU158">
            <v>86677.434485376813</v>
          </cell>
          <cell r="FV158">
            <v>78340.958780848858</v>
          </cell>
          <cell r="FW158">
            <v>78227.429362065785</v>
          </cell>
          <cell r="FX158">
            <v>87702.567290750652</v>
          </cell>
          <cell r="FY158">
            <v>116840.99837741567</v>
          </cell>
          <cell r="FZ158">
            <v>99433.277597929075</v>
          </cell>
          <cell r="GA158">
            <v>98008.003586096063</v>
          </cell>
          <cell r="GB158">
            <v>100573.00100948704</v>
          </cell>
        </row>
        <row r="159">
          <cell r="B159">
            <v>1157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FN159">
            <v>1157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</row>
        <row r="160">
          <cell r="B160">
            <v>1158</v>
          </cell>
          <cell r="C160">
            <v>302.26269358070056</v>
          </cell>
          <cell r="D160">
            <v>318.43847054185528</v>
          </cell>
          <cell r="E160">
            <v>326.23118061073274</v>
          </cell>
          <cell r="F160">
            <v>334.73231886768997</v>
          </cell>
          <cell r="G160">
            <v>325.8769665166929</v>
          </cell>
          <cell r="H160">
            <v>376.32771508778313</v>
          </cell>
          <cell r="I160">
            <v>344.45546153644017</v>
          </cell>
          <cell r="J160">
            <v>314.15069586467143</v>
          </cell>
          <cell r="K160">
            <v>343.01859764683047</v>
          </cell>
          <cell r="L160">
            <v>346.414821385908</v>
          </cell>
          <cell r="M160">
            <v>390.30448201398684</v>
          </cell>
          <cell r="N160">
            <v>325.77623097151377</v>
          </cell>
          <cell r="O160">
            <v>478.06351744186048</v>
          </cell>
          <cell r="P160">
            <v>155.38779069767443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FN160">
            <v>1158</v>
          </cell>
          <cell r="FO160">
            <v>296.30269248267086</v>
          </cell>
          <cell r="FP160">
            <v>314.20467227592388</v>
          </cell>
          <cell r="FQ160">
            <v>323.72658081364642</v>
          </cell>
          <cell r="FR160">
            <v>330.81751030768828</v>
          </cell>
          <cell r="FS160">
            <v>324.539705833835</v>
          </cell>
          <cell r="FT160">
            <v>373.81610456381412</v>
          </cell>
          <cell r="FU160">
            <v>320.2799031883161</v>
          </cell>
          <cell r="FV160">
            <v>289.42218669153868</v>
          </cell>
          <cell r="FW160">
            <v>320.24329610747765</v>
          </cell>
          <cell r="FX160">
            <v>312.9085173703441</v>
          </cell>
          <cell r="FY160">
            <v>394.94758263341475</v>
          </cell>
          <cell r="FZ160">
            <v>319.86160414577796</v>
          </cell>
          <cell r="GA160">
            <v>394.2498337408029</v>
          </cell>
          <cell r="GB160">
            <v>129.47016582335482</v>
          </cell>
        </row>
        <row r="161">
          <cell r="B161">
            <v>1159</v>
          </cell>
          <cell r="C161">
            <v>518.205523255814</v>
          </cell>
          <cell r="D161">
            <v>518.205523255814</v>
          </cell>
          <cell r="E161">
            <v>518.205523255814</v>
          </cell>
          <cell r="F161">
            <v>526.47470930232566</v>
          </cell>
          <cell r="G161">
            <v>555.40051359786742</v>
          </cell>
          <cell r="H161">
            <v>562.50908539686327</v>
          </cell>
          <cell r="I161">
            <v>324.72599563953491</v>
          </cell>
          <cell r="J161">
            <v>268.26050145348842</v>
          </cell>
          <cell r="K161">
            <v>314.78134011627907</v>
          </cell>
          <cell r="L161">
            <v>442.59811046511629</v>
          </cell>
          <cell r="M161">
            <v>498.67388916657904</v>
          </cell>
          <cell r="N161">
            <v>416.22914309954757</v>
          </cell>
          <cell r="O161">
            <v>451.94407358202682</v>
          </cell>
          <cell r="P161">
            <v>467.96572463958756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FN161">
            <v>1159</v>
          </cell>
          <cell r="FO161">
            <v>507.98757193994936</v>
          </cell>
          <cell r="FP161">
            <v>511.31572240347589</v>
          </cell>
          <cell r="FQ161">
            <v>514.22706403568134</v>
          </cell>
          <cell r="FR161">
            <v>520.31740813232477</v>
          </cell>
          <cell r="FS161">
            <v>553.12138574783125</v>
          </cell>
          <cell r="FT161">
            <v>558.75490072730895</v>
          </cell>
          <cell r="FU161">
            <v>301.93514709348636</v>
          </cell>
          <cell r="FV161">
            <v>247.14425896762296</v>
          </cell>
          <cell r="FW161">
            <v>293.88089918015459</v>
          </cell>
          <cell r="FX161">
            <v>399.78866372542899</v>
          </cell>
          <cell r="FY161">
            <v>504.60616294353997</v>
          </cell>
          <cell r="FZ161">
            <v>408.67229940936176</v>
          </cell>
          <cell r="GA161">
            <v>372.70962825881065</v>
          </cell>
          <cell r="GB161">
            <v>389.91222989079125</v>
          </cell>
        </row>
        <row r="162">
          <cell r="B162">
            <v>1160</v>
          </cell>
          <cell r="C162">
            <v>2547.4561046511631</v>
          </cell>
          <cell r="D162">
            <v>2367.8267441860467</v>
          </cell>
          <cell r="E162">
            <v>2501.1218023255815</v>
          </cell>
          <cell r="F162">
            <v>1998.3226744186047</v>
          </cell>
          <cell r="G162">
            <v>1091.7148255813954</v>
          </cell>
          <cell r="H162">
            <v>1645.9229651162791</v>
          </cell>
          <cell r="I162">
            <v>3161.7741279069769</v>
          </cell>
          <cell r="J162">
            <v>2796.6252906976747</v>
          </cell>
          <cell r="K162">
            <v>3050.917151162791</v>
          </cell>
          <cell r="L162">
            <v>3222.4404069767443</v>
          </cell>
          <cell r="M162">
            <v>3630.7133997158799</v>
          </cell>
          <cell r="N162">
            <v>3030.4548925339373</v>
          </cell>
          <cell r="O162">
            <v>3290.4859057666008</v>
          </cell>
          <cell r="P162">
            <v>3407.1353322634964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FN162">
            <v>1160</v>
          </cell>
          <cell r="FO162">
            <v>2497.2254890199629</v>
          </cell>
          <cell r="FP162">
            <v>2336.3453068254712</v>
          </cell>
          <cell r="FQ162">
            <v>2481.9197470626063</v>
          </cell>
          <cell r="FR162">
            <v>1974.9516096289162</v>
          </cell>
          <cell r="FS162">
            <v>1087.2348915475543</v>
          </cell>
          <cell r="FT162">
            <v>1634.9380780747706</v>
          </cell>
          <cell r="FU162">
            <v>2939.8654533519129</v>
          </cell>
          <cell r="FV162">
            <v>2576.4877100232607</v>
          </cell>
          <cell r="FW162">
            <v>2848.3463326532428</v>
          </cell>
          <cell r="FX162">
            <v>2910.7560872463282</v>
          </cell>
          <cell r="FY162">
            <v>3673.9047244687995</v>
          </cell>
          <cell r="FZ162">
            <v>2975.4355016222321</v>
          </cell>
          <cell r="GA162">
            <v>2713.6007537590544</v>
          </cell>
          <cell r="GB162">
            <v>2838.8483707128726</v>
          </cell>
        </row>
        <row r="163">
          <cell r="B163">
            <v>1161</v>
          </cell>
          <cell r="C163">
            <v>3877.2505813953489</v>
          </cell>
          <cell r="D163">
            <v>3896.6956395348839</v>
          </cell>
          <cell r="E163">
            <v>3901.6168604651166</v>
          </cell>
          <cell r="F163">
            <v>3865.8444767441865</v>
          </cell>
          <cell r="G163">
            <v>3763.5734588409009</v>
          </cell>
          <cell r="H163">
            <v>3928.5707010582014</v>
          </cell>
          <cell r="I163">
            <v>3202.7809927325588</v>
          </cell>
          <cell r="J163">
            <v>2987.2029287790697</v>
          </cell>
          <cell r="K163">
            <v>3065.8595319767446</v>
          </cell>
          <cell r="L163">
            <v>3771.4328197674422</v>
          </cell>
          <cell r="M163">
            <v>4264.6207271441854</v>
          </cell>
          <cell r="N163">
            <v>3597.8852032070499</v>
          </cell>
          <cell r="O163">
            <v>3906.6051043643511</v>
          </cell>
          <cell r="P163">
            <v>4045.0962749769719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FN163">
            <v>1161</v>
          </cell>
          <cell r="FO163">
            <v>3866.7533480547158</v>
          </cell>
          <cell r="FP163">
            <v>3887.0751555564225</v>
          </cell>
          <cell r="FQ163">
            <v>3875.1772031344385</v>
          </cell>
          <cell r="FR163">
            <v>3832.6579436074007</v>
          </cell>
          <cell r="FS163">
            <v>3753.908667257856</v>
          </cell>
          <cell r="FT163">
            <v>3905.6858343322356</v>
          </cell>
          <cell r="FU163">
            <v>3346.3666775441607</v>
          </cell>
          <cell r="FV163">
            <v>3093.0639122981361</v>
          </cell>
          <cell r="FW163">
            <v>2903.1331588306525</v>
          </cell>
          <cell r="FX163">
            <v>3598.4146373138806</v>
          </cell>
          <cell r="FY163">
            <v>4769.2831725277892</v>
          </cell>
          <cell r="FZ163">
            <v>3876.8867325987194</v>
          </cell>
          <cell r="GA163">
            <v>3821.3155391282926</v>
          </cell>
          <cell r="GB163">
            <v>3921.3243562981838</v>
          </cell>
        </row>
        <row r="164">
          <cell r="B164">
            <v>1162</v>
          </cell>
          <cell r="C164">
            <v>357.60426641000629</v>
          </cell>
          <cell r="D164">
            <v>376.74168222960429</v>
          </cell>
          <cell r="E164">
            <v>385.96116722298729</v>
          </cell>
          <cell r="F164">
            <v>396.01878721576867</v>
          </cell>
          <cell r="G164">
            <v>385.542099723288</v>
          </cell>
          <cell r="H164">
            <v>401.62628490205879</v>
          </cell>
          <cell r="I164">
            <v>220.41889534883722</v>
          </cell>
          <cell r="J164">
            <v>238.53052325581396</v>
          </cell>
          <cell r="K164">
            <v>260.44954431175364</v>
          </cell>
          <cell r="L164">
            <v>263.02825267127594</v>
          </cell>
          <cell r="M164">
            <v>296.35309916356431</v>
          </cell>
          <cell r="N164">
            <v>247.35764033264036</v>
          </cell>
          <cell r="O164">
            <v>390.39287790697676</v>
          </cell>
          <cell r="P164">
            <v>355.52703488372094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FN164">
            <v>1162</v>
          </cell>
          <cell r="FO164">
            <v>356.63609183647611</v>
          </cell>
          <cell r="FP164">
            <v>375.81155125372419</v>
          </cell>
          <cell r="FQ164">
            <v>383.34566668326801</v>
          </cell>
          <cell r="FR164">
            <v>392.61914434762241</v>
          </cell>
          <cell r="FS164">
            <v>384.55203427589726</v>
          </cell>
          <cell r="FT164">
            <v>399.28671544969978</v>
          </cell>
          <cell r="FU164">
            <v>230.30061942110268</v>
          </cell>
          <cell r="FV164">
            <v>246.98360675673922</v>
          </cell>
          <cell r="FW164">
            <v>246.62568536082583</v>
          </cell>
          <cell r="FX164">
            <v>250.96157340481972</v>
          </cell>
          <cell r="FY164">
            <v>331.42263741557343</v>
          </cell>
          <cell r="FZ164">
            <v>266.53923064519535</v>
          </cell>
          <cell r="GA164">
            <v>381.86976437529631</v>
          </cell>
          <cell r="GB164">
            <v>344.6486131457886</v>
          </cell>
        </row>
        <row r="165">
          <cell r="B165">
            <v>1163</v>
          </cell>
          <cell r="C165">
            <v>424.92948268653572</v>
          </cell>
          <cell r="D165">
            <v>447.6698495334324</v>
          </cell>
          <cell r="E165">
            <v>458.62506275894464</v>
          </cell>
          <cell r="F165">
            <v>470.57620445950346</v>
          </cell>
          <cell r="G165">
            <v>458.12709852142137</v>
          </cell>
          <cell r="H165">
            <v>465.71767350530206</v>
          </cell>
          <cell r="I165">
            <v>426.27473274331192</v>
          </cell>
          <cell r="J165">
            <v>388.77160874010815</v>
          </cell>
          <cell r="K165">
            <v>424.4965673810911</v>
          </cell>
          <cell r="L165">
            <v>428.69950369179497</v>
          </cell>
          <cell r="M165">
            <v>483.01437293781424</v>
          </cell>
          <cell r="N165">
            <v>403.15858303444065</v>
          </cell>
          <cell r="O165">
            <v>167.23517441860466</v>
          </cell>
          <cell r="P165">
            <v>272.0389534883721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FN165">
            <v>1163</v>
          </cell>
          <cell r="FO165">
            <v>416.55074380415766</v>
          </cell>
          <cell r="FP165">
            <v>441.71785563822471</v>
          </cell>
          <cell r="FQ165">
            <v>455.10402520215945</v>
          </cell>
          <cell r="FR165">
            <v>465.07265535619933</v>
          </cell>
          <cell r="FS165">
            <v>456.24713945848748</v>
          </cell>
          <cell r="FT165">
            <v>462.60947455242547</v>
          </cell>
          <cell r="FU165">
            <v>396.35670029929236</v>
          </cell>
          <cell r="FV165">
            <v>358.16928183288172</v>
          </cell>
          <cell r="FW165">
            <v>396.31139785719643</v>
          </cell>
          <cell r="FX165">
            <v>387.23437282772926</v>
          </cell>
          <cell r="FY165">
            <v>488.76035956499265</v>
          </cell>
          <cell r="FZ165">
            <v>395.8390417556613</v>
          </cell>
          <cell r="GA165">
            <v>137.91564782637363</v>
          </cell>
          <cell r="GB165">
            <v>226.66470937268153</v>
          </cell>
        </row>
        <row r="166">
          <cell r="B166">
            <v>1164</v>
          </cell>
          <cell r="C166">
            <v>43311.137790697678</v>
          </cell>
          <cell r="D166">
            <v>45483.871220930239</v>
          </cell>
          <cell r="E166">
            <v>46918.38313953489</v>
          </cell>
          <cell r="F166">
            <v>46392.733430232562</v>
          </cell>
          <cell r="G166">
            <v>46277.24835191801</v>
          </cell>
          <cell r="H166">
            <v>45822.521060119427</v>
          </cell>
          <cell r="I166">
            <v>40868.030515988379</v>
          </cell>
          <cell r="J166">
            <v>37497.71394331396</v>
          </cell>
          <cell r="K166">
            <v>41413.031223837206</v>
          </cell>
          <cell r="L166">
            <v>42011.198385174423</v>
          </cell>
          <cell r="M166">
            <v>58099.656000569266</v>
          </cell>
          <cell r="N166">
            <v>47651.389953997023</v>
          </cell>
          <cell r="O166">
            <v>43158.418592150258</v>
          </cell>
          <cell r="P166">
            <v>44781.295305309563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293.64900879435743</v>
          </cell>
          <cell r="AA166">
            <v>1024.1514922381887</v>
          </cell>
          <cell r="AB166">
            <v>1813.5328378514466</v>
          </cell>
          <cell r="AC166">
            <v>4946.6761960064705</v>
          </cell>
          <cell r="AD166">
            <v>6281.2230738458102</v>
          </cell>
          <cell r="FN166">
            <v>1164</v>
          </cell>
          <cell r="FO166">
            <v>43193.877605911359</v>
          </cell>
          <cell r="FP166">
            <v>45371.576883666683</v>
          </cell>
          <cell r="FQ166">
            <v>46600.436499184638</v>
          </cell>
          <cell r="FR166">
            <v>45994.472715258024</v>
          </cell>
          <cell r="FS166">
            <v>46158.409178124952</v>
          </cell>
          <cell r="FT166">
            <v>45555.593882959001</v>
          </cell>
          <cell r="FU166">
            <v>42700.208289571674</v>
          </cell>
          <cell r="FV166">
            <v>38826.564032309507</v>
          </cell>
          <cell r="FW166">
            <v>39214.955186186562</v>
          </cell>
          <cell r="FX166">
            <v>40083.8934231979</v>
          </cell>
          <cell r="FY166">
            <v>64974.995297817426</v>
          </cell>
          <cell r="FZ166">
            <v>51346.563625172908</v>
          </cell>
          <cell r="GA166">
            <v>42216.1777821211</v>
          </cell>
          <cell r="GB166">
            <v>43411.076535697925</v>
          </cell>
        </row>
        <row r="167">
          <cell r="B167">
            <v>1165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FN167">
            <v>1165</v>
          </cell>
          <cell r="FO167">
            <v>0</v>
          </cell>
          <cell r="FP167">
            <v>0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</row>
        <row r="168">
          <cell r="B168">
            <v>1166</v>
          </cell>
          <cell r="C168">
            <v>2885.9555232558141</v>
          </cell>
          <cell r="D168">
            <v>3264.6880813953489</v>
          </cell>
          <cell r="E168">
            <v>3315.5023255813958</v>
          </cell>
          <cell r="F168">
            <v>3273.197093023256</v>
          </cell>
          <cell r="G168">
            <v>3497.762801888141</v>
          </cell>
          <cell r="H168">
            <v>3530.0998023467682</v>
          </cell>
          <cell r="I168">
            <v>3058.2514491279071</v>
          </cell>
          <cell r="J168">
            <v>3207.7010624999998</v>
          </cell>
          <cell r="K168">
            <v>3270.6267863372095</v>
          </cell>
          <cell r="L168">
            <v>3729.7555944767446</v>
          </cell>
          <cell r="M168">
            <v>4466.3142028504353</v>
          </cell>
          <cell r="N168">
            <v>4173.2491418446216</v>
          </cell>
          <cell r="O168">
            <v>4531.3386832859806</v>
          </cell>
          <cell r="P168">
            <v>4691.9769822503285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FN168">
            <v>1166</v>
          </cell>
          <cell r="FO168">
            <v>2878.1421132369537</v>
          </cell>
          <cell r="FP168">
            <v>3256.6279498667072</v>
          </cell>
          <cell r="FQ168">
            <v>3293.0345260760932</v>
          </cell>
          <cell r="FR168">
            <v>3245.0981706676594</v>
          </cell>
          <cell r="FS168">
            <v>3488.7806074771975</v>
          </cell>
          <cell r="FT168">
            <v>3509.5361241916812</v>
          </cell>
          <cell r="FU168">
            <v>3195.3576482859248</v>
          </cell>
          <cell r="FV168">
            <v>3321.3760947651144</v>
          </cell>
          <cell r="FW168">
            <v>3097.0319985447104</v>
          </cell>
          <cell r="FX168">
            <v>3558.6493956416393</v>
          </cell>
          <cell r="FY168">
            <v>4994.8444501278773</v>
          </cell>
          <cell r="FZ168">
            <v>4496.8678309760207</v>
          </cell>
          <cell r="GA168">
            <v>4432.4098445858435</v>
          </cell>
          <cell r="GB168">
            <v>4548.411797638465</v>
          </cell>
        </row>
        <row r="169">
          <cell r="B169">
            <v>1167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FN169">
            <v>1167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</row>
        <row r="170">
          <cell r="B170">
            <v>1168</v>
          </cell>
          <cell r="C170">
            <v>10231.429360465117</v>
          </cell>
          <cell r="D170">
            <v>10419.078488372093</v>
          </cell>
          <cell r="E170">
            <v>11362.226162790699</v>
          </cell>
          <cell r="F170">
            <v>11216.383430232559</v>
          </cell>
          <cell r="G170">
            <v>10925.827025421006</v>
          </cell>
          <cell r="H170">
            <v>12717.623177192279</v>
          </cell>
          <cell r="I170">
            <v>11640.531870272836</v>
          </cell>
          <cell r="J170">
            <v>10996.440348837212</v>
          </cell>
          <cell r="K170">
            <v>11110.439808139536</v>
          </cell>
          <cell r="L170">
            <v>11631.483859011631</v>
          </cell>
          <cell r="M170">
            <v>13105.156022144327</v>
          </cell>
          <cell r="N170">
            <v>10938.507068014709</v>
          </cell>
          <cell r="O170">
            <v>11877.095886200414</v>
          </cell>
          <cell r="P170">
            <v>12298.145075666898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FN170">
            <v>1168</v>
          </cell>
          <cell r="FO170">
            <v>10203.728880666269</v>
          </cell>
          <cell r="FP170">
            <v>10393.355007007334</v>
          </cell>
          <cell r="FQ170">
            <v>11285.229015966281</v>
          </cell>
          <cell r="FR170">
            <v>11120.095831851002</v>
          </cell>
          <cell r="FS170">
            <v>10897.769690489746</v>
          </cell>
          <cell r="FT170">
            <v>12643.539971459795</v>
          </cell>
          <cell r="FU170">
            <v>12162.395133467233</v>
          </cell>
          <cell r="FV170">
            <v>11386.133991449045</v>
          </cell>
          <cell r="FW170">
            <v>10520.731912138572</v>
          </cell>
          <cell r="FX170">
            <v>11097.878120106217</v>
          </cell>
          <cell r="FY170">
            <v>14655.980939158198</v>
          </cell>
          <cell r="FZ170">
            <v>11786.744304299333</v>
          </cell>
          <cell r="GA170">
            <v>11617.793418369885</v>
          </cell>
          <cell r="GB170">
            <v>11921.846241539881</v>
          </cell>
        </row>
        <row r="171">
          <cell r="B171">
            <v>1169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FN171">
            <v>1169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</row>
        <row r="172">
          <cell r="B172">
            <v>1170</v>
          </cell>
          <cell r="C172">
            <v>860.56133720930234</v>
          </cell>
          <cell r="D172">
            <v>860.56133720930234</v>
          </cell>
          <cell r="E172">
            <v>892.19912790697686</v>
          </cell>
          <cell r="F172">
            <v>915.74040697674423</v>
          </cell>
          <cell r="G172">
            <v>1001.5471326474257</v>
          </cell>
          <cell r="H172">
            <v>1059.2757957838946</v>
          </cell>
          <cell r="I172">
            <v>1283.4477994186047</v>
          </cell>
          <cell r="J172">
            <v>1342.7860203488372</v>
          </cell>
          <cell r="K172">
            <v>1380.397722383721</v>
          </cell>
          <cell r="L172">
            <v>1501.2919752906978</v>
          </cell>
          <cell r="M172">
            <v>2691.0261328020347</v>
          </cell>
          <cell r="N172">
            <v>1624.6542580892444</v>
          </cell>
          <cell r="O172">
            <v>1764.0592345251298</v>
          </cell>
          <cell r="P172">
            <v>1826.5960463842187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FN172">
            <v>1170</v>
          </cell>
          <cell r="FO172">
            <v>843.59283059695736</v>
          </cell>
          <cell r="FP172">
            <v>849.11974508318565</v>
          </cell>
          <cell r="FQ172">
            <v>885.34937874893183</v>
          </cell>
          <cell r="FR172">
            <v>905.03051079432907</v>
          </cell>
          <cell r="FS172">
            <v>997.43720853454784</v>
          </cell>
          <cell r="FT172">
            <v>1052.206190942657</v>
          </cell>
          <cell r="FU172">
            <v>1193.3691952843706</v>
          </cell>
          <cell r="FV172">
            <v>1237.0880325396536</v>
          </cell>
          <cell r="FW172">
            <v>1288.7438744955828</v>
          </cell>
          <cell r="FX172">
            <v>1356.0824108183422</v>
          </cell>
          <cell r="FY172">
            <v>2723.0388451327685</v>
          </cell>
          <cell r="FZ172">
            <v>1595.1578653389679</v>
          </cell>
          <cell r="GA172">
            <v>1454.7858904649443</v>
          </cell>
          <cell r="GB172">
            <v>1521.9322699411314</v>
          </cell>
        </row>
        <row r="173">
          <cell r="B173">
            <v>1171</v>
          </cell>
          <cell r="C173">
            <v>59695.791279069774</v>
          </cell>
          <cell r="D173">
            <v>61172.445348837216</v>
          </cell>
          <cell r="E173">
            <v>64233.195348837216</v>
          </cell>
          <cell r="F173">
            <v>64339.879360465122</v>
          </cell>
          <cell r="G173">
            <v>60101.075027061175</v>
          </cell>
          <cell r="H173">
            <v>59773.447231245176</v>
          </cell>
          <cell r="I173">
            <v>59288.833648255815</v>
          </cell>
          <cell r="J173">
            <v>53773.065915697676</v>
          </cell>
          <cell r="K173">
            <v>54985.376027616287</v>
          </cell>
          <cell r="L173">
            <v>57180.505329941858</v>
          </cell>
          <cell r="M173">
            <v>64425.094240522725</v>
          </cell>
          <cell r="N173">
            <v>53773.82363984728</v>
          </cell>
          <cell r="O173">
            <v>58387.936815038673</v>
          </cell>
          <cell r="P173">
            <v>60457.819360918926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FN173">
            <v>1171</v>
          </cell>
          <cell r="FO173">
            <v>58518.712568639981</v>
          </cell>
          <cell r="FP173">
            <v>60359.127182222524</v>
          </cell>
          <cell r="FQ173">
            <v>63740.05288545978</v>
          </cell>
          <cell r="FR173">
            <v>63587.40254160919</v>
          </cell>
          <cell r="FS173">
            <v>59854.445737822767</v>
          </cell>
          <cell r="FT173">
            <v>59374.519347113965</v>
          </cell>
          <cell r="FU173">
            <v>55127.655158409179</v>
          </cell>
          <cell r="FV173">
            <v>49540.295556542987</v>
          </cell>
          <cell r="FW173">
            <v>51334.528732820247</v>
          </cell>
          <cell r="FX173">
            <v>51649.831475735511</v>
          </cell>
          <cell r="FY173">
            <v>65191.501516789045</v>
          </cell>
          <cell r="FZ173">
            <v>52797.533568364328</v>
          </cell>
          <cell r="GA173">
            <v>48151.414073543056</v>
          </cell>
          <cell r="GB173">
            <v>50373.866973924043</v>
          </cell>
        </row>
        <row r="174">
          <cell r="B174">
            <v>1172</v>
          </cell>
          <cell r="C174">
            <v>430.06163663782837</v>
          </cell>
          <cell r="D174">
            <v>453.07665391102461</v>
          </cell>
          <cell r="E174">
            <v>464.16418048059364</v>
          </cell>
          <cell r="F174">
            <v>476.25966401103256</v>
          </cell>
          <cell r="G174">
            <v>463.66020200015868</v>
          </cell>
          <cell r="H174">
            <v>483.98733404436854</v>
          </cell>
          <cell r="I174">
            <v>442.99708430232556</v>
          </cell>
          <cell r="J174">
            <v>408.86338081395354</v>
          </cell>
          <cell r="K174">
            <v>488.26219622093026</v>
          </cell>
          <cell r="L174">
            <v>510.16023837209303</v>
          </cell>
          <cell r="M174">
            <v>519.48024645239832</v>
          </cell>
          <cell r="N174">
            <v>378.21843594418607</v>
          </cell>
          <cell r="O174">
            <v>102.91512558040169</v>
          </cell>
          <cell r="P174">
            <v>105.15196400699536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FN174">
            <v>1172</v>
          </cell>
          <cell r="FO174">
            <v>421.58170219332976</v>
          </cell>
          <cell r="FP174">
            <v>447.05277385533151</v>
          </cell>
          <cell r="FQ174">
            <v>460.60061702822816</v>
          </cell>
          <cell r="FR174">
            <v>470.68964491111137</v>
          </cell>
          <cell r="FS174">
            <v>461.75753743024961</v>
          </cell>
          <cell r="FT174">
            <v>480.75720340844128</v>
          </cell>
          <cell r="FU174">
            <v>411.90539595507397</v>
          </cell>
          <cell r="FV174">
            <v>376.67952129650939</v>
          </cell>
          <cell r="FW174">
            <v>455.84319962574347</v>
          </cell>
          <cell r="FX174">
            <v>460.81597540100739</v>
          </cell>
          <cell r="FY174">
            <v>525.66003470806402</v>
          </cell>
          <cell r="FZ174">
            <v>371.35169523522706</v>
          </cell>
          <cell r="GA174">
            <v>84.872134495018514</v>
          </cell>
          <cell r="GB174">
            <v>87.613332781884225</v>
          </cell>
        </row>
        <row r="175">
          <cell r="B175">
            <v>1173</v>
          </cell>
          <cell r="C175">
            <v>600.59359858595042</v>
          </cell>
          <cell r="D175">
            <v>600.59359858595042</v>
          </cell>
          <cell r="E175">
            <v>600.59359858595042</v>
          </cell>
          <cell r="F175">
            <v>600.59359858595042</v>
          </cell>
          <cell r="G175">
            <v>619.90206798872157</v>
          </cell>
          <cell r="H175">
            <v>708.36642963744043</v>
          </cell>
          <cell r="I175">
            <v>639.1994030161095</v>
          </cell>
          <cell r="J175">
            <v>583.16661308842731</v>
          </cell>
          <cell r="K175">
            <v>636.75489645330981</v>
          </cell>
          <cell r="L175">
            <v>643.05940037859011</v>
          </cell>
          <cell r="M175">
            <v>724.53298956682784</v>
          </cell>
          <cell r="N175">
            <v>604.74741498650224</v>
          </cell>
          <cell r="O175">
            <v>656.63833190996309</v>
          </cell>
          <cell r="P175">
            <v>679.91650024945955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FN175">
            <v>1173</v>
          </cell>
          <cell r="FO175">
            <v>588.75112320588448</v>
          </cell>
          <cell r="FP175">
            <v>592.60840718650718</v>
          </cell>
          <cell r="FQ175">
            <v>595.98261504252071</v>
          </cell>
          <cell r="FR175">
            <v>593.56945174294458</v>
          </cell>
          <cell r="FS175">
            <v>617.35825315085651</v>
          </cell>
          <cell r="FT175">
            <v>703.63879330300585</v>
          </cell>
          <cell r="FU175">
            <v>594.33728239600362</v>
          </cell>
          <cell r="FV175">
            <v>537.26239854728215</v>
          </cell>
          <cell r="FW175">
            <v>594.47647518731492</v>
          </cell>
          <cell r="FX175">
            <v>580.86072284236457</v>
          </cell>
          <cell r="FY175">
            <v>733.15210548190771</v>
          </cell>
          <cell r="FZ175">
            <v>593.76792985707198</v>
          </cell>
          <cell r="GA175">
            <v>541.5170657000084</v>
          </cell>
          <cell r="GB175">
            <v>566.51106009096532</v>
          </cell>
        </row>
        <row r="176">
          <cell r="B176">
            <v>1174</v>
          </cell>
          <cell r="C176">
            <v>362.59709302325587</v>
          </cell>
          <cell r="D176">
            <v>362.59709302325587</v>
          </cell>
          <cell r="E176">
            <v>381.85029069767444</v>
          </cell>
          <cell r="F176">
            <v>360.87994186046512</v>
          </cell>
          <cell r="G176">
            <v>503.71782151597796</v>
          </cell>
          <cell r="H176">
            <v>508.54424983453572</v>
          </cell>
          <cell r="I176">
            <v>320.62905523255819</v>
          </cell>
          <cell r="J176">
            <v>294.09566424418608</v>
          </cell>
          <cell r="K176">
            <v>295.17320058139535</v>
          </cell>
          <cell r="L176">
            <v>521.47189970930231</v>
          </cell>
          <cell r="M176">
            <v>324.26630675952043</v>
          </cell>
          <cell r="N176">
            <v>269.9499256829215</v>
          </cell>
          <cell r="O176">
            <v>293.11323125475195</v>
          </cell>
          <cell r="P176">
            <v>303.50424683837684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FN176">
            <v>1174</v>
          </cell>
          <cell r="FO176">
            <v>355.44742117007365</v>
          </cell>
          <cell r="FP176">
            <v>357.77618385024863</v>
          </cell>
          <cell r="FQ176">
            <v>378.91868201818426</v>
          </cell>
          <cell r="FR176">
            <v>356.65932793735391</v>
          </cell>
          <cell r="FS176">
            <v>501.65077748654471</v>
          </cell>
          <cell r="FT176">
            <v>505.15022638481344</v>
          </cell>
          <cell r="FU176">
            <v>298.12574987544866</v>
          </cell>
          <cell r="FV176">
            <v>270.94579564044517</v>
          </cell>
          <cell r="FW176">
            <v>275.57467532446816</v>
          </cell>
          <cell r="FX176">
            <v>471.03353815961282</v>
          </cell>
          <cell r="FY176">
            <v>328.12381073181859</v>
          </cell>
          <cell r="FZ176">
            <v>265.04885273696675</v>
          </cell>
          <cell r="GA176">
            <v>241.72487226756272</v>
          </cell>
          <cell r="GB176">
            <v>252.88180615624873</v>
          </cell>
        </row>
        <row r="177">
          <cell r="B177">
            <v>1175</v>
          </cell>
          <cell r="C177">
            <v>2308.4869605001977</v>
          </cell>
          <cell r="D177">
            <v>2239.0109676215134</v>
          </cell>
          <cell r="E177">
            <v>2638.9255145723037</v>
          </cell>
          <cell r="F177">
            <v>3131.8048829513923</v>
          </cell>
          <cell r="G177">
            <v>3617.7771618395095</v>
          </cell>
          <cell r="H177">
            <v>3968.4326346669586</v>
          </cell>
          <cell r="I177">
            <v>8865.2695000092353</v>
          </cell>
          <cell r="J177">
            <v>5588.194930010286</v>
          </cell>
          <cell r="K177">
            <v>7832.5979651162797</v>
          </cell>
          <cell r="L177">
            <v>9408.923546511629</v>
          </cell>
          <cell r="M177">
            <v>8288.3529069767446</v>
          </cell>
          <cell r="N177">
            <v>8256.7151162790706</v>
          </cell>
          <cell r="O177">
            <v>6044.1130813953496</v>
          </cell>
          <cell r="P177">
            <v>5438.4863372093023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FN177">
            <v>1175</v>
          </cell>
          <cell r="FO177">
            <v>2262.9683268362819</v>
          </cell>
          <cell r="FP177">
            <v>2209.2422002486928</v>
          </cell>
          <cell r="FQ177">
            <v>2618.6654882438875</v>
          </cell>
          <cell r="FR177">
            <v>3095.1773573945325</v>
          </cell>
          <cell r="FS177">
            <v>3602.9313407016066</v>
          </cell>
          <cell r="FT177">
            <v>3941.947322080915</v>
          </cell>
          <cell r="FU177">
            <v>8243.0618011870629</v>
          </cell>
          <cell r="FV177">
            <v>5148.3177264673686</v>
          </cell>
          <cell r="FW177">
            <v>7312.5393393862742</v>
          </cell>
          <cell r="FX177">
            <v>8498.8636029233112</v>
          </cell>
          <cell r="FY177">
            <v>8386.9519707585496</v>
          </cell>
          <cell r="FZ177">
            <v>8106.8104145960533</v>
          </cell>
          <cell r="GA177">
            <v>4984.4643870791142</v>
          </cell>
          <cell r="GB177">
            <v>4531.3838670664354</v>
          </cell>
        </row>
        <row r="178">
          <cell r="B178">
            <v>1176</v>
          </cell>
          <cell r="C178">
            <v>805.8331395348838</v>
          </cell>
          <cell r="D178">
            <v>810.43779069767447</v>
          </cell>
          <cell r="E178">
            <v>848.31104651162798</v>
          </cell>
          <cell r="F178">
            <v>853.01162790697686</v>
          </cell>
          <cell r="G178">
            <v>653.84921590988108</v>
          </cell>
          <cell r="H178">
            <v>739.65688710085885</v>
          </cell>
          <cell r="I178">
            <v>1155.6627534741024</v>
          </cell>
          <cell r="J178">
            <v>1053.9889731153644</v>
          </cell>
          <cell r="K178">
            <v>1150.8420138881277</v>
          </cell>
          <cell r="L178">
            <v>1162.2364892731587</v>
          </cell>
          <cell r="M178">
            <v>1309.4881711720204</v>
          </cell>
          <cell r="N178">
            <v>1317.5602977401165</v>
          </cell>
          <cell r="O178">
            <v>815.79069119366045</v>
          </cell>
          <cell r="P178">
            <v>778.42294931908714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FN178">
            <v>1176</v>
          </cell>
          <cell r="FO178">
            <v>803.6514341429488</v>
          </cell>
          <cell r="FP178">
            <v>808.43691495520125</v>
          </cell>
          <cell r="FQ178">
            <v>842.56239045909012</v>
          </cell>
          <cell r="FR178">
            <v>845.68890739250844</v>
          </cell>
          <cell r="FS178">
            <v>652.17014242623168</v>
          </cell>
          <cell r="FT178">
            <v>735.34820830332922</v>
          </cell>
          <cell r="FU178">
            <v>1207.4729235248699</v>
          </cell>
          <cell r="FV178">
            <v>1091.3404058678245</v>
          </cell>
          <cell r="FW178">
            <v>1089.7588673737753</v>
          </cell>
          <cell r="FX178">
            <v>1108.9177495354984</v>
          </cell>
          <cell r="FY178">
            <v>1464.4490797607461</v>
          </cell>
          <cell r="FZ178">
            <v>1419.7318005461445</v>
          </cell>
          <cell r="GA178">
            <v>797.98023133996287</v>
          </cell>
          <cell r="GB178">
            <v>754.60475181985134</v>
          </cell>
        </row>
        <row r="179">
          <cell r="B179">
            <v>1177</v>
          </cell>
          <cell r="C179">
            <v>242.50203488372094</v>
          </cell>
          <cell r="D179">
            <v>365.46540697674419</v>
          </cell>
          <cell r="E179">
            <v>376.32470930232563</v>
          </cell>
          <cell r="F179">
            <v>394.69534883720934</v>
          </cell>
          <cell r="G179">
            <v>374.70348837209303</v>
          </cell>
          <cell r="H179">
            <v>329.50116279069772</v>
          </cell>
          <cell r="I179">
            <v>570.22848837209301</v>
          </cell>
          <cell r="J179">
            <v>567.27383720930231</v>
          </cell>
          <cell r="K179">
            <v>589.37616279069766</v>
          </cell>
          <cell r="L179">
            <v>582.88168604651162</v>
          </cell>
          <cell r="M179">
            <v>454.08945488372098</v>
          </cell>
          <cell r="N179">
            <v>150.5787275734196</v>
          </cell>
          <cell r="O179">
            <v>316.87173838621015</v>
          </cell>
          <cell r="P179">
            <v>386.87255724162389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FN179">
            <v>1177</v>
          </cell>
          <cell r="FO179">
            <v>241.84548705625582</v>
          </cell>
          <cell r="FP179">
            <v>364.5631158003871</v>
          </cell>
          <cell r="FQ179">
            <v>373.77451108582665</v>
          </cell>
          <cell r="FR179">
            <v>391.30706709128845</v>
          </cell>
          <cell r="FS179">
            <v>373.7412562912898</v>
          </cell>
          <cell r="FT179">
            <v>327.58173947613579</v>
          </cell>
          <cell r="FU179">
            <v>595.79272401223761</v>
          </cell>
          <cell r="FV179">
            <v>587.37697976887262</v>
          </cell>
          <cell r="FW179">
            <v>558.09389287931197</v>
          </cell>
          <cell r="FX179">
            <v>556.14141657209643</v>
          </cell>
          <cell r="FY179">
            <v>507.82504109093458</v>
          </cell>
          <cell r="FZ179">
            <v>162.25550237695907</v>
          </cell>
          <cell r="GA179">
            <v>309.95374896046519</v>
          </cell>
          <cell r="GB179">
            <v>375.03502472350414</v>
          </cell>
        </row>
        <row r="180">
          <cell r="B180">
            <v>1178</v>
          </cell>
          <cell r="C180">
            <v>2814.4683139534886</v>
          </cell>
          <cell r="D180">
            <v>2855.5072674418607</v>
          </cell>
          <cell r="E180">
            <v>2986.2313953488374</v>
          </cell>
          <cell r="F180">
            <v>3045.9863372093027</v>
          </cell>
          <cell r="G180">
            <v>3177.444798605306</v>
          </cell>
          <cell r="H180">
            <v>3157.2404447807726</v>
          </cell>
          <cell r="I180">
            <v>2889.8448638968753</v>
          </cell>
          <cell r="J180">
            <v>2635.5998853515302</v>
          </cell>
          <cell r="K180">
            <v>2877.7901450865356</v>
          </cell>
          <cell r="L180">
            <v>2906.283116820066</v>
          </cell>
          <cell r="M180">
            <v>3274.499982299531</v>
          </cell>
          <cell r="N180">
            <v>2733.13351936246</v>
          </cell>
          <cell r="O180">
            <v>2967.6525943999764</v>
          </cell>
          <cell r="P180">
            <v>3072.8574131083951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FN180">
            <v>1178</v>
          </cell>
          <cell r="FO180">
            <v>2758.9727645596163</v>
          </cell>
          <cell r="FP180">
            <v>2817.5418743262671</v>
          </cell>
          <cell r="FQ180">
            <v>2963.3049708027788</v>
          </cell>
          <cell r="FR180">
            <v>3010.3624887954638</v>
          </cell>
          <cell r="FS180">
            <v>3164.4059144934749</v>
          </cell>
          <cell r="FT180">
            <v>3136.1690274764101</v>
          </cell>
          <cell r="FU180">
            <v>2687.021506669385</v>
          </cell>
          <cell r="FV180">
            <v>2428.1374897574792</v>
          </cell>
          <cell r="FW180">
            <v>2686.7143877632961</v>
          </cell>
          <cell r="FX180">
            <v>2625.1784998816552</v>
          </cell>
          <cell r="FY180">
            <v>3313.4537571003721</v>
          </cell>
          <cell r="FZ180">
            <v>2683.5121434145244</v>
          </cell>
          <cell r="GA180">
            <v>2447.3663002007711</v>
          </cell>
          <cell r="GB180">
            <v>2560.3257311298089</v>
          </cell>
        </row>
        <row r="181">
          <cell r="B181">
            <v>1179</v>
          </cell>
          <cell r="C181">
            <v>108.40116279069768</v>
          </cell>
          <cell r="D181">
            <v>61.318604651162794</v>
          </cell>
          <cell r="E181">
            <v>53.893604651162796</v>
          </cell>
          <cell r="F181">
            <v>127.20348837209303</v>
          </cell>
          <cell r="G181">
            <v>197.58750000000001</v>
          </cell>
          <cell r="H181">
            <v>224.53430232558142</v>
          </cell>
          <cell r="I181">
            <v>419.4165697674419</v>
          </cell>
          <cell r="J181">
            <v>456.31133720930239</v>
          </cell>
          <cell r="K181">
            <v>500.17063953488378</v>
          </cell>
          <cell r="L181">
            <v>382.46424418604653</v>
          </cell>
          <cell r="M181">
            <v>321.18522418604647</v>
          </cell>
          <cell r="N181">
            <v>101.1700825883913</v>
          </cell>
          <cell r="O181">
            <v>188.96300664102569</v>
          </cell>
          <cell r="P181">
            <v>236.64584404787882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FN181">
            <v>1179</v>
          </cell>
          <cell r="FO181">
            <v>106.26371393253166</v>
          </cell>
          <cell r="FP181">
            <v>60.503343223736422</v>
          </cell>
          <cell r="FQ181">
            <v>53.47984312468683</v>
          </cell>
          <cell r="FR181">
            <v>125.71580021928582</v>
          </cell>
          <cell r="FS181">
            <v>196.77668480800133</v>
          </cell>
          <cell r="FT181">
            <v>223.03576077760795</v>
          </cell>
          <cell r="FU181">
            <v>389.97987653181968</v>
          </cell>
          <cell r="FV181">
            <v>420.39259108993832</v>
          </cell>
          <cell r="FW181">
            <v>466.96096164952735</v>
          </cell>
          <cell r="FX181">
            <v>345.4711294298375</v>
          </cell>
          <cell r="FY181">
            <v>325.00607529611881</v>
          </cell>
          <cell r="FZ181">
            <v>99.333290251962268</v>
          </cell>
          <cell r="GA181">
            <v>155.83417523686427</v>
          </cell>
          <cell r="GB181">
            <v>197.17492946339428</v>
          </cell>
        </row>
        <row r="182">
          <cell r="B182">
            <v>1180</v>
          </cell>
          <cell r="C182">
            <v>570.74003173942515</v>
          </cell>
          <cell r="D182">
            <v>601.28354125048031</v>
          </cell>
          <cell r="E182">
            <v>615.99793269376232</v>
          </cell>
          <cell r="F182">
            <v>632.04999608643368</v>
          </cell>
          <cell r="G182">
            <v>615.32909671906771</v>
          </cell>
          <cell r="H182">
            <v>677.88820019819605</v>
          </cell>
          <cell r="I182">
            <v>620.47594027165678</v>
          </cell>
          <cell r="J182">
            <v>565.88723411199646</v>
          </cell>
          <cell r="K182">
            <v>617.88768265201782</v>
          </cell>
          <cell r="L182">
            <v>624.00538248025555</v>
          </cell>
          <cell r="M182">
            <v>703.06488795286714</v>
          </cell>
          <cell r="N182">
            <v>586.82859121634897</v>
          </cell>
          <cell r="O182">
            <v>172.03648255813954</v>
          </cell>
          <cell r="P182">
            <v>196.74331395348838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FN182">
            <v>1180</v>
          </cell>
          <cell r="FO182">
            <v>559.48620753915782</v>
          </cell>
          <cell r="FP182">
            <v>593.28917671924899</v>
          </cell>
          <cell r="FQ182">
            <v>611.26868426832948</v>
          </cell>
          <cell r="FR182">
            <v>624.65795595299721</v>
          </cell>
          <cell r="FS182">
            <v>612.80404741332393</v>
          </cell>
          <cell r="FT182">
            <v>673.36397551467769</v>
          </cell>
          <cell r="FU182">
            <v>576.92792326320046</v>
          </cell>
          <cell r="FV182">
            <v>521.34317343060525</v>
          </cell>
          <cell r="FW182">
            <v>576.86198204455206</v>
          </cell>
          <cell r="FX182">
            <v>563.64966799585727</v>
          </cell>
          <cell r="FY182">
            <v>711.42861721343718</v>
          </cell>
          <cell r="FZ182">
            <v>576.17443109740373</v>
          </cell>
          <cell r="GA182">
            <v>141.87519476247755</v>
          </cell>
          <cell r="GB182">
            <v>163.92786954384388</v>
          </cell>
        </row>
        <row r="183">
          <cell r="B183">
            <v>1181</v>
          </cell>
          <cell r="C183">
            <v>2139.8293604651162</v>
          </cell>
          <cell r="D183">
            <v>2280.674127906977</v>
          </cell>
          <cell r="E183">
            <v>2352.2093023255816</v>
          </cell>
          <cell r="F183">
            <v>1645.3281976744188</v>
          </cell>
          <cell r="G183">
            <v>821.70959302325582</v>
          </cell>
          <cell r="H183">
            <v>1326.7343023255814</v>
          </cell>
          <cell r="I183">
            <v>2112.8441860465118</v>
          </cell>
          <cell r="J183">
            <v>2470.6543604651165</v>
          </cell>
          <cell r="K183">
            <v>2474.798546511628</v>
          </cell>
          <cell r="L183">
            <v>2309.6162790697676</v>
          </cell>
          <cell r="M183">
            <v>2475.3412967441859</v>
          </cell>
          <cell r="N183">
            <v>2066.0981238554218</v>
          </cell>
          <cell r="O183">
            <v>2243.3816036088542</v>
          </cell>
          <cell r="P183">
            <v>2322.9106412552537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FN183">
            <v>1181</v>
          </cell>
          <cell r="FO183">
            <v>2097.6363091596854</v>
          </cell>
          <cell r="FP183">
            <v>2250.3514280414215</v>
          </cell>
          <cell r="FQ183">
            <v>2334.1505044808137</v>
          </cell>
          <cell r="FR183">
            <v>1626.0855236056084</v>
          </cell>
          <cell r="FS183">
            <v>818.3376458027368</v>
          </cell>
          <cell r="FT183">
            <v>1317.8796798711753</v>
          </cell>
          <cell r="FU183">
            <v>1964.5545126227726</v>
          </cell>
          <cell r="FV183">
            <v>2276.1757238724394</v>
          </cell>
          <cell r="FW183">
            <v>2310.4800998366559</v>
          </cell>
          <cell r="FX183">
            <v>2086.2231087192476</v>
          </cell>
          <cell r="FY183">
            <v>2504.7882009890536</v>
          </cell>
          <cell r="FZ183">
            <v>2028.587101791242</v>
          </cell>
          <cell r="GA183">
            <v>1850.0738750631165</v>
          </cell>
          <cell r="GB183">
            <v>1935.4649716417789</v>
          </cell>
        </row>
        <row r="184">
          <cell r="B184">
            <v>1182</v>
          </cell>
          <cell r="C184">
            <v>0</v>
          </cell>
          <cell r="D184">
            <v>0</v>
          </cell>
          <cell r="E184">
            <v>0</v>
          </cell>
          <cell r="F184">
            <v>1.659593023255814</v>
          </cell>
          <cell r="G184">
            <v>8.5377906976744189</v>
          </cell>
          <cell r="H184">
            <v>9.084593023255815</v>
          </cell>
          <cell r="I184">
            <v>6.8781976744186055</v>
          </cell>
          <cell r="J184">
            <v>20.759302325581398</v>
          </cell>
          <cell r="K184">
            <v>46.574127906976749</v>
          </cell>
          <cell r="L184">
            <v>46.765988372093027</v>
          </cell>
          <cell r="M184">
            <v>56.377972726389338</v>
          </cell>
          <cell r="N184">
            <v>47.057116459041161</v>
          </cell>
          <cell r="O184">
            <v>51.09489629955231</v>
          </cell>
          <cell r="P184">
            <v>52.906236788753567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FN184">
            <v>1182</v>
          </cell>
          <cell r="FO184">
            <v>0</v>
          </cell>
          <cell r="FP184">
            <v>0</v>
          </cell>
          <cell r="FQ184">
            <v>0</v>
          </cell>
          <cell r="FR184">
            <v>1.6401835171897772</v>
          </cell>
          <cell r="FS184">
            <v>8.5027552303306884</v>
          </cell>
          <cell r="FT184">
            <v>9.0239624650258357</v>
          </cell>
          <cell r="FU184">
            <v>6.3954523335082634</v>
          </cell>
          <cell r="FV184">
            <v>19.125224780175888</v>
          </cell>
          <cell r="FW184">
            <v>43.481759696358871</v>
          </cell>
          <cell r="FX184">
            <v>42.242638540481522</v>
          </cell>
          <cell r="FY184">
            <v>57.048650651319264</v>
          </cell>
          <cell r="FZ184">
            <v>46.20277149188253</v>
          </cell>
          <cell r="GA184">
            <v>42.136983133317393</v>
          </cell>
          <cell r="GB184">
            <v>44.081836927951848</v>
          </cell>
        </row>
        <row r="185">
          <cell r="B185">
            <v>1183</v>
          </cell>
          <cell r="C185">
            <v>2783.1279069767443</v>
          </cell>
          <cell r="D185">
            <v>2783.1279069767443</v>
          </cell>
          <cell r="E185">
            <v>2929.4886627906981</v>
          </cell>
          <cell r="F185">
            <v>2918.9363372093026</v>
          </cell>
          <cell r="G185">
            <v>2853.0009505709841</v>
          </cell>
          <cell r="H185">
            <v>2779.4773360575796</v>
          </cell>
          <cell r="I185">
            <v>2544.0755762526333</v>
          </cell>
          <cell r="J185">
            <v>2320.2509521757993</v>
          </cell>
          <cell r="K185">
            <v>2533.4632018351972</v>
          </cell>
          <cell r="L185">
            <v>2558.5469959127731</v>
          </cell>
          <cell r="M185">
            <v>2882.7067962999117</v>
          </cell>
          <cell r="N185">
            <v>2406.114708825964</v>
          </cell>
          <cell r="O185">
            <v>2612.5736293106297</v>
          </cell>
          <cell r="P185">
            <v>2705.1907151355263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FN185">
            <v>1183</v>
          </cell>
          <cell r="FO185">
            <v>2728.2503262040786</v>
          </cell>
          <cell r="FP185">
            <v>2746.1248335529426</v>
          </cell>
          <cell r="FQ185">
            <v>2906.9978736004791</v>
          </cell>
          <cell r="FR185">
            <v>2884.7983818494445</v>
          </cell>
          <cell r="FS185">
            <v>2841.293446232351</v>
          </cell>
          <cell r="FT185">
            <v>2760.9271090918428</v>
          </cell>
          <cell r="FU185">
            <v>2365.5199880747223</v>
          </cell>
          <cell r="FV185">
            <v>2137.6113855279327</v>
          </cell>
          <cell r="FW185">
            <v>2365.2496158766344</v>
          </cell>
          <cell r="FX185">
            <v>2311.0764831322003</v>
          </cell>
          <cell r="FY185">
            <v>2916.9997607118589</v>
          </cell>
          <cell r="FZ185">
            <v>2362.4305193435703</v>
          </cell>
          <cell r="GA185">
            <v>2154.5394731288729</v>
          </cell>
          <cell r="GB185">
            <v>2253.9833335672629</v>
          </cell>
        </row>
        <row r="186">
          <cell r="B186">
            <v>1184</v>
          </cell>
          <cell r="C186">
            <v>2596.1629666256435</v>
          </cell>
          <cell r="D186">
            <v>2847.4358332210959</v>
          </cell>
          <cell r="E186">
            <v>2942.7352148012578</v>
          </cell>
          <cell r="F186">
            <v>3174.7345526734712</v>
          </cell>
          <cell r="G186">
            <v>3290.617146756726</v>
          </cell>
          <cell r="H186">
            <v>3465.34024429689</v>
          </cell>
          <cell r="I186">
            <v>3267.4477036046087</v>
          </cell>
          <cell r="J186">
            <v>3042.3370638356805</v>
          </cell>
          <cell r="K186">
            <v>1925.9409138558531</v>
          </cell>
          <cell r="L186">
            <v>1226.6425809020675</v>
          </cell>
          <cell r="M186">
            <v>1886.4644990026381</v>
          </cell>
          <cell r="N186">
            <v>1688.9655127951646</v>
          </cell>
          <cell r="O186">
            <v>1547.340661748749</v>
          </cell>
          <cell r="P186">
            <v>1473.9177267995092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FN186">
            <v>1184</v>
          </cell>
          <cell r="FO186">
            <v>2544.9719514578333</v>
          </cell>
          <cell r="FP186">
            <v>2809.5777538485609</v>
          </cell>
          <cell r="FQ186">
            <v>2920.1427268359075</v>
          </cell>
          <cell r="FR186">
            <v>3137.6049499969758</v>
          </cell>
          <cell r="FS186">
            <v>3277.1138513881338</v>
          </cell>
          <cell r="FT186">
            <v>3442.2125694598685</v>
          </cell>
          <cell r="FU186">
            <v>3038.1223439322939</v>
          </cell>
          <cell r="FV186">
            <v>2802.8581736688075</v>
          </cell>
          <cell r="FW186">
            <v>1798.0648005460853</v>
          </cell>
          <cell r="FX186">
            <v>1107.9979482338981</v>
          </cell>
          <cell r="FY186">
            <v>1908.9060667721164</v>
          </cell>
          <cell r="FZ186">
            <v>1658.3015177580482</v>
          </cell>
          <cell r="GA186">
            <v>1276.0622310172787</v>
          </cell>
          <cell r="GB186">
            <v>1228.0782913632775</v>
          </cell>
        </row>
        <row r="187">
          <cell r="B187">
            <v>1185</v>
          </cell>
          <cell r="C187">
            <v>202.09622093023256</v>
          </cell>
          <cell r="D187">
            <v>202.09622093023256</v>
          </cell>
          <cell r="E187">
            <v>202.09622093023256</v>
          </cell>
          <cell r="F187">
            <v>202.09622093023256</v>
          </cell>
          <cell r="G187">
            <v>342.57836117339394</v>
          </cell>
          <cell r="H187">
            <v>302.15662931009194</v>
          </cell>
          <cell r="I187">
            <v>199.16353779069769</v>
          </cell>
          <cell r="J187">
            <v>150.49333430232559</v>
          </cell>
          <cell r="K187">
            <v>162.33222819767443</v>
          </cell>
          <cell r="L187">
            <v>289.8727674418605</v>
          </cell>
          <cell r="M187">
            <v>201.42741202630816</v>
          </cell>
          <cell r="N187">
            <v>158.0673276235465</v>
          </cell>
          <cell r="O187">
            <v>171.63044234344986</v>
          </cell>
          <cell r="P187">
            <v>177.71483025518219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FN187">
            <v>1185</v>
          </cell>
          <cell r="FO187">
            <v>198.11129747049949</v>
          </cell>
          <cell r="FP187">
            <v>199.40925089087219</v>
          </cell>
          <cell r="FQ187">
            <v>200.54465203057626</v>
          </cell>
          <cell r="FR187">
            <v>199.7326367435667</v>
          </cell>
          <cell r="FS187">
            <v>341.1725650593209</v>
          </cell>
          <cell r="FT187">
            <v>300.14003648517814</v>
          </cell>
          <cell r="FU187">
            <v>185.18527277146688</v>
          </cell>
          <cell r="FV187">
            <v>138.6471857921421</v>
          </cell>
          <cell r="FW187">
            <v>151.5539045962129</v>
          </cell>
          <cell r="FX187">
            <v>261.83538430426091</v>
          </cell>
          <cell r="FY187">
            <v>203.823612389479</v>
          </cell>
          <cell r="FZ187">
            <v>155.19753797239068</v>
          </cell>
          <cell r="GA187">
            <v>141.54034116814748</v>
          </cell>
          <cell r="GB187">
            <v>148.07320729061723</v>
          </cell>
        </row>
        <row r="188">
          <cell r="B188">
            <v>1186</v>
          </cell>
          <cell r="C188">
            <v>0</v>
          </cell>
          <cell r="D188">
            <v>84.066011076937798</v>
          </cell>
          <cell r="E188">
            <v>128.63104494411485</v>
          </cell>
          <cell r="F188">
            <v>157.72572510703824</v>
          </cell>
          <cell r="G188">
            <v>366.04324753570131</v>
          </cell>
          <cell r="H188">
            <v>379.0585102920457</v>
          </cell>
          <cell r="I188">
            <v>184.48425404779886</v>
          </cell>
          <cell r="J188">
            <v>219.00259894620831</v>
          </cell>
          <cell r="K188">
            <v>239.12716209261666</v>
          </cell>
          <cell r="L188">
            <v>241.49475775689996</v>
          </cell>
          <cell r="M188">
            <v>272.09137864917687</v>
          </cell>
          <cell r="N188">
            <v>227.10706102779352</v>
          </cell>
          <cell r="O188">
            <v>246.59419457227941</v>
          </cell>
          <cell r="P188">
            <v>255.33608625578708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FN188">
            <v>1186</v>
          </cell>
          <cell r="FO188">
            <v>0</v>
          </cell>
          <cell r="FP188">
            <v>82.948311537319753</v>
          </cell>
          <cell r="FQ188">
            <v>127.64349590461806</v>
          </cell>
          <cell r="FR188">
            <v>155.88106899235461</v>
          </cell>
          <cell r="FS188">
            <v>364.54116149265468</v>
          </cell>
          <cell r="FT188">
            <v>376.52867444557489</v>
          </cell>
          <cell r="FU188">
            <v>171.53625250313218</v>
          </cell>
          <cell r="FV188">
            <v>201.76371376062801</v>
          </cell>
          <cell r="FW188">
            <v>223.24990861344409</v>
          </cell>
          <cell r="FX188">
            <v>218.1366440965333</v>
          </cell>
          <cell r="FY188">
            <v>275.32820452990484</v>
          </cell>
          <cell r="FZ188">
            <v>222.98382124610893</v>
          </cell>
          <cell r="GA188">
            <v>203.36151298847372</v>
          </cell>
          <cell r="GB188">
            <v>212.74776660247565</v>
          </cell>
        </row>
        <row r="189">
          <cell r="B189">
            <v>1187</v>
          </cell>
          <cell r="C189">
            <v>575.85</v>
          </cell>
          <cell r="D189">
            <v>575.85</v>
          </cell>
          <cell r="E189">
            <v>575.85</v>
          </cell>
          <cell r="F189">
            <v>575.85</v>
          </cell>
          <cell r="G189">
            <v>637.96144565381724</v>
          </cell>
          <cell r="H189">
            <v>650.86332914231104</v>
          </cell>
          <cell r="I189">
            <v>702.78646656976753</v>
          </cell>
          <cell r="J189">
            <v>657.68352470930233</v>
          </cell>
          <cell r="K189">
            <v>736.39979651162798</v>
          </cell>
          <cell r="L189">
            <v>769.51395348837218</v>
          </cell>
          <cell r="M189">
            <v>627.89428371104646</v>
          </cell>
          <cell r="N189">
            <v>637.91494936460765</v>
          </cell>
          <cell r="O189">
            <v>329.80653310455818</v>
          </cell>
          <cell r="P189">
            <v>614.31814955095115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FN189">
            <v>1187</v>
          </cell>
          <cell r="FO189">
            <v>564.4954176939832</v>
          </cell>
          <cell r="FP189">
            <v>568.19378708298643</v>
          </cell>
          <cell r="FQ189">
            <v>571.4289823938592</v>
          </cell>
          <cell r="FR189">
            <v>569.11523797611528</v>
          </cell>
          <cell r="FS189">
            <v>635.34352279915504</v>
          </cell>
          <cell r="FT189">
            <v>646.5194684017913</v>
          </cell>
          <cell r="FU189">
            <v>653.46149679560722</v>
          </cell>
          <cell r="FV189">
            <v>605.91367893821985</v>
          </cell>
          <cell r="FW189">
            <v>687.50528311169148</v>
          </cell>
          <cell r="FX189">
            <v>695.08420372579826</v>
          </cell>
          <cell r="FY189">
            <v>635.36377604838924</v>
          </cell>
          <cell r="FZ189">
            <v>626.33329142474474</v>
          </cell>
          <cell r="GA189">
            <v>271.98513607329545</v>
          </cell>
          <cell r="GB189">
            <v>511.85406738554309</v>
          </cell>
        </row>
        <row r="190">
          <cell r="B190">
            <v>1188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FN190">
            <v>1188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</row>
        <row r="191">
          <cell r="B191">
            <v>1189</v>
          </cell>
          <cell r="C191">
            <v>18894.504941860465</v>
          </cell>
          <cell r="D191">
            <v>19867.266279069769</v>
          </cell>
          <cell r="E191">
            <v>22264.217441860466</v>
          </cell>
          <cell r="F191">
            <v>22113.357558139538</v>
          </cell>
          <cell r="G191">
            <v>22391.285232564125</v>
          </cell>
          <cell r="H191">
            <v>22103.76183924179</v>
          </cell>
          <cell r="I191">
            <v>19763.666856104654</v>
          </cell>
          <cell r="J191">
            <v>18717.496011627907</v>
          </cell>
          <cell r="K191">
            <v>19527.635890988375</v>
          </cell>
          <cell r="L191">
            <v>23630.164281976744</v>
          </cell>
          <cell r="M191">
            <v>24370.091379876667</v>
          </cell>
          <cell r="N191">
            <v>23915.064439113667</v>
          </cell>
          <cell r="O191">
            <v>30557.516737746595</v>
          </cell>
          <cell r="P191">
            <v>31820.074271210869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FN191">
            <v>1189</v>
          </cell>
          <cell r="FO191">
            <v>18843.350129173818</v>
          </cell>
          <cell r="FP191">
            <v>19818.216331469441</v>
          </cell>
          <cell r="FQ191">
            <v>22113.341971266891</v>
          </cell>
          <cell r="FR191">
            <v>21923.524346331997</v>
          </cell>
          <cell r="FS191">
            <v>22333.784799155314</v>
          </cell>
          <cell r="FT191">
            <v>21975.002124239771</v>
          </cell>
          <cell r="FU191">
            <v>20649.702974828149</v>
          </cell>
          <cell r="FV191">
            <v>19380.809681320578</v>
          </cell>
          <cell r="FW191">
            <v>18491.169173738232</v>
          </cell>
          <cell r="FX191">
            <v>22546.107301373071</v>
          </cell>
          <cell r="FY191">
            <v>27253.975011476021</v>
          </cell>
          <cell r="FZ191">
            <v>25769.581517108687</v>
          </cell>
          <cell r="GA191">
            <v>29890.380631682441</v>
          </cell>
          <cell r="GB191">
            <v>30846.443144205932</v>
          </cell>
        </row>
        <row r="192">
          <cell r="B192">
            <v>1190</v>
          </cell>
          <cell r="C192">
            <v>1444.0251065212419</v>
          </cell>
          <cell r="D192">
            <v>1595.4755067204571</v>
          </cell>
          <cell r="E192">
            <v>1724.0378908506307</v>
          </cell>
          <cell r="F192">
            <v>1895.9835008034049</v>
          </cell>
          <cell r="G192">
            <v>2389.7328332238944</v>
          </cell>
          <cell r="H192">
            <v>2485.6162449569165</v>
          </cell>
          <cell r="I192">
            <v>2228.5099410527205</v>
          </cell>
          <cell r="J192">
            <v>2142.0944589703809</v>
          </cell>
          <cell r="K192">
            <v>1707.241230234757</v>
          </cell>
          <cell r="L192">
            <v>1604.2499357140925</v>
          </cell>
          <cell r="M192">
            <v>1807.5033212344301</v>
          </cell>
          <cell r="N192">
            <v>1508.6724508563148</v>
          </cell>
          <cell r="O192">
            <v>1706.7827674093426</v>
          </cell>
          <cell r="P192">
            <v>1767.2890988980046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FN192">
            <v>1190</v>
          </cell>
          <cell r="FO192">
            <v>1415.5518896697179</v>
          </cell>
          <cell r="FP192">
            <v>1574.2628642209661</v>
          </cell>
          <cell r="FQ192">
            <v>1710.801801818583</v>
          </cell>
          <cell r="FR192">
            <v>1873.809327530638</v>
          </cell>
          <cell r="FS192">
            <v>2379.9263845062578</v>
          </cell>
          <cell r="FT192">
            <v>2469.0272464083355</v>
          </cell>
          <cell r="FU192">
            <v>2072.1022828057485</v>
          </cell>
          <cell r="FV192">
            <v>1973.4785584626054</v>
          </cell>
          <cell r="FW192">
            <v>1593.8860533266939</v>
          </cell>
          <cell r="FX192">
            <v>1449.0819615265659</v>
          </cell>
          <cell r="FY192">
            <v>1829.0055590440923</v>
          </cell>
          <cell r="FZ192">
            <v>1481.2817645484986</v>
          </cell>
          <cell r="GA192">
            <v>1407.551084181267</v>
          </cell>
          <cell r="GB192">
            <v>1472.5173172537834</v>
          </cell>
        </row>
        <row r="193">
          <cell r="B193">
            <v>1191</v>
          </cell>
          <cell r="C193">
            <v>51391.912371432532</v>
          </cell>
          <cell r="D193">
            <v>53910.060228612638</v>
          </cell>
          <cell r="E193">
            <v>48727.511002748033</v>
          </cell>
          <cell r="F193">
            <v>53351.218667627938</v>
          </cell>
          <cell r="G193">
            <v>61805.447018024628</v>
          </cell>
          <cell r="H193">
            <v>64688.501319080628</v>
          </cell>
          <cell r="I193">
            <v>58603.735028967261</v>
          </cell>
          <cell r="J193">
            <v>51586.622304568373</v>
          </cell>
          <cell r="K193">
            <v>67250.18828633774</v>
          </cell>
          <cell r="L193">
            <v>74210.668281881342</v>
          </cell>
          <cell r="M193">
            <v>83612.924896780343</v>
          </cell>
          <cell r="N193">
            <v>69789.369040351463</v>
          </cell>
          <cell r="O193">
            <v>75777.711051031176</v>
          </cell>
          <cell r="P193">
            <v>78464.070083859449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FN193">
            <v>1191</v>
          </cell>
          <cell r="FO193">
            <v>51252.77437024867</v>
          </cell>
          <cell r="FP193">
            <v>53776.962620104227</v>
          </cell>
          <cell r="FQ193">
            <v>48397.304644829041</v>
          </cell>
          <cell r="FR193">
            <v>52893.22249192759</v>
          </cell>
          <cell r="FS193">
            <v>61646.731698486234</v>
          </cell>
          <cell r="FT193">
            <v>64311.675281307937</v>
          </cell>
          <cell r="FU193">
            <v>61231.032195319138</v>
          </cell>
          <cell r="FV193">
            <v>53414.757420859336</v>
          </cell>
          <cell r="FW193">
            <v>63680.755597367912</v>
          </cell>
          <cell r="FX193">
            <v>70806.181033030647</v>
          </cell>
          <cell r="FY193">
            <v>93507.428029381699</v>
          </cell>
          <cell r="FZ193">
            <v>75201.253966580203</v>
          </cell>
          <cell r="GA193">
            <v>74123.321150473843</v>
          </cell>
          <cell r="GB193">
            <v>76063.225248174669</v>
          </cell>
        </row>
        <row r="194">
          <cell r="B194">
            <v>1192</v>
          </cell>
          <cell r="C194">
            <v>6018.5572674418609</v>
          </cell>
          <cell r="D194">
            <v>6034.3665697674423</v>
          </cell>
          <cell r="E194">
            <v>6054.4831395348838</v>
          </cell>
          <cell r="F194">
            <v>6052.9002906976748</v>
          </cell>
          <cell r="G194">
            <v>5892.77065337763</v>
          </cell>
          <cell r="H194">
            <v>6151.1131349206353</v>
          </cell>
          <cell r="I194">
            <v>6442.3977078488379</v>
          </cell>
          <cell r="J194">
            <v>5785.6545392441867</v>
          </cell>
          <cell r="K194">
            <v>5467.7796889534884</v>
          </cell>
          <cell r="L194">
            <v>5885.7868517441857</v>
          </cell>
          <cell r="M194">
            <v>6631.4974030963904</v>
          </cell>
          <cell r="N194">
            <v>5535.1253424773759</v>
          </cell>
          <cell r="O194">
            <v>6010.0719436362206</v>
          </cell>
          <cell r="P194">
            <v>6223.1321011654227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FN194">
            <v>1192</v>
          </cell>
          <cell r="FO194">
            <v>5899.883647824523</v>
          </cell>
          <cell r="FP194">
            <v>5954.1366569820848</v>
          </cell>
          <cell r="FQ194">
            <v>6008.0005892944282</v>
          </cell>
          <cell r="FR194">
            <v>5982.109558715124</v>
          </cell>
          <cell r="FS194">
            <v>5868.5892250548741</v>
          </cell>
          <cell r="FT194">
            <v>6110.0606164257188</v>
          </cell>
          <cell r="FU194">
            <v>5990.2389265852007</v>
          </cell>
          <cell r="FV194">
            <v>5330.2342163558733</v>
          </cell>
          <cell r="FW194">
            <v>5104.7371833256157</v>
          </cell>
          <cell r="FX194">
            <v>5316.495495108913</v>
          </cell>
          <cell r="FY194">
            <v>6710.3863503643543</v>
          </cell>
          <cell r="FZ194">
            <v>5434.63243439505</v>
          </cell>
          <cell r="GA194">
            <v>4956.3913122423237</v>
          </cell>
          <cell r="GB194">
            <v>5185.1560631693055</v>
          </cell>
        </row>
        <row r="195">
          <cell r="B195">
            <v>1193</v>
          </cell>
          <cell r="C195">
            <v>3159.7883720930236</v>
          </cell>
          <cell r="D195">
            <v>3271.9979651162794</v>
          </cell>
          <cell r="E195">
            <v>3373.2619186046513</v>
          </cell>
          <cell r="F195">
            <v>3694.0622093023258</v>
          </cell>
          <cell r="G195">
            <v>3823.8831084689018</v>
          </cell>
          <cell r="H195">
            <v>4197.5895029220137</v>
          </cell>
          <cell r="I195">
            <v>4200.8068997093023</v>
          </cell>
          <cell r="J195">
            <v>3866.1228183139538</v>
          </cell>
          <cell r="K195">
            <v>3991.2120043604655</v>
          </cell>
          <cell r="L195">
            <v>4439.0369694767442</v>
          </cell>
          <cell r="M195">
            <v>4538.2746834154796</v>
          </cell>
          <cell r="N195">
            <v>4940.8258681729558</v>
          </cell>
          <cell r="O195">
            <v>7204.4692221630348</v>
          </cell>
          <cell r="P195">
            <v>6061.7070726667152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FN195">
            <v>1193</v>
          </cell>
          <cell r="FO195">
            <v>3097.4838185799126</v>
          </cell>
          <cell r="FP195">
            <v>3228.4951204779791</v>
          </cell>
          <cell r="FQ195">
            <v>3347.36411478026</v>
          </cell>
          <cell r="FR195">
            <v>3650.8588926728617</v>
          </cell>
          <cell r="FS195">
            <v>3808.1915160514982</v>
          </cell>
          <cell r="FT195">
            <v>4169.574797790925</v>
          </cell>
          <cell r="FU195">
            <v>3905.9738555179542</v>
          </cell>
          <cell r="FV195">
            <v>3561.799272844813</v>
          </cell>
          <cell r="FW195">
            <v>3726.2087143628032</v>
          </cell>
          <cell r="FX195">
            <v>4009.6796987902144</v>
          </cell>
          <cell r="FY195">
            <v>4592.2624467252163</v>
          </cell>
          <cell r="FZ195">
            <v>4851.1227577463987</v>
          </cell>
          <cell r="GA195">
            <v>5941.3878896833767</v>
          </cell>
          <cell r="GB195">
            <v>5050.6556296800982</v>
          </cell>
        </row>
        <row r="196">
          <cell r="B196">
            <v>1194</v>
          </cell>
          <cell r="C196">
            <v>9693.4718023255828</v>
          </cell>
          <cell r="D196">
            <v>10124.92761627907</v>
          </cell>
          <cell r="E196">
            <v>10933.13023255814</v>
          </cell>
          <cell r="F196">
            <v>10878.440406976744</v>
          </cell>
          <cell r="G196">
            <v>11810.771202175631</v>
          </cell>
          <cell r="H196">
            <v>11906.6221871542</v>
          </cell>
          <cell r="I196">
            <v>10882.064123546514</v>
          </cell>
          <cell r="J196">
            <v>10150.775681686046</v>
          </cell>
          <cell r="K196">
            <v>10839.98269622093</v>
          </cell>
          <cell r="L196">
            <v>13979.781750000002</v>
          </cell>
          <cell r="M196">
            <v>19060.11971991236</v>
          </cell>
          <cell r="N196">
            <v>16854.146098680958</v>
          </cell>
          <cell r="O196">
            <v>16666.725033137005</v>
          </cell>
          <cell r="P196">
            <v>17202.64021802901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FN196">
            <v>1194</v>
          </cell>
          <cell r="FO196">
            <v>9667.2277839796625</v>
          </cell>
          <cell r="FP196">
            <v>10099.930358877895</v>
          </cell>
          <cell r="FQ196">
            <v>10859.040892871912</v>
          </cell>
          <cell r="FR196">
            <v>10785.053897194866</v>
          </cell>
          <cell r="FS196">
            <v>11780.44134589611</v>
          </cell>
          <cell r="FT196">
            <v>11837.263256733</v>
          </cell>
          <cell r="FU196">
            <v>11369.924090521677</v>
          </cell>
          <cell r="FV196">
            <v>10510.500522202288</v>
          </cell>
          <cell r="FW196">
            <v>10264.629830010161</v>
          </cell>
          <cell r="FX196">
            <v>13338.445540375666</v>
          </cell>
          <cell r="FY196">
            <v>21315.637207301341</v>
          </cell>
          <cell r="FZ196">
            <v>18161.117353331079</v>
          </cell>
          <cell r="GA196">
            <v>16302.854692007024</v>
          </cell>
          <cell r="GB196">
            <v>16676.273565324693</v>
          </cell>
        </row>
        <row r="197">
          <cell r="B197">
            <v>1195</v>
          </cell>
          <cell r="C197">
            <v>2291.7061956026209</v>
          </cell>
          <cell r="D197">
            <v>2427.3993256054077</v>
          </cell>
          <cell r="E197">
            <v>2450.4960285846055</v>
          </cell>
          <cell r="F197">
            <v>2608.6442864838345</v>
          </cell>
          <cell r="G197">
            <v>2947.0027667000354</v>
          </cell>
          <cell r="H197">
            <v>3141.4903413171883</v>
          </cell>
          <cell r="I197">
            <v>2647.6069458040051</v>
          </cell>
          <cell r="J197">
            <v>2256.7610062588005</v>
          </cell>
          <cell r="K197">
            <v>2464.1390446717714</v>
          </cell>
          <cell r="L197">
            <v>2488.5364609556505</v>
          </cell>
          <cell r="M197">
            <v>2656.519186046512</v>
          </cell>
          <cell r="N197">
            <v>2430.8912790697677</v>
          </cell>
          <cell r="O197">
            <v>2463.2005813953492</v>
          </cell>
          <cell r="P197">
            <v>2476.8130813953489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FN197">
            <v>1195</v>
          </cell>
          <cell r="FO197">
            <v>2246.5184442451869</v>
          </cell>
          <cell r="FP197">
            <v>2395.1258410669861</v>
          </cell>
          <cell r="FQ197">
            <v>2431.6826464778924</v>
          </cell>
          <cell r="FR197">
            <v>2578.1353024177838</v>
          </cell>
          <cell r="FS197">
            <v>2934.9095188270549</v>
          </cell>
          <cell r="FT197">
            <v>3120.5240401762831</v>
          </cell>
          <cell r="FU197">
            <v>2461.7850229473347</v>
          </cell>
          <cell r="FV197">
            <v>2079.1190784214705</v>
          </cell>
          <cell r="FW197">
            <v>2300.5283536996317</v>
          </cell>
          <cell r="FX197">
            <v>2247.8375818458917</v>
          </cell>
          <cell r="FY197">
            <v>2688.1214003347222</v>
          </cell>
          <cell r="FZ197">
            <v>2386.7572588352145</v>
          </cell>
          <cell r="GA197">
            <v>2031.3543791876302</v>
          </cell>
          <cell r="GB197">
            <v>2063.6975332612765</v>
          </cell>
        </row>
        <row r="198">
          <cell r="B198">
            <v>1196</v>
          </cell>
          <cell r="C198">
            <v>632.47502557835878</v>
          </cell>
          <cell r="D198">
            <v>662.2790140967769</v>
          </cell>
          <cell r="E198">
            <v>654.54144015449572</v>
          </cell>
          <cell r="F198">
            <v>701.8266142462171</v>
          </cell>
          <cell r="G198">
            <v>803.05296136064544</v>
          </cell>
          <cell r="H198">
            <v>832.65328999086455</v>
          </cell>
          <cell r="I198">
            <v>762.13353894686225</v>
          </cell>
          <cell r="J198">
            <v>695.08197238043374</v>
          </cell>
          <cell r="K198">
            <v>758.95436984241951</v>
          </cell>
          <cell r="L198">
            <v>766.46876954382958</v>
          </cell>
          <cell r="M198">
            <v>863.5779349158986</v>
          </cell>
          <cell r="N198">
            <v>720.8043405891068</v>
          </cell>
          <cell r="O198">
            <v>782.65363043917455</v>
          </cell>
          <cell r="P198">
            <v>810.39910625976574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FN198">
            <v>1196</v>
          </cell>
          <cell r="FO198">
            <v>620.00391377071867</v>
          </cell>
          <cell r="FP198">
            <v>653.4736843366054</v>
          </cell>
          <cell r="FQ198">
            <v>649.51627868732237</v>
          </cell>
          <cell r="FR198">
            <v>693.6185127805976</v>
          </cell>
          <cell r="FS198">
            <v>799.75757303369789</v>
          </cell>
          <cell r="FT198">
            <v>827.0961633639547</v>
          </cell>
          <cell r="FU198">
            <v>708.6433032058244</v>
          </cell>
          <cell r="FV198">
            <v>640.36829147395224</v>
          </cell>
          <cell r="FW198">
            <v>708.56230729434867</v>
          </cell>
          <cell r="FX198">
            <v>692.33355931227493</v>
          </cell>
          <cell r="FY198">
            <v>873.85114321686967</v>
          </cell>
          <cell r="FZ198">
            <v>707.71778520647069</v>
          </cell>
          <cell r="GA198">
            <v>645.43947073896072</v>
          </cell>
          <cell r="GB198">
            <v>675.23005636066807</v>
          </cell>
        </row>
        <row r="199">
          <cell r="B199">
            <v>1197</v>
          </cell>
          <cell r="C199">
            <v>10768.135452176775</v>
          </cell>
          <cell r="D199">
            <v>11283.556540510335</v>
          </cell>
          <cell r="E199">
            <v>10955.921863396024</v>
          </cell>
          <cell r="F199">
            <v>11566.213022419977</v>
          </cell>
          <cell r="G199">
            <v>11566.213022419977</v>
          </cell>
          <cell r="H199">
            <v>11566.213022419977</v>
          </cell>
          <cell r="I199">
            <v>10428.989527142279</v>
          </cell>
          <cell r="J199">
            <v>9511.4599214172085</v>
          </cell>
          <cell r="K199">
            <v>11308.3664003182</v>
          </cell>
          <cell r="L199">
            <v>11420.330424083728</v>
          </cell>
          <cell r="M199">
            <v>12364.902287692077</v>
          </cell>
          <cell r="N199">
            <v>10320.637987116479</v>
          </cell>
          <cell r="O199">
            <v>11206.209971576352</v>
          </cell>
          <cell r="P199">
            <v>11944.520203529864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FN199">
            <v>1197</v>
          </cell>
          <cell r="FO199">
            <v>10555.809880805622</v>
          </cell>
          <cell r="FP199">
            <v>11133.536029378429</v>
          </cell>
          <cell r="FQ199">
            <v>10871.809119713507</v>
          </cell>
          <cell r="FR199">
            <v>11430.942218871214</v>
          </cell>
          <cell r="FS199">
            <v>11518.750195912879</v>
          </cell>
          <cell r="FT199">
            <v>11489.020136578973</v>
          </cell>
          <cell r="FU199">
            <v>9697.0323571186291</v>
          </cell>
          <cell r="FV199">
            <v>8762.7612013036924</v>
          </cell>
          <cell r="FW199">
            <v>10557.528234540652</v>
          </cell>
          <cell r="FX199">
            <v>10315.721038097712</v>
          </cell>
          <cell r="FY199">
            <v>12511.996385036036</v>
          </cell>
          <cell r="FZ199">
            <v>10133.261756151842</v>
          </cell>
          <cell r="GA199">
            <v>9241.546901130776</v>
          </cell>
          <cell r="GB199">
            <v>9952.2556082945048</v>
          </cell>
        </row>
        <row r="200">
          <cell r="B200">
            <v>1198</v>
          </cell>
          <cell r="C200">
            <v>706.22446903788818</v>
          </cell>
          <cell r="D200">
            <v>923.5499031455181</v>
          </cell>
          <cell r="E200">
            <v>937.8660001443094</v>
          </cell>
          <cell r="F200">
            <v>945.96136279496193</v>
          </cell>
          <cell r="G200">
            <v>940.70299949947093</v>
          </cell>
          <cell r="H200">
            <v>973.85053519779979</v>
          </cell>
          <cell r="I200">
            <v>929.48553770880233</v>
          </cell>
          <cell r="J200">
            <v>877.95466511720713</v>
          </cell>
          <cell r="K200">
            <v>958.63158029013971</v>
          </cell>
          <cell r="L200">
            <v>968.12298207519052</v>
          </cell>
          <cell r="M200">
            <v>1090.7810974512329</v>
          </cell>
          <cell r="N200">
            <v>910.4444635352661</v>
          </cell>
          <cell r="O200">
            <v>988.56600130453114</v>
          </cell>
          <cell r="P200">
            <v>1023.6111771262574</v>
          </cell>
          <cell r="Q200">
            <v>1179.9716681115758</v>
          </cell>
          <cell r="R200">
            <v>1543.0826423835458</v>
          </cell>
          <cell r="S200">
            <v>1567.0022169623255</v>
          </cell>
          <cell r="T200">
            <v>1580.5280844303163</v>
          </cell>
          <cell r="U200">
            <v>1571.7423229885328</v>
          </cell>
          <cell r="V200">
            <v>1627.1257806659905</v>
          </cell>
          <cell r="W200">
            <v>1553</v>
          </cell>
          <cell r="X200">
            <v>1475</v>
          </cell>
          <cell r="Y200">
            <v>1590</v>
          </cell>
          <cell r="Z200">
            <v>1655</v>
          </cell>
          <cell r="AA200">
            <v>1864.683257918552</v>
          </cell>
          <cell r="AB200">
            <v>1556.3989441930619</v>
          </cell>
          <cell r="AC200">
            <v>1689.9472096530924</v>
          </cell>
          <cell r="AD200">
            <v>1749.8567119155357</v>
          </cell>
          <cell r="FN200">
            <v>1198</v>
          </cell>
          <cell r="FO200">
            <v>692.2991692893188</v>
          </cell>
          <cell r="FP200">
            <v>911.2708466239078</v>
          </cell>
          <cell r="FQ200">
            <v>930.66564918687448</v>
          </cell>
          <cell r="FR200">
            <v>934.89802223368088</v>
          </cell>
          <cell r="FS200">
            <v>936.84275387081072</v>
          </cell>
          <cell r="FT200">
            <v>967.35105839895414</v>
          </cell>
          <cell r="FU200">
            <v>864.24972536201665</v>
          </cell>
          <cell r="FV200">
            <v>808.84608036558234</v>
          </cell>
          <cell r="FW200">
            <v>894.981610708218</v>
          </cell>
          <cell r="FX200">
            <v>874.48315791267498</v>
          </cell>
          <cell r="FY200">
            <v>1103.7571369860661</v>
          </cell>
          <cell r="FZ200">
            <v>893.91489895865584</v>
          </cell>
          <cell r="GA200">
            <v>815.25146227775065</v>
          </cell>
          <cell r="GB200">
            <v>852.87980636151349</v>
          </cell>
        </row>
        <row r="201">
          <cell r="B201">
            <v>1199</v>
          </cell>
          <cell r="C201">
            <v>2884.4398255813958</v>
          </cell>
          <cell r="D201">
            <v>2954.4113372093025</v>
          </cell>
          <cell r="E201">
            <v>3001.4363372093026</v>
          </cell>
          <cell r="F201">
            <v>2956.1093023255817</v>
          </cell>
          <cell r="G201">
            <v>3658.6299906579493</v>
          </cell>
          <cell r="H201">
            <v>3230.2134846742179</v>
          </cell>
          <cell r="I201">
            <v>3151.6519055232561</v>
          </cell>
          <cell r="J201">
            <v>2892.1806758720932</v>
          </cell>
          <cell r="K201">
            <v>3168.0789505813955</v>
          </cell>
          <cell r="L201">
            <v>3494.844231104652</v>
          </cell>
          <cell r="M201">
            <v>3392.2666810264541</v>
          </cell>
          <cell r="N201">
            <v>2786.9942878281981</v>
          </cell>
          <cell r="O201">
            <v>3026.1349364229191</v>
          </cell>
          <cell r="P201">
            <v>3133.4129843906449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FN201">
            <v>1199</v>
          </cell>
          <cell r="FO201">
            <v>2876.6305191487827</v>
          </cell>
          <cell r="FP201">
            <v>2947.1172425289187</v>
          </cell>
          <cell r="FQ201">
            <v>2981.0968341023267</v>
          </cell>
          <cell r="FR201">
            <v>2930.7324357941552</v>
          </cell>
          <cell r="FS201">
            <v>3649.2346920870859</v>
          </cell>
          <cell r="FT201">
            <v>3211.3967162568197</v>
          </cell>
          <cell r="FU201">
            <v>3292.9453933293812</v>
          </cell>
          <cell r="FV201">
            <v>2994.674245328988</v>
          </cell>
          <cell r="FW201">
            <v>2999.9270857971032</v>
          </cell>
          <cell r="FX201">
            <v>3334.5148216412936</v>
          </cell>
          <cell r="FY201">
            <v>3793.6973610734799</v>
          </cell>
          <cell r="FZ201">
            <v>3003.1144875546393</v>
          </cell>
          <cell r="GA201">
            <v>2960.067922691529</v>
          </cell>
          <cell r="GB201">
            <v>3037.5367652039295</v>
          </cell>
        </row>
        <row r="202">
          <cell r="B202">
            <v>1200</v>
          </cell>
          <cell r="C202">
            <v>570.25660098474839</v>
          </cell>
          <cell r="D202">
            <v>566.77586579888145</v>
          </cell>
          <cell r="E202">
            <v>716.44978697097417</v>
          </cell>
          <cell r="F202">
            <v>701.42815262772478</v>
          </cell>
          <cell r="G202">
            <v>919.32641383011162</v>
          </cell>
          <cell r="H202">
            <v>971.08130395082446</v>
          </cell>
          <cell r="I202">
            <v>781.53688647749539</v>
          </cell>
          <cell r="J202">
            <v>584.97980361242139</v>
          </cell>
          <cell r="K202">
            <v>638.73470448491423</v>
          </cell>
          <cell r="L202">
            <v>645.0588104699134</v>
          </cell>
          <cell r="M202">
            <v>751.22965116279079</v>
          </cell>
          <cell r="N202">
            <v>659.33808139534892</v>
          </cell>
          <cell r="O202">
            <v>666.56162790697681</v>
          </cell>
          <cell r="P202">
            <v>742.65348837209308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FN202">
            <v>1200</v>
          </cell>
          <cell r="FO202">
            <v>568.71269339381331</v>
          </cell>
          <cell r="FP202">
            <v>565.37656273785319</v>
          </cell>
          <cell r="FQ202">
            <v>711.59470059534988</v>
          </cell>
          <cell r="FR202">
            <v>695.40670795495316</v>
          </cell>
          <cell r="FS202">
            <v>916.96559949139203</v>
          </cell>
          <cell r="FT202">
            <v>965.4245224106561</v>
          </cell>
          <cell r="FU202">
            <v>816.57440833897488</v>
          </cell>
          <cell r="FV202">
            <v>605.71041309080454</v>
          </cell>
          <cell r="FW202">
            <v>604.83263533292165</v>
          </cell>
          <cell r="FX202">
            <v>615.4661043826701</v>
          </cell>
          <cell r="FY202">
            <v>840.12791833750441</v>
          </cell>
          <cell r="FZ202">
            <v>710.46709822209436</v>
          </cell>
          <cell r="GA202">
            <v>652.00915845371333</v>
          </cell>
          <cell r="GB202">
            <v>719.92976539473761</v>
          </cell>
        </row>
        <row r="203">
          <cell r="B203">
            <v>1201</v>
          </cell>
          <cell r="C203">
            <v>1964.8813953488373</v>
          </cell>
          <cell r="D203">
            <v>2205.6566860465118</v>
          </cell>
          <cell r="E203">
            <v>2297.2988372093023</v>
          </cell>
          <cell r="F203">
            <v>3665.1488372093031</v>
          </cell>
          <cell r="G203">
            <v>2836.2636627906977</v>
          </cell>
          <cell r="H203">
            <v>3620.6327065965929</v>
          </cell>
          <cell r="I203">
            <v>3313.9911306127096</v>
          </cell>
          <cell r="J203">
            <v>2741.7052325581399</v>
          </cell>
          <cell r="K203">
            <v>3772.6674418604653</v>
          </cell>
          <cell r="L203">
            <v>3937.3796511627911</v>
          </cell>
          <cell r="M203">
            <v>3029.8508720930236</v>
          </cell>
          <cell r="N203">
            <v>3292.0857558139537</v>
          </cell>
          <cell r="O203">
            <v>3353.9799418604653</v>
          </cell>
          <cell r="P203">
            <v>3484.5601744186051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1121.5</v>
          </cell>
          <cell r="X203">
            <v>603.23344947735131</v>
          </cell>
          <cell r="Y203">
            <v>285.74374999999964</v>
          </cell>
          <cell r="Z203">
            <v>992.12284417549017</v>
          </cell>
          <cell r="AA203">
            <v>789.61054172767217</v>
          </cell>
          <cell r="AB203">
            <v>1554.054596100279</v>
          </cell>
          <cell r="AC203">
            <v>1250.0117812061726</v>
          </cell>
          <cell r="AD203">
            <v>1783.1888429752071</v>
          </cell>
          <cell r="FN203">
            <v>1201</v>
          </cell>
          <cell r="FO203">
            <v>1959.561693137013</v>
          </cell>
          <cell r="FP203">
            <v>2200.2111786800119</v>
          </cell>
          <cell r="FQ203">
            <v>2281.7309851586683</v>
          </cell>
          <cell r="FR203">
            <v>3633.6851857176266</v>
          </cell>
          <cell r="FS203">
            <v>2828.9801867339079</v>
          </cell>
          <cell r="FT203">
            <v>3599.5416525570618</v>
          </cell>
          <cell r="FU203">
            <v>3462.562539968621</v>
          </cell>
          <cell r="FV203">
            <v>2838.8662287669254</v>
          </cell>
          <cell r="FW203">
            <v>3572.4258836621116</v>
          </cell>
          <cell r="FX203">
            <v>3756.7484949339942</v>
          </cell>
          <cell r="FY203">
            <v>3388.3943506550768</v>
          </cell>
          <cell r="FZ203">
            <v>3547.3737677666149</v>
          </cell>
          <cell r="GA203">
            <v>3280.7553687567847</v>
          </cell>
          <cell r="GB203">
            <v>3377.9395480549133</v>
          </cell>
        </row>
        <row r="204">
          <cell r="B204">
            <v>1202</v>
          </cell>
          <cell r="C204">
            <v>0</v>
          </cell>
          <cell r="D204">
            <v>6.4187687988233577</v>
          </cell>
          <cell r="E204">
            <v>299.75189833632857</v>
          </cell>
          <cell r="F204">
            <v>361.70452866677982</v>
          </cell>
          <cell r="G204">
            <v>215.56947583247378</v>
          </cell>
          <cell r="H204">
            <v>251.83409681051637</v>
          </cell>
          <cell r="I204">
            <v>418.99178050151613</v>
          </cell>
          <cell r="J204">
            <v>403.13744907519771</v>
          </cell>
          <cell r="K204">
            <v>440.18251196318886</v>
          </cell>
          <cell r="L204">
            <v>444.54075465589369</v>
          </cell>
          <cell r="M204">
            <v>500.86266022315624</v>
          </cell>
          <cell r="N204">
            <v>418.05604906176427</v>
          </cell>
          <cell r="O204">
            <v>453.92773891710408</v>
          </cell>
          <cell r="P204">
            <v>470.01971193632193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FN204">
            <v>1202</v>
          </cell>
          <cell r="FO204">
            <v>0</v>
          </cell>
          <cell r="FP204">
            <v>6.3334280667075733</v>
          </cell>
          <cell r="FQ204">
            <v>297.45058997474302</v>
          </cell>
          <cell r="FR204">
            <v>357.47427091991489</v>
          </cell>
          <cell r="FS204">
            <v>214.68487024792938</v>
          </cell>
          <cell r="FT204">
            <v>250.15335648105116</v>
          </cell>
          <cell r="FU204">
            <v>389.58490104105732</v>
          </cell>
          <cell r="FV204">
            <v>371.40430877432834</v>
          </cell>
          <cell r="FW204">
            <v>410.95584754590448</v>
          </cell>
          <cell r="FX204">
            <v>401.54340941177799</v>
          </cell>
          <cell r="FY204">
            <v>506.82097183651643</v>
          </cell>
          <cell r="FZ204">
            <v>410.46603700020887</v>
          </cell>
          <cell r="GA204">
            <v>374.34551909761893</v>
          </cell>
          <cell r="GB204">
            <v>391.62362609967789</v>
          </cell>
        </row>
        <row r="205">
          <cell r="B205">
            <v>1203</v>
          </cell>
          <cell r="C205">
            <v>1397.6474825129833</v>
          </cell>
          <cell r="D205">
            <v>1506.468074211753</v>
          </cell>
          <cell r="E205">
            <v>1575.2876862000894</v>
          </cell>
          <cell r="F205">
            <v>1611.6606670726853</v>
          </cell>
          <cell r="G205">
            <v>1702.8229945806515</v>
          </cell>
          <cell r="H205">
            <v>1777.475741806832</v>
          </cell>
          <cell r="I205">
            <v>1626.936317648253</v>
          </cell>
          <cell r="J205">
            <v>1483.8004717269807</v>
          </cell>
          <cell r="K205">
            <v>1620.1497042640547</v>
          </cell>
          <cell r="L205">
            <v>1636.1907904448869</v>
          </cell>
          <cell r="M205">
            <v>1843.4909810894878</v>
          </cell>
          <cell r="N205">
            <v>1538.7103436536756</v>
          </cell>
          <cell r="O205">
            <v>1931.7300642747796</v>
          </cell>
          <cell r="P205">
            <v>2059.2596107090644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FN205">
            <v>1203</v>
          </cell>
          <cell r="FO205">
            <v>1393.8635042933945</v>
          </cell>
          <cell r="FP205">
            <v>1502.7487814281506</v>
          </cell>
          <cell r="FQ205">
            <v>1564.6126076083381</v>
          </cell>
          <cell r="FR205">
            <v>1597.8252863544967</v>
          </cell>
          <cell r="FS205">
            <v>1698.4501745665291</v>
          </cell>
          <cell r="FT205">
            <v>1767.1215192268667</v>
          </cell>
          <cell r="FU205">
            <v>1699.8744192057627</v>
          </cell>
          <cell r="FV205">
            <v>1536.3836343135526</v>
          </cell>
          <cell r="FW205">
            <v>1534.1571522313077</v>
          </cell>
          <cell r="FX205">
            <v>1561.1289319315256</v>
          </cell>
          <cell r="FY205">
            <v>2061.6441829997184</v>
          </cell>
          <cell r="FZ205">
            <v>1658.0311432132305</v>
          </cell>
          <cell r="GA205">
            <v>1889.5562553194395</v>
          </cell>
          <cell r="GB205">
            <v>1996.250353141605</v>
          </cell>
        </row>
        <row r="206">
          <cell r="B206">
            <v>1204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FN206">
            <v>1204</v>
          </cell>
          <cell r="FO206">
            <v>0</v>
          </cell>
          <cell r="FP206">
            <v>0</v>
          </cell>
          <cell r="FQ206">
            <v>0</v>
          </cell>
          <cell r="FR206">
            <v>0</v>
          </cell>
          <cell r="FS206">
            <v>0</v>
          </cell>
          <cell r="FT206">
            <v>0</v>
          </cell>
          <cell r="FU206">
            <v>0</v>
          </cell>
          <cell r="FV206">
            <v>0</v>
          </cell>
          <cell r="FW206">
            <v>0</v>
          </cell>
          <cell r="FX206">
            <v>0</v>
          </cell>
          <cell r="FY206">
            <v>0</v>
          </cell>
          <cell r="FZ206">
            <v>0</v>
          </cell>
          <cell r="GA206">
            <v>0</v>
          </cell>
          <cell r="GB206">
            <v>0</v>
          </cell>
        </row>
        <row r="207">
          <cell r="B207">
            <v>1205</v>
          </cell>
          <cell r="C207">
            <v>149.15722900475984</v>
          </cell>
          <cell r="D207">
            <v>210.46438305164668</v>
          </cell>
          <cell r="E207">
            <v>234.32857176749579</v>
          </cell>
          <cell r="F207">
            <v>276.27601765973299</v>
          </cell>
          <cell r="G207">
            <v>351.86652678046312</v>
          </cell>
          <cell r="H207">
            <v>382.38213982961133</v>
          </cell>
          <cell r="I207">
            <v>322.43120507928057</v>
          </cell>
          <cell r="J207">
            <v>296.29664806082275</v>
          </cell>
          <cell r="K207">
            <v>262.65365064910804</v>
          </cell>
          <cell r="L207">
            <v>265.25418184365367</v>
          </cell>
          <cell r="M207">
            <v>298.86104651162793</v>
          </cell>
          <cell r="N207">
            <v>291.56075581395351</v>
          </cell>
          <cell r="O207">
            <v>265.33343023255816</v>
          </cell>
          <cell r="P207">
            <v>343.76598837209303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FN207">
            <v>1205</v>
          </cell>
          <cell r="FO207">
            <v>148.75340206491276</v>
          </cell>
          <cell r="FP207">
            <v>209.94477120291972</v>
          </cell>
          <cell r="FQ207">
            <v>232.74062313955662</v>
          </cell>
          <cell r="FR207">
            <v>273.9043125199841</v>
          </cell>
          <cell r="FS207">
            <v>350.96293962225457</v>
          </cell>
          <cell r="FT207">
            <v>380.15467213861797</v>
          </cell>
          <cell r="FU207">
            <v>336.8863006637086</v>
          </cell>
          <cell r="FV207">
            <v>306.79685689328443</v>
          </cell>
          <cell r="FW207">
            <v>248.71280452816637</v>
          </cell>
          <cell r="FX207">
            <v>253.08538589155566</v>
          </cell>
          <cell r="FY207">
            <v>334.2273677421353</v>
          </cell>
          <cell r="FZ207">
            <v>314.17011997881758</v>
          </cell>
          <cell r="GA207">
            <v>259.54063257255274</v>
          </cell>
          <cell r="GB207">
            <v>333.24743131807924</v>
          </cell>
        </row>
        <row r="208">
          <cell r="B208">
            <v>1206</v>
          </cell>
          <cell r="C208">
            <v>194.50813953488372</v>
          </cell>
          <cell r="D208">
            <v>200.2639534883721</v>
          </cell>
          <cell r="E208">
            <v>403.11802325581397</v>
          </cell>
          <cell r="F208">
            <v>403.11802325581397</v>
          </cell>
          <cell r="G208">
            <v>363.72183632840375</v>
          </cell>
          <cell r="H208">
            <v>351.0523671646846</v>
          </cell>
          <cell r="I208">
            <v>247.28737063953488</v>
          </cell>
          <cell r="J208">
            <v>235.73420494186047</v>
          </cell>
          <cell r="K208">
            <v>269.47310755813953</v>
          </cell>
          <cell r="L208">
            <v>239.59400581395352</v>
          </cell>
          <cell r="M208">
            <v>269.94980745554039</v>
          </cell>
          <cell r="N208">
            <v>225.31955147058827</v>
          </cell>
          <cell r="O208">
            <v>244.65330608755136</v>
          </cell>
          <cell r="P208">
            <v>253.3263922708619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FN208">
            <v>1206</v>
          </cell>
          <cell r="FO208">
            <v>190.6728374952223</v>
          </cell>
          <cell r="FP208">
            <v>197.60134435837321</v>
          </cell>
          <cell r="FQ208">
            <v>400.02313417329827</v>
          </cell>
          <cell r="FR208">
            <v>398.40342057427063</v>
          </cell>
          <cell r="FS208">
            <v>362.22927637113554</v>
          </cell>
          <cell r="FT208">
            <v>348.70944426933153</v>
          </cell>
          <cell r="FU208">
            <v>229.93154114859269</v>
          </cell>
          <cell r="FV208">
            <v>217.17828408584845</v>
          </cell>
          <cell r="FW208">
            <v>251.58098356402877</v>
          </cell>
          <cell r="FX208">
            <v>216.41973871131711</v>
          </cell>
          <cell r="FY208">
            <v>273.16115699409465</v>
          </cell>
          <cell r="FZ208">
            <v>221.22876479926958</v>
          </cell>
          <cell r="GA208">
            <v>201.76089939949279</v>
          </cell>
          <cell r="GB208">
            <v>211.07327588274657</v>
          </cell>
        </row>
        <row r="209">
          <cell r="B209">
            <v>1207</v>
          </cell>
          <cell r="C209">
            <v>190.71405134760988</v>
          </cell>
          <cell r="D209">
            <v>190.71405134760988</v>
          </cell>
          <cell r="E209">
            <v>190.71405134760988</v>
          </cell>
          <cell r="F209">
            <v>190.71405134760988</v>
          </cell>
          <cell r="G209">
            <v>190.71405134760988</v>
          </cell>
          <cell r="H209">
            <v>190.71405134760988</v>
          </cell>
          <cell r="I209">
            <v>190.71405134760988</v>
          </cell>
          <cell r="J209">
            <v>190.71405134760988</v>
          </cell>
          <cell r="K209">
            <v>190.71405134760988</v>
          </cell>
          <cell r="L209">
            <v>190.71405134760988</v>
          </cell>
          <cell r="M209">
            <v>214.87691758169618</v>
          </cell>
          <cell r="N209">
            <v>179.3517511542002</v>
          </cell>
          <cell r="O209">
            <v>194.74119571995755</v>
          </cell>
          <cell r="P209">
            <v>201.64487178683933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FN209">
            <v>1207</v>
          </cell>
          <cell r="FO209">
            <v>190.19771384083646</v>
          </cell>
          <cell r="FP209">
            <v>190.24320074874811</v>
          </cell>
          <cell r="FQ209">
            <v>189.42166043735145</v>
          </cell>
          <cell r="FR209">
            <v>189.0768571400383</v>
          </cell>
          <cell r="FS209">
            <v>190.22430096054012</v>
          </cell>
          <cell r="FT209">
            <v>189.60309624969514</v>
          </cell>
          <cell r="FU209">
            <v>199.26406077007064</v>
          </cell>
          <cell r="FV209">
            <v>197.4726069355342</v>
          </cell>
          <cell r="FW209">
            <v>180.59153739675563</v>
          </cell>
          <cell r="FX209">
            <v>181.96485704682067</v>
          </cell>
          <cell r="FY209">
            <v>240.30480850598175</v>
          </cell>
          <cell r="FZ209">
            <v>193.25975823193917</v>
          </cell>
          <cell r="GA209">
            <v>190.48957788995222</v>
          </cell>
          <cell r="GB209">
            <v>195.47493886653143</v>
          </cell>
        </row>
        <row r="210">
          <cell r="B210">
            <v>1208</v>
          </cell>
          <cell r="C210">
            <v>168.47267441860467</v>
          </cell>
          <cell r="D210">
            <v>165.45087209302326</v>
          </cell>
          <cell r="E210">
            <v>159.38808139534885</v>
          </cell>
          <cell r="F210">
            <v>107.76802325581397</v>
          </cell>
          <cell r="G210">
            <v>31.10058139534884</v>
          </cell>
          <cell r="H210">
            <v>34.985755813953489</v>
          </cell>
          <cell r="I210">
            <v>156.68284883720932</v>
          </cell>
          <cell r="J210">
            <v>136.67180232558141</v>
          </cell>
          <cell r="K210">
            <v>156.03052325581396</v>
          </cell>
          <cell r="L210">
            <v>141.68895348837211</v>
          </cell>
          <cell r="M210">
            <v>171.66796465116281</v>
          </cell>
          <cell r="N210">
            <v>143.28644706827311</v>
          </cell>
          <cell r="O210">
            <v>155.58127452320915</v>
          </cell>
          <cell r="P210">
            <v>161.09671113850754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FN210">
            <v>1208</v>
          </cell>
          <cell r="FO210">
            <v>165.15073841443549</v>
          </cell>
          <cell r="FP210">
            <v>163.25112024089205</v>
          </cell>
          <cell r="FQ210">
            <v>158.1643989883716</v>
          </cell>
          <cell r="FR210">
            <v>106.50763949196509</v>
          </cell>
          <cell r="FS210">
            <v>30.97295781655291</v>
          </cell>
          <cell r="FT210">
            <v>34.752260939756304</v>
          </cell>
          <cell r="FU210">
            <v>145.68608502537023</v>
          </cell>
          <cell r="FV210">
            <v>125.91362173898608</v>
          </cell>
          <cell r="FW210">
            <v>145.67061204145767</v>
          </cell>
          <cell r="FX210">
            <v>127.98436333187941</v>
          </cell>
          <cell r="FY210">
            <v>173.71014369275318</v>
          </cell>
          <cell r="FZ210">
            <v>140.68501153362084</v>
          </cell>
          <cell r="GA210">
            <v>128.30489961287833</v>
          </cell>
          <cell r="GB210">
            <v>134.22687722795337</v>
          </cell>
        </row>
        <row r="211">
          <cell r="B211">
            <v>1209</v>
          </cell>
          <cell r="C211">
            <v>121.8218023255814</v>
          </cell>
          <cell r="D211">
            <v>170.67906976744186</v>
          </cell>
          <cell r="E211">
            <v>224.1122093023256</v>
          </cell>
          <cell r="F211">
            <v>214.02034883720933</v>
          </cell>
          <cell r="G211">
            <v>183.22674418604652</v>
          </cell>
          <cell r="H211">
            <v>320.28226744186048</v>
          </cell>
          <cell r="I211">
            <v>196.58023255813956</v>
          </cell>
          <cell r="J211">
            <v>191.45755813953491</v>
          </cell>
          <cell r="K211">
            <v>219.66104651162792</v>
          </cell>
          <cell r="L211">
            <v>222.20319767441862</v>
          </cell>
          <cell r="M211">
            <v>204.89402232558146</v>
          </cell>
          <cell r="N211">
            <v>171.01930779116472</v>
          </cell>
          <cell r="O211">
            <v>185.69377926963676</v>
          </cell>
          <cell r="P211">
            <v>192.27671974596066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FN211">
            <v>1209</v>
          </cell>
          <cell r="FO211">
            <v>119.41972594948847</v>
          </cell>
          <cell r="FP211">
            <v>168.40980642001225</v>
          </cell>
          <cell r="FQ211">
            <v>222.39161535758876</v>
          </cell>
          <cell r="FR211">
            <v>211.51730791042738</v>
          </cell>
          <cell r="FS211">
            <v>182.47485943743385</v>
          </cell>
          <cell r="FT211">
            <v>318.14470413919491</v>
          </cell>
          <cell r="FU211">
            <v>182.78327645502276</v>
          </cell>
          <cell r="FV211">
            <v>176.38689286633567</v>
          </cell>
          <cell r="FW211">
            <v>205.07627879036571</v>
          </cell>
          <cell r="FX211">
            <v>200.71102287449713</v>
          </cell>
          <cell r="FY211">
            <v>207.3314618268345</v>
          </cell>
          <cell r="FZ211">
            <v>167.91436860464424</v>
          </cell>
          <cell r="GA211">
            <v>153.13810598956448</v>
          </cell>
          <cell r="GB211">
            <v>160.2062728204605</v>
          </cell>
        </row>
        <row r="212">
          <cell r="B212">
            <v>1210</v>
          </cell>
          <cell r="C212">
            <v>919.75988372093025</v>
          </cell>
          <cell r="D212">
            <v>822.50581395348843</v>
          </cell>
          <cell r="E212">
            <v>898.13720930232569</v>
          </cell>
          <cell r="F212">
            <v>809.78546511627917</v>
          </cell>
          <cell r="G212">
            <v>387.99941860465117</v>
          </cell>
          <cell r="H212">
            <v>534.32180232558142</v>
          </cell>
          <cell r="I212">
            <v>927.41511627906982</v>
          </cell>
          <cell r="J212">
            <v>961.4127906976745</v>
          </cell>
          <cell r="K212">
            <v>1059.5686046511628</v>
          </cell>
          <cell r="L212">
            <v>1095.197093023256</v>
          </cell>
          <cell r="M212">
            <v>564.8429804651164</v>
          </cell>
          <cell r="N212">
            <v>471.4586322891567</v>
          </cell>
          <cell r="O212">
            <v>441.53004109681751</v>
          </cell>
          <cell r="P212">
            <v>527.54939999669637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FN212">
            <v>1210</v>
          </cell>
          <cell r="FO212">
            <v>917.26973408677941</v>
          </cell>
          <cell r="FP212">
            <v>820.47514367864107</v>
          </cell>
          <cell r="FQ212">
            <v>892.0509017792815</v>
          </cell>
          <cell r="FR212">
            <v>802.83382173449411</v>
          </cell>
          <cell r="FS212">
            <v>387.0030428048517</v>
          </cell>
          <cell r="FT212">
            <v>531.20924965300117</v>
          </cell>
          <cell r="FU212">
            <v>968.99258750726904</v>
          </cell>
          <cell r="FV212">
            <v>995.48349363202931</v>
          </cell>
          <cell r="FW212">
            <v>1003.3299693399161</v>
          </cell>
          <cell r="FX212">
            <v>1044.9538513910234</v>
          </cell>
          <cell r="FY212">
            <v>631.68480721067476</v>
          </cell>
          <cell r="FZ212">
            <v>508.0183533542787</v>
          </cell>
          <cell r="GA212">
            <v>431.89049365401706</v>
          </cell>
          <cell r="GB212">
            <v>511.40743525796927</v>
          </cell>
        </row>
        <row r="213">
          <cell r="B213">
            <v>1211</v>
          </cell>
          <cell r="C213">
            <v>392.95901162790699</v>
          </cell>
          <cell r="D213">
            <v>457.85581395348839</v>
          </cell>
          <cell r="E213">
            <v>472.87848837209305</v>
          </cell>
          <cell r="F213">
            <v>472.87848837209305</v>
          </cell>
          <cell r="G213">
            <v>460.36847545219638</v>
          </cell>
          <cell r="H213">
            <v>480.5512962962963</v>
          </cell>
          <cell r="I213">
            <v>491.27469331395355</v>
          </cell>
          <cell r="J213">
            <v>520.38146075581392</v>
          </cell>
          <cell r="K213">
            <v>566.23870203488377</v>
          </cell>
          <cell r="L213">
            <v>538.8435798711763</v>
          </cell>
          <cell r="M213">
            <v>607.11335469648373</v>
          </cell>
          <cell r="N213">
            <v>326.22891736874999</v>
          </cell>
          <cell r="O213">
            <v>354.22129440039095</v>
          </cell>
          <cell r="P213">
            <v>366.77862241458502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FN213">
            <v>1211</v>
          </cell>
          <cell r="FO213">
            <v>385.21066493967209</v>
          </cell>
          <cell r="FP213">
            <v>451.76839258174147</v>
          </cell>
          <cell r="FQ213">
            <v>469.24802189183202</v>
          </cell>
          <cell r="FR213">
            <v>467.34801327371605</v>
          </cell>
          <cell r="FS213">
            <v>458.47931873016734</v>
          </cell>
          <cell r="FT213">
            <v>477.34409777039662</v>
          </cell>
          <cell r="FU213">
            <v>456.794647736532</v>
          </cell>
          <cell r="FV213">
            <v>479.41940689051961</v>
          </cell>
          <cell r="FW213">
            <v>528.64232309051488</v>
          </cell>
          <cell r="FX213">
            <v>486.72497613543885</v>
          </cell>
          <cell r="FY213">
            <v>614.33563505234497</v>
          </cell>
          <cell r="FZ213">
            <v>320.30607180004216</v>
          </cell>
          <cell r="GA213">
            <v>292.119522468664</v>
          </cell>
          <cell r="GB213">
            <v>305.60244695717051</v>
          </cell>
        </row>
        <row r="214">
          <cell r="B214">
            <v>1212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FN214">
            <v>1212</v>
          </cell>
          <cell r="FO214">
            <v>0</v>
          </cell>
          <cell r="FP214">
            <v>0</v>
          </cell>
          <cell r="FQ214">
            <v>0</v>
          </cell>
          <cell r="FR214">
            <v>0</v>
          </cell>
          <cell r="FS214">
            <v>0</v>
          </cell>
          <cell r="FT214">
            <v>0</v>
          </cell>
          <cell r="FU214">
            <v>0</v>
          </cell>
          <cell r="FV214">
            <v>0</v>
          </cell>
          <cell r="FW214">
            <v>0</v>
          </cell>
          <cell r="FX214">
            <v>0</v>
          </cell>
          <cell r="FY214">
            <v>0</v>
          </cell>
          <cell r="FZ214">
            <v>0</v>
          </cell>
          <cell r="GA214">
            <v>0</v>
          </cell>
          <cell r="GB214">
            <v>0</v>
          </cell>
        </row>
        <row r="215">
          <cell r="B215">
            <v>1213</v>
          </cell>
          <cell r="C215">
            <v>547.35691464037632</v>
          </cell>
          <cell r="D215">
            <v>597.57762516153491</v>
          </cell>
          <cell r="E215">
            <v>660.47558841361729</v>
          </cell>
          <cell r="F215">
            <v>701.01844012536776</v>
          </cell>
          <cell r="G215">
            <v>701.01844012536776</v>
          </cell>
          <cell r="H215">
            <v>701.01844012536776</v>
          </cell>
          <cell r="I215">
            <v>713.94156976744193</v>
          </cell>
          <cell r="J215">
            <v>694.97866166058702</v>
          </cell>
          <cell r="K215">
            <v>497.02412790697679</v>
          </cell>
          <cell r="L215">
            <v>598.15377906976744</v>
          </cell>
          <cell r="M215">
            <v>627.27819767441861</v>
          </cell>
          <cell r="N215">
            <v>580.77122093023263</v>
          </cell>
          <cell r="O215">
            <v>199.82775750007778</v>
          </cell>
          <cell r="P215">
            <v>203.54813650348362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FN215">
            <v>1213</v>
          </cell>
          <cell r="FO215">
            <v>545.87500545422267</v>
          </cell>
          <cell r="FP215">
            <v>596.10227617342673</v>
          </cell>
          <cell r="FQ215">
            <v>655.99981622545511</v>
          </cell>
          <cell r="FR215">
            <v>695.00051264983927</v>
          </cell>
          <cell r="FS215">
            <v>699.21823688932682</v>
          </cell>
          <cell r="FT215">
            <v>696.93483955012744</v>
          </cell>
          <cell r="FU215">
            <v>745.94868778242267</v>
          </cell>
          <cell r="FV215">
            <v>719.60742857138553</v>
          </cell>
          <cell r="FW215">
            <v>470.64361932305798</v>
          </cell>
          <cell r="FX215">
            <v>570.71288733760014</v>
          </cell>
          <cell r="FY215">
            <v>701.50842104675098</v>
          </cell>
          <cell r="FZ215">
            <v>625.80769366754168</v>
          </cell>
          <cell r="GA215">
            <v>195.46508912076351</v>
          </cell>
          <cell r="GB215">
            <v>197.31996745980086</v>
          </cell>
        </row>
        <row r="216">
          <cell r="B216">
            <v>1214</v>
          </cell>
          <cell r="C216">
            <v>19206.172674418605</v>
          </cell>
          <cell r="D216">
            <v>19901.503779069768</v>
          </cell>
          <cell r="E216">
            <v>20235.686337209303</v>
          </cell>
          <cell r="F216">
            <v>20158.922965116282</v>
          </cell>
          <cell r="G216">
            <v>18827.913000236767</v>
          </cell>
          <cell r="H216">
            <v>19653.339620899322</v>
          </cell>
          <cell r="I216">
            <v>17988.842964356652</v>
          </cell>
          <cell r="J216">
            <v>16406.206799119358</v>
          </cell>
          <cell r="K216">
            <v>17913.804180660056</v>
          </cell>
          <cell r="L216">
            <v>18091.168578488374</v>
          </cell>
          <cell r="M216">
            <v>19559.490014941577</v>
          </cell>
          <cell r="N216">
            <v>17344.980129866857</v>
          </cell>
          <cell r="O216">
            <v>19266.377542387978</v>
          </cell>
          <cell r="P216">
            <v>20363.759095353154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FN216">
            <v>1214</v>
          </cell>
          <cell r="FO216">
            <v>18827.466295300335</v>
          </cell>
          <cell r="FP216">
            <v>19636.903361771325</v>
          </cell>
          <cell r="FQ216">
            <v>20080.329342212088</v>
          </cell>
          <cell r="FR216">
            <v>19923.157490030961</v>
          </cell>
          <cell r="FS216">
            <v>18750.651240792362</v>
          </cell>
          <cell r="FT216">
            <v>19522.17326603366</v>
          </cell>
          <cell r="FU216">
            <v>16726.298539134823</v>
          </cell>
          <cell r="FV216">
            <v>15114.785068501573</v>
          </cell>
          <cell r="FW216">
            <v>16724.3867708451</v>
          </cell>
          <cell r="FX216">
            <v>16341.335266037884</v>
          </cell>
          <cell r="FY216">
            <v>19792.171637595391</v>
          </cell>
          <cell r="FZ216">
            <v>17030.073531365091</v>
          </cell>
          <cell r="GA216">
            <v>15888.612842743756</v>
          </cell>
          <cell r="GB216">
            <v>16967.222810908275</v>
          </cell>
        </row>
        <row r="217">
          <cell r="B217">
            <v>1215</v>
          </cell>
          <cell r="C217">
            <v>3013.3053364022749</v>
          </cell>
          <cell r="D217">
            <v>3110.0516832055405</v>
          </cell>
          <cell r="E217">
            <v>3057.0809395010042</v>
          </cell>
          <cell r="F217">
            <v>3238.8576656026944</v>
          </cell>
          <cell r="G217">
            <v>3238.8576656026944</v>
          </cell>
          <cell r="H217">
            <v>3238.8576656026944</v>
          </cell>
          <cell r="I217">
            <v>2833.894186046512</v>
          </cell>
          <cell r="J217">
            <v>2619.2598837209302</v>
          </cell>
          <cell r="K217">
            <v>3697.7843023255818</v>
          </cell>
          <cell r="L217">
            <v>3626.2107558139537</v>
          </cell>
          <cell r="M217">
            <v>3272.8613372093027</v>
          </cell>
          <cell r="N217">
            <v>3293.6014534883725</v>
          </cell>
          <cell r="O217">
            <v>4170.8143839537734</v>
          </cell>
          <cell r="P217">
            <v>4728.1914768421766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FN217">
            <v>1215</v>
          </cell>
          <cell r="FO217">
            <v>3005.1471406450619</v>
          </cell>
          <cell r="FP217">
            <v>3102.3733307864031</v>
          </cell>
          <cell r="FQ217">
            <v>3036.3643557452842</v>
          </cell>
          <cell r="FR217">
            <v>3211.0535317604085</v>
          </cell>
          <cell r="FS217">
            <v>3230.5403351061509</v>
          </cell>
          <cell r="FT217">
            <v>3219.9905427578069</v>
          </cell>
          <cell r="FU217">
            <v>2960.9420979425854</v>
          </cell>
          <cell r="FV217">
            <v>2712.0816417312112</v>
          </cell>
          <cell r="FW217">
            <v>3501.5173103391539</v>
          </cell>
          <cell r="FX217">
            <v>3459.8547780868539</v>
          </cell>
          <cell r="FY217">
            <v>3660.1619464579844</v>
          </cell>
          <cell r="FZ217">
            <v>3549.0070017006342</v>
          </cell>
          <cell r="GA217">
            <v>4079.7565636764416</v>
          </cell>
          <cell r="GB217">
            <v>4583.5182005620518</v>
          </cell>
        </row>
        <row r="218">
          <cell r="B218">
            <v>1216</v>
          </cell>
          <cell r="C218">
            <v>1537.704069767442</v>
          </cell>
          <cell r="D218">
            <v>1593.2380813953489</v>
          </cell>
          <cell r="E218">
            <v>1621.489534883721</v>
          </cell>
          <cell r="F218">
            <v>1645.6543604651165</v>
          </cell>
          <cell r="G218">
            <v>1831.9420349920254</v>
          </cell>
          <cell r="H218">
            <v>1897.1652138445338</v>
          </cell>
          <cell r="I218">
            <v>1694.1853212209303</v>
          </cell>
          <cell r="J218">
            <v>1611.6038284883721</v>
          </cell>
          <cell r="K218">
            <v>2033.6275901162792</v>
          </cell>
          <cell r="L218">
            <v>2177.4349229651161</v>
          </cell>
          <cell r="M218">
            <v>1851.8210507587937</v>
          </cell>
          <cell r="N218">
            <v>1718.1002904392442</v>
          </cell>
          <cell r="O218">
            <v>1865.5234909821465</v>
          </cell>
          <cell r="P218">
            <v>1931.6572631883082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FN218">
            <v>1216</v>
          </cell>
          <cell r="FO218">
            <v>1507.3836956726755</v>
          </cell>
          <cell r="FP218">
            <v>1572.0551865813229</v>
          </cell>
          <cell r="FQ218">
            <v>1609.0407482519697</v>
          </cell>
          <cell r="FR218">
            <v>1626.4078718112989</v>
          </cell>
          <cell r="FS218">
            <v>1824.4245228374987</v>
          </cell>
          <cell r="FT218">
            <v>1884.5035364666442</v>
          </cell>
          <cell r="FU218">
            <v>1575.2791616175384</v>
          </cell>
          <cell r="FV218">
            <v>1484.7457295542285</v>
          </cell>
          <cell r="FW218">
            <v>1898.601437303035</v>
          </cell>
          <cell r="FX218">
            <v>1966.8267387913227</v>
          </cell>
          <cell r="FY218">
            <v>1873.8504966505777</v>
          </cell>
          <cell r="FZ218">
            <v>1686.9073392628122</v>
          </cell>
          <cell r="GA218">
            <v>1538.4615209603794</v>
          </cell>
          <cell r="GB218">
            <v>1609.469991535319</v>
          </cell>
        </row>
        <row r="219">
          <cell r="B219">
            <v>1217</v>
          </cell>
          <cell r="C219">
            <v>16563.995058139535</v>
          </cell>
          <cell r="D219">
            <v>18505.85319767442</v>
          </cell>
          <cell r="E219">
            <v>18715.086627906978</v>
          </cell>
          <cell r="F219">
            <v>19492.888953488375</v>
          </cell>
          <cell r="G219">
            <v>18052.899743447048</v>
          </cell>
          <cell r="H219">
            <v>20079.228004735662</v>
          </cell>
          <cell r="I219">
            <v>18378.661662092309</v>
          </cell>
          <cell r="J219">
            <v>16771.675809593024</v>
          </cell>
          <cell r="K219">
            <v>15361.530122093023</v>
          </cell>
          <cell r="L219">
            <v>16180.182850290699</v>
          </cell>
          <cell r="M219">
            <v>15517.319136896946</v>
          </cell>
          <cell r="N219">
            <v>13318.129576846872</v>
          </cell>
          <cell r="O219">
            <v>14460.904127546644</v>
          </cell>
          <cell r="P219">
            <v>14973.550654963363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FN219">
            <v>1217</v>
          </cell>
          <cell r="FO219">
            <v>16519.149846944594</v>
          </cell>
          <cell r="FP219">
            <v>18460.164419112993</v>
          </cell>
          <cell r="FQ219">
            <v>18588.262161268591</v>
          </cell>
          <cell r="FR219">
            <v>19325.551284040419</v>
          </cell>
          <cell r="FS219">
            <v>18006.540208978506</v>
          </cell>
          <cell r="FT219">
            <v>19962.2616849683</v>
          </cell>
          <cell r="FU219">
            <v>19202.605830195036</v>
          </cell>
          <cell r="FV219">
            <v>17366.033186308679</v>
          </cell>
          <cell r="FW219">
            <v>14546.187456628204</v>
          </cell>
          <cell r="FX219">
            <v>15437.901080388667</v>
          </cell>
          <cell r="FY219">
            <v>17353.592213088708</v>
          </cell>
          <cell r="FZ219">
            <v>14350.89696955428</v>
          </cell>
          <cell r="GA219">
            <v>14145.191586091943</v>
          </cell>
          <cell r="GB219">
            <v>14515.389719347711</v>
          </cell>
        </row>
        <row r="220">
          <cell r="B220">
            <v>1218</v>
          </cell>
          <cell r="C220">
            <v>365.23594186046512</v>
          </cell>
          <cell r="D220">
            <v>363.46123255813956</v>
          </cell>
          <cell r="E220">
            <v>363.46123255813956</v>
          </cell>
          <cell r="F220">
            <v>377.83158139534891</v>
          </cell>
          <cell r="G220">
            <v>461.00730653226452</v>
          </cell>
          <cell r="H220">
            <v>481.21813410125145</v>
          </cell>
          <cell r="I220">
            <v>440.46241569767449</v>
          </cell>
          <cell r="J220">
            <v>429.83094767441867</v>
          </cell>
          <cell r="K220">
            <v>495.8874505813954</v>
          </cell>
          <cell r="L220">
            <v>620.98896366279075</v>
          </cell>
          <cell r="M220">
            <v>444.67968714876451</v>
          </cell>
          <cell r="N220">
            <v>380.82462705087204</v>
          </cell>
          <cell r="O220">
            <v>413.50163995740235</v>
          </cell>
          <cell r="P220">
            <v>428.16048686874302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FN220">
            <v>1218</v>
          </cell>
          <cell r="FO220">
            <v>358.034237314194</v>
          </cell>
          <cell r="FP220">
            <v>358.62883421908373</v>
          </cell>
          <cell r="FQ220">
            <v>360.67080361259963</v>
          </cell>
          <cell r="FR220">
            <v>373.41271227004597</v>
          </cell>
          <cell r="FS220">
            <v>459.11552831877043</v>
          </cell>
          <cell r="FT220">
            <v>478.00648510098711</v>
          </cell>
          <cell r="FU220">
            <v>409.54862271161579</v>
          </cell>
          <cell r="FV220">
            <v>395.99661697778396</v>
          </cell>
          <cell r="FW220">
            <v>462.96216229075753</v>
          </cell>
          <cell r="FX220">
            <v>560.92500645809514</v>
          </cell>
          <cell r="FY220">
            <v>449.96964057229059</v>
          </cell>
          <cell r="FZ220">
            <v>373.91056966756071</v>
          </cell>
          <cell r="GA220">
            <v>341.00688895295423</v>
          </cell>
          <cell r="GB220">
            <v>356.74623459804508</v>
          </cell>
        </row>
        <row r="221">
          <cell r="B221">
            <v>1219</v>
          </cell>
          <cell r="C221">
            <v>90878.086046511642</v>
          </cell>
          <cell r="D221">
            <v>94757.015406976745</v>
          </cell>
          <cell r="E221">
            <v>89208.51627906978</v>
          </cell>
          <cell r="F221">
            <v>89745.888662790705</v>
          </cell>
          <cell r="G221">
            <v>85436.604732291235</v>
          </cell>
          <cell r="H221">
            <v>82792.96678970322</v>
          </cell>
          <cell r="I221">
            <v>70253.225385174432</v>
          </cell>
          <cell r="J221">
            <v>69694.777129360475</v>
          </cell>
          <cell r="K221">
            <v>68304.902843023257</v>
          </cell>
          <cell r="L221">
            <v>72340.184284883726</v>
          </cell>
          <cell r="M221">
            <v>80936.470429933033</v>
          </cell>
          <cell r="N221">
            <v>74410.10295920822</v>
          </cell>
          <cell r="O221">
            <v>81430.853889092192</v>
          </cell>
          <cell r="P221">
            <v>81370.675967016519</v>
          </cell>
          <cell r="Q221">
            <v>0</v>
          </cell>
          <cell r="R221">
            <v>226.32609363727198</v>
          </cell>
          <cell r="S221">
            <v>274.28572800000001</v>
          </cell>
          <cell r="T221">
            <v>660.31747199999995</v>
          </cell>
          <cell r="U221">
            <v>1084.2268656716419</v>
          </cell>
          <cell r="V221">
            <v>1084.2268656716419</v>
          </cell>
          <cell r="W221">
            <v>7948.7365589634173</v>
          </cell>
          <cell r="X221">
            <v>6213.9767961711077</v>
          </cell>
          <cell r="Y221">
            <v>7111.1045208558862</v>
          </cell>
          <cell r="Z221">
            <v>7367.6788582221125</v>
          </cell>
          <cell r="AA221">
            <v>9192.6471831615454</v>
          </cell>
          <cell r="AB221">
            <v>7341.0978661884037</v>
          </cell>
          <cell r="AC221">
            <v>9708.1389859082792</v>
          </cell>
          <cell r="AD221">
            <v>10213.147625998761</v>
          </cell>
          <cell r="FN221">
            <v>1219</v>
          </cell>
          <cell r="FO221">
            <v>90632.043533975055</v>
          </cell>
          <cell r="FP221">
            <v>94523.071462440595</v>
          </cell>
          <cell r="FQ221">
            <v>88603.986750479497</v>
          </cell>
          <cell r="FR221">
            <v>88975.460642234029</v>
          </cell>
          <cell r="FS221">
            <v>85217.205008244142</v>
          </cell>
          <cell r="FT221">
            <v>82310.67789763381</v>
          </cell>
          <cell r="FU221">
            <v>73402.787437666731</v>
          </cell>
          <cell r="FV221">
            <v>72164.631983202547</v>
          </cell>
          <cell r="FW221">
            <v>64679.489156645126</v>
          </cell>
          <cell r="FX221">
            <v>69021.507325367289</v>
          </cell>
          <cell r="FY221">
            <v>90514.249956235741</v>
          </cell>
          <cell r="FZ221">
            <v>80180.307219562441</v>
          </cell>
          <cell r="GA221">
            <v>79653.043759974535</v>
          </cell>
          <cell r="GB221">
            <v>78880.894759352959</v>
          </cell>
        </row>
        <row r="222">
          <cell r="B222">
            <v>1220</v>
          </cell>
          <cell r="C222">
            <v>2969.1654069767446</v>
          </cell>
          <cell r="D222">
            <v>3001.3787790697675</v>
          </cell>
          <cell r="E222">
            <v>3215.8020348837213</v>
          </cell>
          <cell r="F222">
            <v>3216.4639534883722</v>
          </cell>
          <cell r="G222">
            <v>3574.4459781250239</v>
          </cell>
          <cell r="H222">
            <v>3779.9349044194505</v>
          </cell>
          <cell r="I222">
            <v>3779.9349044194505</v>
          </cell>
          <cell r="J222">
            <v>4751.3077194767448</v>
          </cell>
          <cell r="K222">
            <v>5523.9322107558137</v>
          </cell>
          <cell r="L222">
            <v>6215.9046061046511</v>
          </cell>
          <cell r="M222">
            <v>6966.0095248842281</v>
          </cell>
          <cell r="N222">
            <v>5510.1920655015256</v>
          </cell>
          <cell r="O222">
            <v>5982.9992435357381</v>
          </cell>
          <cell r="P222">
            <v>6195.0996598501506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FN222">
            <v>1220</v>
          </cell>
          <cell r="FO222">
            <v>2910.6195478229806</v>
          </cell>
          <cell r="FP222">
            <v>2961.4739514633347</v>
          </cell>
          <cell r="FQ222">
            <v>3191.1131099656272</v>
          </cell>
          <cell r="FR222">
            <v>3178.8463112462123</v>
          </cell>
          <cell r="FS222">
            <v>3559.7779697639562</v>
          </cell>
          <cell r="FT222">
            <v>3754.7076253612413</v>
          </cell>
          <cell r="FU222">
            <v>3514.6407023002726</v>
          </cell>
          <cell r="FV222">
            <v>4377.3064580691616</v>
          </cell>
          <cell r="FW222">
            <v>5157.1613632099916</v>
          </cell>
          <cell r="FX222">
            <v>5614.6832477613534</v>
          </cell>
          <cell r="FY222">
            <v>7048.877861350762</v>
          </cell>
          <cell r="FZ222">
            <v>5410.151833258732</v>
          </cell>
          <cell r="GA222">
            <v>4934.0649745819146</v>
          </cell>
          <cell r="GB222">
            <v>5161.7992420881492</v>
          </cell>
        </row>
        <row r="223">
          <cell r="B223">
            <v>1221</v>
          </cell>
          <cell r="C223">
            <v>973.42244093446561</v>
          </cell>
          <cell r="D223">
            <v>1025.5157512500991</v>
          </cell>
          <cell r="E223">
            <v>1050.6117985554408</v>
          </cell>
          <cell r="F223">
            <v>1077.9893047067228</v>
          </cell>
          <cell r="G223">
            <v>1049.471069132471</v>
          </cell>
          <cell r="H223">
            <v>1095.480489192264</v>
          </cell>
          <cell r="I223">
            <v>1002.7011627906977</v>
          </cell>
          <cell r="J223">
            <v>954.8031976744187</v>
          </cell>
          <cell r="K223">
            <v>1008.1116279069769</v>
          </cell>
          <cell r="L223">
            <v>1057.2758720930233</v>
          </cell>
          <cell r="M223">
            <v>1232.9534271627315</v>
          </cell>
          <cell r="N223">
            <v>1029.1117293654124</v>
          </cell>
          <cell r="O223">
            <v>1117.4156227431984</v>
          </cell>
          <cell r="P223">
            <v>1129.4224139649107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FN223">
            <v>1221</v>
          </cell>
          <cell r="FO223">
            <v>954.22854456542132</v>
          </cell>
          <cell r="FP223">
            <v>1011.881007929231</v>
          </cell>
          <cell r="FQ223">
            <v>1042.545855586555</v>
          </cell>
          <cell r="FR223">
            <v>1065.3818523641114</v>
          </cell>
          <cell r="FS223">
            <v>1045.164485535757</v>
          </cell>
          <cell r="FT223">
            <v>1088.1692542894182</v>
          </cell>
          <cell r="FU223">
            <v>932.32672204688652</v>
          </cell>
          <cell r="FV223">
            <v>879.64544713294185</v>
          </cell>
          <cell r="FW223">
            <v>941.1763466469539</v>
          </cell>
          <cell r="FX223">
            <v>955.01290696658259</v>
          </cell>
          <cell r="FY223">
            <v>1247.6207627563308</v>
          </cell>
          <cell r="FZ223">
            <v>1010.4277025319253</v>
          </cell>
          <cell r="GA223">
            <v>921.51127917736972</v>
          </cell>
          <cell r="GB223">
            <v>941.04244975817858</v>
          </cell>
        </row>
        <row r="224">
          <cell r="B224">
            <v>1222</v>
          </cell>
          <cell r="C224">
            <v>1418.1325086642335</v>
          </cell>
          <cell r="D224">
            <v>1418.1325086642335</v>
          </cell>
          <cell r="E224">
            <v>1418.1325086642335</v>
          </cell>
          <cell r="F224">
            <v>1418.1325086642335</v>
          </cell>
          <cell r="G224">
            <v>1551.7793999586888</v>
          </cell>
          <cell r="H224">
            <v>1653.0688040391276</v>
          </cell>
          <cell r="I224">
            <v>1679.611781881347</v>
          </cell>
          <cell r="J224">
            <v>1531.8416137370648</v>
          </cell>
          <cell r="K224">
            <v>1672.6054377020926</v>
          </cell>
          <cell r="L224">
            <v>1689.1658875803309</v>
          </cell>
          <cell r="M224">
            <v>1903.1778552375672</v>
          </cell>
          <cell r="N224">
            <v>1588.5293075510349</v>
          </cell>
          <cell r="O224">
            <v>1724.8345488565365</v>
          </cell>
          <cell r="P224">
            <v>1785.9808253300328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FN224">
            <v>1222</v>
          </cell>
          <cell r="FO224">
            <v>1390.1698407985289</v>
          </cell>
          <cell r="FP224">
            <v>1399.2777297619639</v>
          </cell>
          <cell r="FQ224">
            <v>1407.2449706098002</v>
          </cell>
          <cell r="FR224">
            <v>1401.5469656162379</v>
          </cell>
          <cell r="FS224">
            <v>1545.4115562837746</v>
          </cell>
          <cell r="FT224">
            <v>1642.0362256809244</v>
          </cell>
          <cell r="FU224">
            <v>1561.7284640963758</v>
          </cell>
          <cell r="FV224">
            <v>1411.2620323587018</v>
          </cell>
          <cell r="FW224">
            <v>1561.549962980434</v>
          </cell>
          <cell r="FX224">
            <v>1525.7845820820417</v>
          </cell>
          <cell r="FY224">
            <v>1925.818246741497</v>
          </cell>
          <cell r="FZ224">
            <v>1559.6887809481889</v>
          </cell>
          <cell r="GA224">
            <v>1422.4380428690254</v>
          </cell>
          <cell r="GB224">
            <v>1488.0913910585132</v>
          </cell>
        </row>
        <row r="225">
          <cell r="B225">
            <v>1223</v>
          </cell>
          <cell r="C225">
            <v>1409.9537790697675</v>
          </cell>
          <cell r="D225">
            <v>1362.5834302325582</v>
          </cell>
          <cell r="E225">
            <v>1394.6529069767444</v>
          </cell>
          <cell r="F225">
            <v>1363.3796511627909</v>
          </cell>
          <cell r="G225">
            <v>1909.1531063560224</v>
          </cell>
          <cell r="H225">
            <v>1992.8514852940946</v>
          </cell>
          <cell r="I225">
            <v>3498.4110130813951</v>
          </cell>
          <cell r="J225">
            <v>2786.9457863372095</v>
          </cell>
          <cell r="K225">
            <v>3530.1899171511632</v>
          </cell>
          <cell r="L225">
            <v>3592.1054476744193</v>
          </cell>
          <cell r="M225">
            <v>3527.3380604751455</v>
          </cell>
          <cell r="N225">
            <v>2899.876973395204</v>
          </cell>
          <cell r="O225">
            <v>3148.7036262847682</v>
          </cell>
          <cell r="P225">
            <v>3260.3267976744796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FN225">
            <v>1223</v>
          </cell>
          <cell r="FO225">
            <v>1406.1364828936</v>
          </cell>
          <cell r="FP225">
            <v>1359.2193717398004</v>
          </cell>
          <cell r="FQ225">
            <v>1385.2019162017803</v>
          </cell>
          <cell r="FR225">
            <v>1351.6756511070412</v>
          </cell>
          <cell r="FS225">
            <v>1904.2504341815998</v>
          </cell>
          <cell r="FT225">
            <v>1981.2426473436119</v>
          </cell>
          <cell r="FU225">
            <v>3655.2502544174595</v>
          </cell>
          <cell r="FV225">
            <v>2885.7100246531377</v>
          </cell>
          <cell r="FW225">
            <v>3342.8183185037433</v>
          </cell>
          <cell r="FX225">
            <v>3427.314084434257</v>
          </cell>
          <cell r="FY225">
            <v>3944.7526830613147</v>
          </cell>
          <cell r="FZ225">
            <v>3124.7507714540652</v>
          </cell>
          <cell r="GA225">
            <v>3079.9606752649661</v>
          </cell>
          <cell r="GB225">
            <v>3160.5672676567829</v>
          </cell>
        </row>
        <row r="226">
          <cell r="B226">
            <v>1224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FN226">
            <v>1224</v>
          </cell>
          <cell r="FO226">
            <v>0</v>
          </cell>
          <cell r="FP226">
            <v>0</v>
          </cell>
          <cell r="FQ226">
            <v>0</v>
          </cell>
          <cell r="FR226">
            <v>0</v>
          </cell>
          <cell r="FS226">
            <v>0</v>
          </cell>
          <cell r="FT226">
            <v>0</v>
          </cell>
          <cell r="FU226">
            <v>0</v>
          </cell>
          <cell r="FV226">
            <v>0</v>
          </cell>
          <cell r="FW226">
            <v>0</v>
          </cell>
          <cell r="FX226">
            <v>0</v>
          </cell>
          <cell r="FY226">
            <v>0</v>
          </cell>
          <cell r="FZ226">
            <v>0</v>
          </cell>
          <cell r="GA226">
            <v>0</v>
          </cell>
          <cell r="GB226">
            <v>0</v>
          </cell>
        </row>
        <row r="227">
          <cell r="B227">
            <v>1225</v>
          </cell>
          <cell r="C227">
            <v>1786.7293604651163</v>
          </cell>
          <cell r="D227">
            <v>1786.7293604651163</v>
          </cell>
          <cell r="E227">
            <v>1786.7293604651163</v>
          </cell>
          <cell r="F227">
            <v>1786.7293604651163</v>
          </cell>
          <cell r="G227">
            <v>1739.4613879660392</v>
          </cell>
          <cell r="H227">
            <v>1815.7203835978837</v>
          </cell>
          <cell r="I227">
            <v>2192.1688953488374</v>
          </cell>
          <cell r="J227">
            <v>1372.5740355635537</v>
          </cell>
          <cell r="K227">
            <v>1498.7024604531775</v>
          </cell>
          <cell r="L227">
            <v>1513.5410986754862</v>
          </cell>
          <cell r="M227">
            <v>1705.3019618560907</v>
          </cell>
          <cell r="N227">
            <v>1423.3678356322255</v>
          </cell>
          <cell r="O227">
            <v>1545.50124253892</v>
          </cell>
          <cell r="P227">
            <v>1445.3162211916233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FN227">
            <v>1225</v>
          </cell>
          <cell r="FO227">
            <v>1751.4987177943201</v>
          </cell>
          <cell r="FP227">
            <v>1762.973902604909</v>
          </cell>
          <cell r="FQ227">
            <v>1773.0119653795471</v>
          </cell>
          <cell r="FR227">
            <v>1765.832951602009</v>
          </cell>
          <cell r="FS227">
            <v>1732.3233771138446</v>
          </cell>
          <cell r="FT227">
            <v>1803.6022688771391</v>
          </cell>
          <cell r="FU227">
            <v>2038.3118283072631</v>
          </cell>
          <cell r="FV227">
            <v>1264.531271132249</v>
          </cell>
          <cell r="FW227">
            <v>1399.1935688398587</v>
          </cell>
          <cell r="FX227">
            <v>1367.1467614199892</v>
          </cell>
          <cell r="FY227">
            <v>1725.5884022129862</v>
          </cell>
          <cell r="FZ227">
            <v>1397.5258963402946</v>
          </cell>
          <cell r="GA227">
            <v>1274.5452971974064</v>
          </cell>
          <cell r="GB227">
            <v>1204.2473220366378</v>
          </cell>
        </row>
        <row r="228">
          <cell r="B228">
            <v>1226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FN228">
            <v>1226</v>
          </cell>
          <cell r="FO228">
            <v>0</v>
          </cell>
          <cell r="FP228">
            <v>0</v>
          </cell>
          <cell r="FQ228">
            <v>0</v>
          </cell>
          <cell r="FR228">
            <v>0</v>
          </cell>
          <cell r="FS228">
            <v>0</v>
          </cell>
          <cell r="FT228">
            <v>0</v>
          </cell>
          <cell r="FU228">
            <v>0</v>
          </cell>
          <cell r="FV228">
            <v>0</v>
          </cell>
          <cell r="FW228">
            <v>0</v>
          </cell>
          <cell r="FX228">
            <v>0</v>
          </cell>
          <cell r="FY228">
            <v>0</v>
          </cell>
          <cell r="FZ228">
            <v>0</v>
          </cell>
          <cell r="GA228">
            <v>0</v>
          </cell>
          <cell r="GB228">
            <v>0</v>
          </cell>
        </row>
        <row r="229">
          <cell r="B229">
            <v>1227</v>
          </cell>
          <cell r="C229">
            <v>338.43226744186052</v>
          </cell>
          <cell r="D229">
            <v>358.74069767441864</v>
          </cell>
          <cell r="E229">
            <v>480.92703488372098</v>
          </cell>
          <cell r="F229">
            <v>949.33517441860477</v>
          </cell>
          <cell r="G229">
            <v>1044.3252906976745</v>
          </cell>
          <cell r="H229">
            <v>1285.3787790697675</v>
          </cell>
          <cell r="I229">
            <v>1320.0479651162791</v>
          </cell>
          <cell r="J229">
            <v>994.33604651162796</v>
          </cell>
          <cell r="K229">
            <v>672.58604651162796</v>
          </cell>
          <cell r="L229">
            <v>701.95029069767452</v>
          </cell>
          <cell r="M229">
            <v>1411.5366279069769</v>
          </cell>
          <cell r="N229">
            <v>738.69156976744193</v>
          </cell>
          <cell r="O229">
            <v>727.29505813953494</v>
          </cell>
          <cell r="P229">
            <v>650.17674418604656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FN229">
            <v>1227</v>
          </cell>
          <cell r="FO229">
            <v>337.51599896584719</v>
          </cell>
          <cell r="FP229">
            <v>357.85500901570407</v>
          </cell>
          <cell r="FQ229">
            <v>477.66798960630518</v>
          </cell>
          <cell r="FR229">
            <v>941.18555965440885</v>
          </cell>
          <cell r="FS229">
            <v>1041.6434814039601</v>
          </cell>
          <cell r="FT229">
            <v>1277.891139342812</v>
          </cell>
          <cell r="FU229">
            <v>1379.2277814963149</v>
          </cell>
          <cell r="FV229">
            <v>1029.5734891433556</v>
          </cell>
          <cell r="FW229">
            <v>636.88725247492312</v>
          </cell>
          <cell r="FX229">
            <v>669.74763211319782</v>
          </cell>
          <cell r="FY229">
            <v>1578.5736452562519</v>
          </cell>
          <cell r="FZ229">
            <v>795.97413051455567</v>
          </cell>
          <cell r="GA229">
            <v>711.41664769109832</v>
          </cell>
          <cell r="GB229">
            <v>630.28262606429871</v>
          </cell>
        </row>
        <row r="230">
          <cell r="B230">
            <v>1228</v>
          </cell>
          <cell r="C230">
            <v>3238.0866279069769</v>
          </cell>
          <cell r="D230">
            <v>3345.9985465116283</v>
          </cell>
          <cell r="E230">
            <v>3887.9851744186049</v>
          </cell>
          <cell r="F230">
            <v>3830.5805232558141</v>
          </cell>
          <cell r="G230">
            <v>3729.2424141749725</v>
          </cell>
          <cell r="H230">
            <v>3892.7345634920639</v>
          </cell>
          <cell r="I230">
            <v>5890.6443750000008</v>
          </cell>
          <cell r="J230">
            <v>5690.0964680232555</v>
          </cell>
          <cell r="K230">
            <v>5958.7229912790699</v>
          </cell>
          <cell r="L230">
            <v>7388.7269563953496</v>
          </cell>
          <cell r="M230">
            <v>7971.5523339279061</v>
          </cell>
          <cell r="N230">
            <v>6660.7479102824127</v>
          </cell>
          <cell r="O230">
            <v>3369.9075569111715</v>
          </cell>
          <cell r="P230">
            <v>3642.2797624187078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FN230">
            <v>1228</v>
          </cell>
          <cell r="FO230">
            <v>3229.3198613034906</v>
          </cell>
          <cell r="FP230">
            <v>3337.7376689922048</v>
          </cell>
          <cell r="FQ230">
            <v>3861.6378934336308</v>
          </cell>
          <cell r="FR230">
            <v>3797.6967152721004</v>
          </cell>
          <cell r="FS230">
            <v>3719.6657841211636</v>
          </cell>
          <cell r="FT230">
            <v>3870.0584508638544</v>
          </cell>
          <cell r="FU230">
            <v>6154.7311822107395</v>
          </cell>
          <cell r="FV230">
            <v>5891.7430326473414</v>
          </cell>
          <cell r="FW230">
            <v>5642.4523432471651</v>
          </cell>
          <cell r="FX230">
            <v>7049.7618548719474</v>
          </cell>
          <cell r="FY230">
            <v>8914.8819643303268</v>
          </cell>
          <cell r="FZ230">
            <v>7177.262125967969</v>
          </cell>
          <cell r="GA230">
            <v>3296.3352498219379</v>
          </cell>
          <cell r="GB230">
            <v>3530.8332296505723</v>
          </cell>
        </row>
        <row r="231">
          <cell r="B231">
            <v>1229</v>
          </cell>
          <cell r="C231">
            <v>513.84954784771276</v>
          </cell>
          <cell r="D231">
            <v>541.34852755675047</v>
          </cell>
          <cell r="E231">
            <v>554.59621121219936</v>
          </cell>
          <cell r="F231">
            <v>569.04822974541628</v>
          </cell>
          <cell r="G231">
            <v>553.9940437733153</v>
          </cell>
          <cell r="H231">
            <v>578.28146380830492</v>
          </cell>
          <cell r="I231">
            <v>529.30517877906982</v>
          </cell>
          <cell r="J231">
            <v>502.08766133720934</v>
          </cell>
          <cell r="K231">
            <v>564.67259113300497</v>
          </cell>
          <cell r="L231">
            <v>570.26340886699518</v>
          </cell>
          <cell r="M231">
            <v>720.33702876693314</v>
          </cell>
          <cell r="N231">
            <v>604.1270654382995</v>
          </cell>
          <cell r="O231">
            <v>655.96475268922018</v>
          </cell>
          <cell r="P231">
            <v>679.21904229710981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FN231">
            <v>1229</v>
          </cell>
          <cell r="FO231">
            <v>503.7174874431866</v>
          </cell>
          <cell r="FP231">
            <v>534.15102892119216</v>
          </cell>
          <cell r="FQ231">
            <v>550.33836695750085</v>
          </cell>
          <cell r="FR231">
            <v>562.39301674298815</v>
          </cell>
          <cell r="FS231">
            <v>551.72068747816411</v>
          </cell>
          <cell r="FT231">
            <v>574.42201431232945</v>
          </cell>
          <cell r="FU231">
            <v>492.15596890311053</v>
          </cell>
          <cell r="FV231">
            <v>462.5656118796382</v>
          </cell>
          <cell r="FW231">
            <v>527.18019677804045</v>
          </cell>
          <cell r="FX231">
            <v>515.10578290282319</v>
          </cell>
          <cell r="FY231">
            <v>728.906229118429</v>
          </cell>
          <cell r="FZ231">
            <v>593.15884305835891</v>
          </cell>
          <cell r="GA231">
            <v>540.96157780749957</v>
          </cell>
          <cell r="GB231">
            <v>565.92993337347934</v>
          </cell>
        </row>
        <row r="232">
          <cell r="B232">
            <v>1230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FN232">
            <v>1230</v>
          </cell>
          <cell r="FO232">
            <v>0</v>
          </cell>
          <cell r="FP232">
            <v>0</v>
          </cell>
          <cell r="FQ232">
            <v>0</v>
          </cell>
          <cell r="FR232">
            <v>0</v>
          </cell>
          <cell r="FS232">
            <v>0</v>
          </cell>
          <cell r="FT232">
            <v>0</v>
          </cell>
          <cell r="FU232">
            <v>0</v>
          </cell>
          <cell r="FV232">
            <v>0</v>
          </cell>
          <cell r="FW232">
            <v>0</v>
          </cell>
          <cell r="FX232">
            <v>0</v>
          </cell>
          <cell r="FY232">
            <v>0</v>
          </cell>
          <cell r="FZ232">
            <v>0</v>
          </cell>
          <cell r="GA232">
            <v>0</v>
          </cell>
          <cell r="GB232">
            <v>0</v>
          </cell>
        </row>
        <row r="233">
          <cell r="B233">
            <v>1231</v>
          </cell>
          <cell r="C233">
            <v>1409.3973837209303</v>
          </cell>
          <cell r="D233">
            <v>1515.9662790697676</v>
          </cell>
          <cell r="E233">
            <v>1515.9662790697676</v>
          </cell>
          <cell r="F233">
            <v>1548.6593023255816</v>
          </cell>
          <cell r="G233">
            <v>1067.3207407715286</v>
          </cell>
          <cell r="H233">
            <v>1114.1127007836137</v>
          </cell>
          <cell r="I233">
            <v>1522.7032194767442</v>
          </cell>
          <cell r="J233">
            <v>1617.5560116279071</v>
          </cell>
          <cell r="K233">
            <v>1542.638960755814</v>
          </cell>
          <cell r="L233">
            <v>1495.6791453488374</v>
          </cell>
          <cell r="M233">
            <v>1672.3698844395351</v>
          </cell>
          <cell r="N233">
            <v>1392.2755221327034</v>
          </cell>
          <cell r="O233">
            <v>1511.7410240318206</v>
          </cell>
          <cell r="P233">
            <v>1565.333024883761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FN233">
            <v>1231</v>
          </cell>
          <cell r="FO233">
            <v>1381.606954624214</v>
          </cell>
          <cell r="FP233">
            <v>1495.8107514018491</v>
          </cell>
          <cell r="FQ233">
            <v>1504.3276342662887</v>
          </cell>
          <cell r="FR233">
            <v>1530.5472039366989</v>
          </cell>
          <cell r="FS233">
            <v>1062.9409097024941</v>
          </cell>
          <cell r="FT233">
            <v>1106.6771145326172</v>
          </cell>
          <cell r="FU233">
            <v>1415.8325071787422</v>
          </cell>
          <cell r="FV233">
            <v>1490.2293839994022</v>
          </cell>
          <cell r="FW233">
            <v>1440.2128306899995</v>
          </cell>
          <cell r="FX233">
            <v>1351.0124710036052</v>
          </cell>
          <cell r="FY233">
            <v>1692.264561554915</v>
          </cell>
          <cell r="FZ233">
            <v>1366.9980790010666</v>
          </cell>
          <cell r="GA233">
            <v>1246.703891091583</v>
          </cell>
          <cell r="GB233">
            <v>1304.2461405142253</v>
          </cell>
        </row>
        <row r="234">
          <cell r="B234">
            <v>1232</v>
          </cell>
          <cell r="C234">
            <v>6.1902922361947361</v>
          </cell>
          <cell r="D234">
            <v>31.226026539297195</v>
          </cell>
          <cell r="E234">
            <v>67.370091914498929</v>
          </cell>
          <cell r="F234">
            <v>84.557078758419678</v>
          </cell>
          <cell r="G234">
            <v>180.28985087440114</v>
          </cell>
          <cell r="H234">
            <v>202.10305043035027</v>
          </cell>
          <cell r="I234">
            <v>137.8248636731465</v>
          </cell>
          <cell r="J234">
            <v>125.69920255362811</v>
          </cell>
          <cell r="K234">
            <v>1248.8940202790154</v>
          </cell>
          <cell r="L234">
            <v>1573.2845930232559</v>
          </cell>
          <cell r="M234">
            <v>1368.3968023255816</v>
          </cell>
          <cell r="N234">
            <v>1605.9200581395351</v>
          </cell>
          <cell r="O234">
            <v>1207.9521662104721</v>
          </cell>
          <cell r="P234">
            <v>889.88306788214686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FN234">
            <v>1232</v>
          </cell>
          <cell r="FO234">
            <v>6.0682323548121371</v>
          </cell>
          <cell r="FP234">
            <v>30.810860944546523</v>
          </cell>
          <cell r="FQ234">
            <v>66.852866313246295</v>
          </cell>
          <cell r="FR234">
            <v>83.568154901733337</v>
          </cell>
          <cell r="FS234">
            <v>179.55001788875103</v>
          </cell>
          <cell r="FT234">
            <v>200.7542150189889</v>
          </cell>
          <cell r="FU234">
            <v>128.15164491014568</v>
          </cell>
          <cell r="FV234">
            <v>115.80473494836815</v>
          </cell>
          <cell r="FW234">
            <v>1165.9715837182</v>
          </cell>
          <cell r="FX234">
            <v>1421.1116817547882</v>
          </cell>
          <cell r="FY234">
            <v>1384.6753856708619</v>
          </cell>
          <cell r="FZ234">
            <v>1576.7637939531221</v>
          </cell>
          <cell r="GA234">
            <v>996.1750339027667</v>
          </cell>
          <cell r="GB234">
            <v>741.45663468668886</v>
          </cell>
        </row>
        <row r="235">
          <cell r="B235">
            <v>1233</v>
          </cell>
          <cell r="C235">
            <v>129.86075581395349</v>
          </cell>
          <cell r="D235">
            <v>146.66773255813953</v>
          </cell>
          <cell r="E235">
            <v>126.2921511627907</v>
          </cell>
          <cell r="F235">
            <v>145.93866279069769</v>
          </cell>
          <cell r="G235">
            <v>155.48372093023258</v>
          </cell>
          <cell r="H235">
            <v>193.71191860465117</v>
          </cell>
          <cell r="I235">
            <v>130.17732558139537</v>
          </cell>
          <cell r="J235">
            <v>122.10000000000001</v>
          </cell>
          <cell r="K235">
            <v>133.32000000000002</v>
          </cell>
          <cell r="L235">
            <v>134.64000000000001</v>
          </cell>
          <cell r="M235">
            <v>151.69846153846157</v>
          </cell>
          <cell r="N235">
            <v>116.22795534573326</v>
          </cell>
          <cell r="O235">
            <v>89.991285130809487</v>
          </cell>
          <cell r="P235">
            <v>148.22812637669239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FN235">
            <v>1233</v>
          </cell>
          <cell r="FO235">
            <v>127.30016774377708</v>
          </cell>
          <cell r="FP235">
            <v>144.71771191297029</v>
          </cell>
          <cell r="FQ235">
            <v>125.3225586928626</v>
          </cell>
          <cell r="FR235">
            <v>144.23186038732996</v>
          </cell>
          <cell r="FS235">
            <v>154.84568176764023</v>
          </cell>
          <cell r="FT235">
            <v>192.41908559267867</v>
          </cell>
          <cell r="FU235">
            <v>121.04084820879655</v>
          </cell>
          <cell r="FV235">
            <v>112.4888451950456</v>
          </cell>
          <cell r="FW235">
            <v>124.46799249353596</v>
          </cell>
          <cell r="FX235">
            <v>121.6172062447931</v>
          </cell>
          <cell r="FY235">
            <v>153.50308140114166</v>
          </cell>
          <cell r="FZ235">
            <v>114.11777996388226</v>
          </cell>
          <cell r="GA235">
            <v>74.214090610370818</v>
          </cell>
          <cell r="GB235">
            <v>123.50468473429923</v>
          </cell>
        </row>
        <row r="236">
          <cell r="B236">
            <v>1234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FN236">
            <v>1234</v>
          </cell>
          <cell r="FO236">
            <v>0</v>
          </cell>
          <cell r="FP236">
            <v>0</v>
          </cell>
          <cell r="FQ236">
            <v>0</v>
          </cell>
          <cell r="FR236">
            <v>0</v>
          </cell>
          <cell r="FS236">
            <v>0</v>
          </cell>
          <cell r="FT236">
            <v>0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</row>
        <row r="237">
          <cell r="B237">
            <v>1235</v>
          </cell>
          <cell r="C237">
            <v>417.81453488372097</v>
          </cell>
          <cell r="D237">
            <v>526.02383720930231</v>
          </cell>
          <cell r="E237">
            <v>579.11162790697676</v>
          </cell>
          <cell r="F237">
            <v>457.38575581395355</v>
          </cell>
          <cell r="G237">
            <v>366.45348837209303</v>
          </cell>
          <cell r="H237">
            <v>792.40290697674425</v>
          </cell>
          <cell r="I237">
            <v>635.16366279069769</v>
          </cell>
          <cell r="J237">
            <v>652.52703488372094</v>
          </cell>
          <cell r="K237">
            <v>657.85116279069769</v>
          </cell>
          <cell r="L237">
            <v>599.28575581395353</v>
          </cell>
          <cell r="M237">
            <v>880.49052837209319</v>
          </cell>
          <cell r="N237">
            <v>330.33208361418929</v>
          </cell>
          <cell r="O237">
            <v>464.68106067777188</v>
          </cell>
          <cell r="P237">
            <v>624.51376882090551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FN237">
            <v>1235</v>
          </cell>
          <cell r="FO237">
            <v>416.68334757103395</v>
          </cell>
          <cell r="FP237">
            <v>524.7251461217005</v>
          </cell>
          <cell r="FQ237">
            <v>575.18722591014762</v>
          </cell>
          <cell r="FR237">
            <v>453.45930516832448</v>
          </cell>
          <cell r="FS237">
            <v>365.51244214867563</v>
          </cell>
          <cell r="FT237">
            <v>787.7869699606315</v>
          </cell>
          <cell r="FU237">
            <v>663.63904393483176</v>
          </cell>
          <cell r="FV237">
            <v>675.65139413634256</v>
          </cell>
          <cell r="FW237">
            <v>622.93445096018263</v>
          </cell>
          <cell r="FX237">
            <v>571.792933537556</v>
          </cell>
          <cell r="FY237">
            <v>984.68514065193415</v>
          </cell>
          <cell r="FZ237">
            <v>355.94800833945408</v>
          </cell>
          <cell r="GA237">
            <v>454.53607684145805</v>
          </cell>
          <cell r="GB237">
            <v>605.40488681815896</v>
          </cell>
        </row>
        <row r="238">
          <cell r="B238">
            <v>1236</v>
          </cell>
          <cell r="C238">
            <v>3439.5593023255815</v>
          </cell>
          <cell r="D238">
            <v>3492.3017441860466</v>
          </cell>
          <cell r="E238">
            <v>3511.2479651162794</v>
          </cell>
          <cell r="F238">
            <v>3566.4654069767444</v>
          </cell>
          <cell r="G238">
            <v>4503.4096057637025</v>
          </cell>
          <cell r="H238">
            <v>4679.1124619232969</v>
          </cell>
          <cell r="I238">
            <v>6230.2885290697677</v>
          </cell>
          <cell r="J238">
            <v>5630.8160450581399</v>
          </cell>
          <cell r="K238">
            <v>5860.0933299418602</v>
          </cell>
          <cell r="L238">
            <v>7071.9364534883734</v>
          </cell>
          <cell r="M238">
            <v>8387.0518476433863</v>
          </cell>
          <cell r="N238">
            <v>7180.0020135793611</v>
          </cell>
          <cell r="O238">
            <v>7796.0887942152813</v>
          </cell>
          <cell r="P238">
            <v>8072.4641724444782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FN238">
            <v>1236</v>
          </cell>
          <cell r="FO238">
            <v>3371.7382392107402</v>
          </cell>
          <cell r="FP238">
            <v>3445.8698509431078</v>
          </cell>
          <cell r="FQ238">
            <v>3484.2907903775358</v>
          </cell>
          <cell r="FR238">
            <v>3524.7543784408313</v>
          </cell>
          <cell r="FS238">
            <v>4484.9295251708209</v>
          </cell>
          <cell r="FT238">
            <v>4647.8840733910838</v>
          </cell>
          <cell r="FU238">
            <v>5793.0166008258893</v>
          </cell>
          <cell r="FV238">
            <v>5187.5839018372153</v>
          </cell>
          <cell r="FW238">
            <v>5471.0024947691536</v>
          </cell>
          <cell r="FX238">
            <v>6387.9170693253573</v>
          </cell>
          <cell r="FY238">
            <v>8486.8250437594688</v>
          </cell>
          <cell r="FZ238">
            <v>7049.6455649467816</v>
          </cell>
          <cell r="GA238">
            <v>6429.2852284460441</v>
          </cell>
          <cell r="GB238">
            <v>6726.0321439470672</v>
          </cell>
        </row>
        <row r="239">
          <cell r="B239">
            <v>1237</v>
          </cell>
          <cell r="C239">
            <v>9859.9613100507013</v>
          </cell>
          <cell r="D239">
            <v>9019.509534030858</v>
          </cell>
          <cell r="E239">
            <v>8128.9843103725834</v>
          </cell>
          <cell r="F239">
            <v>8347.9370463648665</v>
          </cell>
          <cell r="G239">
            <v>10723.550119189029</v>
          </cell>
          <cell r="H239">
            <v>10686.488511966229</v>
          </cell>
          <cell r="I239">
            <v>11918.533090866043</v>
          </cell>
          <cell r="J239">
            <v>10869.955283857729</v>
          </cell>
          <cell r="K239">
            <v>11868.816039671683</v>
          </cell>
          <cell r="L239">
            <v>11986.329069767442</v>
          </cell>
          <cell r="M239">
            <v>11776.491720477376</v>
          </cell>
          <cell r="N239">
            <v>9829.5081495550785</v>
          </cell>
          <cell r="O239">
            <v>10672.938279468786</v>
          </cell>
          <cell r="P239">
            <v>10743.232243587152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FN239">
            <v>1237</v>
          </cell>
          <cell r="FO239">
            <v>9665.5430722646252</v>
          </cell>
          <cell r="FP239">
            <v>8899.5906568934552</v>
          </cell>
          <cell r="FQ239">
            <v>8066.5750323380253</v>
          </cell>
          <cell r="FR239">
            <v>8250.3050772797942</v>
          </cell>
          <cell r="FS239">
            <v>10679.545223389458</v>
          </cell>
          <cell r="FT239">
            <v>10615.166905996635</v>
          </cell>
          <cell r="FU239">
            <v>11082.032514341443</v>
          </cell>
          <cell r="FV239">
            <v>10014.322008214087</v>
          </cell>
          <cell r="FW239">
            <v>11080.765869584564</v>
          </cell>
          <cell r="FX239">
            <v>10826.974558792825</v>
          </cell>
          <cell r="FY239">
            <v>11916.586027670286</v>
          </cell>
          <cell r="FZ239">
            <v>9651.0486210260278</v>
          </cell>
          <cell r="GA239">
            <v>8801.7679423072695</v>
          </cell>
          <cell r="GB239">
            <v>8951.3342960275295</v>
          </cell>
        </row>
        <row r="240">
          <cell r="B240">
            <v>1238</v>
          </cell>
          <cell r="C240">
            <v>86.116569767441874</v>
          </cell>
          <cell r="D240">
            <v>108.77529069767442</v>
          </cell>
          <cell r="E240">
            <v>108.77529069767442</v>
          </cell>
          <cell r="F240">
            <v>108.77529069767442</v>
          </cell>
          <cell r="G240">
            <v>107.34240601133196</v>
          </cell>
          <cell r="H240">
            <v>112.41853616491464</v>
          </cell>
          <cell r="I240">
            <v>73.539348837209303</v>
          </cell>
          <cell r="J240">
            <v>63.584140988372098</v>
          </cell>
          <cell r="K240">
            <v>83.463331395348845</v>
          </cell>
          <cell r="L240">
            <v>85.844607558139543</v>
          </cell>
          <cell r="M240">
            <v>147.05694636235467</v>
          </cell>
          <cell r="N240">
            <v>174.06458817383722</v>
          </cell>
          <cell r="O240">
            <v>189.00036278057388</v>
          </cell>
          <cell r="P240">
            <v>195.70052335182021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FN240">
            <v>1238</v>
          </cell>
          <cell r="FO240">
            <v>84.418527431180237</v>
          </cell>
          <cell r="FP240">
            <v>107.32906896338348</v>
          </cell>
          <cell r="FQ240">
            <v>107.94018177123958</v>
          </cell>
          <cell r="FR240">
            <v>107.50312659777389</v>
          </cell>
          <cell r="FS240">
            <v>106.90191836135573</v>
          </cell>
          <cell r="FT240">
            <v>111.6682550476838</v>
          </cell>
          <cell r="FU240">
            <v>68.377999933734529</v>
          </cell>
          <cell r="FV240">
            <v>58.579087571670293</v>
          </cell>
          <cell r="FW240">
            <v>77.921641956209001</v>
          </cell>
          <cell r="FX240">
            <v>77.541453820570254</v>
          </cell>
          <cell r="FY240">
            <v>148.80635030263986</v>
          </cell>
          <cell r="FZ240">
            <v>170.90436043237975</v>
          </cell>
          <cell r="GA240">
            <v>155.86498213023461</v>
          </cell>
          <cell r="GB240">
            <v>163.05900931028995</v>
          </cell>
        </row>
        <row r="241">
          <cell r="B241">
            <v>1239</v>
          </cell>
          <cell r="C241">
            <v>153.61308139534884</v>
          </cell>
          <cell r="D241">
            <v>153.61308139534884</v>
          </cell>
          <cell r="E241">
            <v>153.61308139534884</v>
          </cell>
          <cell r="F241">
            <v>153.61308139534884</v>
          </cell>
          <cell r="G241">
            <v>187.18229361872002</v>
          </cell>
          <cell r="H241">
            <v>186.19556003552566</v>
          </cell>
          <cell r="I241">
            <v>132.75482703488373</v>
          </cell>
          <cell r="J241">
            <v>136.75957848837211</v>
          </cell>
          <cell r="K241">
            <v>171.04442005813954</v>
          </cell>
          <cell r="L241">
            <v>183.43980523255814</v>
          </cell>
          <cell r="M241">
            <v>89.968128498619194</v>
          </cell>
          <cell r="N241">
            <v>64.650017192877911</v>
          </cell>
          <cell r="O241">
            <v>16.778045651376761</v>
          </cell>
          <cell r="P241">
            <v>18.29677372615274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FN241">
            <v>1239</v>
          </cell>
          <cell r="FO241">
            <v>153.19719072082856</v>
          </cell>
          <cell r="FP241">
            <v>153.23382873485048</v>
          </cell>
          <cell r="FQ241">
            <v>152.57210854259199</v>
          </cell>
          <cell r="FR241">
            <v>152.29438229955281</v>
          </cell>
          <cell r="FS241">
            <v>186.70161272444608</v>
          </cell>
          <cell r="FT241">
            <v>185.11092623340727</v>
          </cell>
          <cell r="FU241">
            <v>138.70643371517266</v>
          </cell>
          <cell r="FV241">
            <v>141.60608668671179</v>
          </cell>
          <cell r="FW241">
            <v>161.96590950257215</v>
          </cell>
          <cell r="FX241">
            <v>175.02432411232712</v>
          </cell>
          <cell r="FY241">
            <v>100.61468739322552</v>
          </cell>
          <cell r="FZ241">
            <v>69.663366050126783</v>
          </cell>
          <cell r="GA241">
            <v>16.411744942477874</v>
          </cell>
          <cell r="GB241">
            <v>17.736928759365036</v>
          </cell>
        </row>
        <row r="242">
          <cell r="B242">
            <v>1240</v>
          </cell>
          <cell r="C242">
            <v>1267.1328488372094</v>
          </cell>
          <cell r="D242">
            <v>1359.3601744186049</v>
          </cell>
          <cell r="E242">
            <v>1418.1941860465117</v>
          </cell>
          <cell r="F242">
            <v>1624.693604651163</v>
          </cell>
          <cell r="G242">
            <v>2048.9565151996189</v>
          </cell>
          <cell r="H242">
            <v>2138.7839566268485</v>
          </cell>
          <cell r="I242">
            <v>1957.6443226744186</v>
          </cell>
          <cell r="J242">
            <v>1942.557135174419</v>
          </cell>
          <cell r="K242">
            <v>2456.989002906977</v>
          </cell>
          <cell r="L242">
            <v>3094.1733401162792</v>
          </cell>
          <cell r="M242">
            <v>2647.29787916032</v>
          </cell>
          <cell r="N242">
            <v>2428.3330011475291</v>
          </cell>
          <cell r="O242">
            <v>1384.0314202848083</v>
          </cell>
          <cell r="P242">
            <v>1551.7818511880932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FN242">
            <v>1240</v>
          </cell>
          <cell r="FO242">
            <v>1242.1475849233784</v>
          </cell>
          <cell r="FP242">
            <v>1341.2868030089364</v>
          </cell>
          <cell r="FQ242">
            <v>1407.3061744715562</v>
          </cell>
          <cell r="FR242">
            <v>1605.6922591808966</v>
          </cell>
          <cell r="FS242">
            <v>2040.5484677762317</v>
          </cell>
          <cell r="FT242">
            <v>2124.5097161747281</v>
          </cell>
          <cell r="FU242">
            <v>1820.24732993525</v>
          </cell>
          <cell r="FV242">
            <v>1789.6479022208557</v>
          </cell>
          <cell r="FW242">
            <v>2293.8530510840533</v>
          </cell>
          <cell r="FX242">
            <v>2794.8954045013502</v>
          </cell>
          <cell r="FY242">
            <v>2678.7903958721804</v>
          </cell>
          <cell r="FZ242">
            <v>2384.2454277000274</v>
          </cell>
          <cell r="GA242">
            <v>1141.3842249648185</v>
          </cell>
          <cell r="GB242">
            <v>1292.9552102705954</v>
          </cell>
        </row>
        <row r="243">
          <cell r="B243">
            <v>1241</v>
          </cell>
          <cell r="C243">
            <v>2579.8947218033177</v>
          </cell>
          <cell r="D243">
            <v>2717.9594002748236</v>
          </cell>
          <cell r="E243">
            <v>2784.4723110713153</v>
          </cell>
          <cell r="F243">
            <v>2857.0318501220336</v>
          </cell>
          <cell r="G243">
            <v>2781.448996944202</v>
          </cell>
          <cell r="H243">
            <v>2903.3893334044369</v>
          </cell>
          <cell r="I243">
            <v>2657.4931177325584</v>
          </cell>
          <cell r="J243">
            <v>2544.28067005814</v>
          </cell>
          <cell r="K243">
            <v>2871.6424927325579</v>
          </cell>
          <cell r="L243">
            <v>3111.3939200581399</v>
          </cell>
          <cell r="M243">
            <v>2552.4595434769635</v>
          </cell>
          <cell r="N243">
            <v>2355.7862940466571</v>
          </cell>
          <cell r="O243">
            <v>1463.2889118857829</v>
          </cell>
          <cell r="P243">
            <v>1492.6543899444835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FN243">
            <v>1241</v>
          </cell>
          <cell r="FO243">
            <v>2529.0244830960605</v>
          </cell>
          <cell r="FP243">
            <v>2681.8227746460966</v>
          </cell>
          <cell r="FQ243">
            <v>2763.0948670996941</v>
          </cell>
          <cell r="FR243">
            <v>2823.617888838312</v>
          </cell>
          <cell r="FS243">
            <v>2770.0351114378218</v>
          </cell>
          <cell r="FT243">
            <v>2884.0121179812863</v>
          </cell>
          <cell r="FU243">
            <v>2470.9773352830325</v>
          </cell>
          <cell r="FV243">
            <v>2344.0065063629563</v>
          </cell>
          <cell r="FW243">
            <v>2680.9749192135832</v>
          </cell>
          <cell r="FX243">
            <v>2810.4503571338832</v>
          </cell>
          <cell r="FY243">
            <v>2582.823853992255</v>
          </cell>
          <cell r="FZ243">
            <v>2313.0158415525721</v>
          </cell>
          <cell r="GA243">
            <v>1206.7463614725418</v>
          </cell>
          <cell r="GB243">
            <v>1243.6898067433754</v>
          </cell>
        </row>
        <row r="244">
          <cell r="B244">
            <v>1242</v>
          </cell>
          <cell r="C244">
            <v>857.10967964892836</v>
          </cell>
          <cell r="D244">
            <v>1060.7968004200841</v>
          </cell>
          <cell r="E244">
            <v>1188.2148410804316</v>
          </cell>
          <cell r="F244">
            <v>1488.5453282223014</v>
          </cell>
          <cell r="G244">
            <v>1387.0187293738932</v>
          </cell>
          <cell r="H244">
            <v>1461.9649163012343</v>
          </cell>
          <cell r="I244">
            <v>1338.1469921160551</v>
          </cell>
          <cell r="J244">
            <v>1220.4184740383439</v>
          </cell>
          <cell r="K244">
            <v>1332.5650365175431</v>
          </cell>
          <cell r="L244">
            <v>1345.7587497503901</v>
          </cell>
          <cell r="M244">
            <v>1704.4787790697676</v>
          </cell>
          <cell r="N244">
            <v>1451.9616279069769</v>
          </cell>
          <cell r="O244">
            <v>1522.4031976744186</v>
          </cell>
          <cell r="P244">
            <v>1742.5151162790698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FN244">
            <v>1242</v>
          </cell>
          <cell r="FO244">
            <v>840.20923265256226</v>
          </cell>
          <cell r="FP244">
            <v>1046.6929779564168</v>
          </cell>
          <cell r="FQ244">
            <v>1179.0924676632319</v>
          </cell>
          <cell r="FR244">
            <v>1471.1362832499258</v>
          </cell>
          <cell r="FS244">
            <v>1381.3269935233809</v>
          </cell>
          <cell r="FT244">
            <v>1452.2077649614794</v>
          </cell>
          <cell r="FU244">
            <v>1244.2293327996097</v>
          </cell>
          <cell r="FV244">
            <v>1124.3527010587472</v>
          </cell>
          <cell r="FW244">
            <v>1244.0871209301981</v>
          </cell>
          <cell r="FX244">
            <v>1215.5928358892459</v>
          </cell>
          <cell r="FY244">
            <v>1724.7554267630346</v>
          </cell>
          <cell r="FZ244">
            <v>1425.6005543297317</v>
          </cell>
          <cell r="GA244">
            <v>1255.4967816438748</v>
          </cell>
          <cell r="GB244">
            <v>1451.8754661573935</v>
          </cell>
        </row>
        <row r="245">
          <cell r="B245">
            <v>1243</v>
          </cell>
          <cell r="C245">
            <v>1523.266569767442</v>
          </cell>
          <cell r="D245">
            <v>1734.8215116279071</v>
          </cell>
          <cell r="E245">
            <v>1913.7505813953489</v>
          </cell>
          <cell r="F245">
            <v>1889.3171511627909</v>
          </cell>
          <cell r="G245">
            <v>1672.1119186046512</v>
          </cell>
          <cell r="H245">
            <v>1764.2337209302327</v>
          </cell>
          <cell r="I245">
            <v>1698.6078488372095</v>
          </cell>
          <cell r="J245">
            <v>1549.1664302061013</v>
          </cell>
          <cell r="K245">
            <v>1691.5222643331483</v>
          </cell>
          <cell r="L245">
            <v>1708.2700095245655</v>
          </cell>
          <cell r="M245">
            <v>2323.2671511627909</v>
          </cell>
          <cell r="N245">
            <v>1234.9098837209303</v>
          </cell>
          <cell r="O245">
            <v>1340.8724799985082</v>
          </cell>
          <cell r="P245">
            <v>1388.407102627702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FN245">
            <v>1243</v>
          </cell>
          <cell r="FO245">
            <v>1493.2308735958204</v>
          </cell>
          <cell r="FP245">
            <v>1711.7561945035891</v>
          </cell>
          <cell r="FQ245">
            <v>1899.0579964963108</v>
          </cell>
          <cell r="FR245">
            <v>1867.2209431212432</v>
          </cell>
          <cell r="FS245">
            <v>1665.250281373922</v>
          </cell>
          <cell r="FT245">
            <v>1752.4592281076782</v>
          </cell>
          <cell r="FU245">
            <v>1579.3912947521721</v>
          </cell>
          <cell r="FV245">
            <v>1427.2231183359174</v>
          </cell>
          <cell r="FW245">
            <v>1579.2107748249869</v>
          </cell>
          <cell r="FX245">
            <v>1543.0408947574547</v>
          </cell>
          <cell r="FY245">
            <v>2350.9049663705446</v>
          </cell>
          <cell r="FZ245">
            <v>1212.4894907295804</v>
          </cell>
          <cell r="GA245">
            <v>1105.7918728787333</v>
          </cell>
          <cell r="GB245">
            <v>1156.8302567430894</v>
          </cell>
        </row>
        <row r="246">
          <cell r="B246">
            <v>1244</v>
          </cell>
          <cell r="C246">
            <v>4369.2095930232563</v>
          </cell>
          <cell r="D246">
            <v>5094.4901162790702</v>
          </cell>
          <cell r="E246">
            <v>5140.2200581395355</v>
          </cell>
          <cell r="F246">
            <v>5225.3389534883727</v>
          </cell>
          <cell r="G246">
            <v>5243.970412544797</v>
          </cell>
          <cell r="H246">
            <v>4103.7518154297832</v>
          </cell>
          <cell r="I246">
            <v>3517.4551787790701</v>
          </cell>
          <cell r="J246">
            <v>3180.7423648255813</v>
          </cell>
          <cell r="K246">
            <v>3753.6215973837211</v>
          </cell>
          <cell r="L246">
            <v>3442.7494622093027</v>
          </cell>
          <cell r="M246">
            <v>3345.4993905765264</v>
          </cell>
          <cell r="N246">
            <v>2781.546083245204</v>
          </cell>
          <cell r="O246">
            <v>3020.2192435557386</v>
          </cell>
          <cell r="P246">
            <v>3127.2875771529875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FN246">
            <v>1244</v>
          </cell>
          <cell r="FO246">
            <v>4283.0577306698297</v>
          </cell>
          <cell r="FP246">
            <v>5026.7563296439157</v>
          </cell>
          <cell r="FQ246">
            <v>5100.7566503484904</v>
          </cell>
          <cell r="FR246">
            <v>5164.2268334121736</v>
          </cell>
          <cell r="FS246">
            <v>5222.4513848892875</v>
          </cell>
          <cell r="FT246">
            <v>4076.3633828638049</v>
          </cell>
          <cell r="FU246">
            <v>3270.5830794598128</v>
          </cell>
          <cell r="FV246">
            <v>2930.3688409679612</v>
          </cell>
          <cell r="FW246">
            <v>3504.3935254030262</v>
          </cell>
          <cell r="FX246">
            <v>3109.756174945479</v>
          </cell>
          <cell r="FY246">
            <v>3385.2977813419316</v>
          </cell>
          <cell r="FZ246">
            <v>2731.0457535191194</v>
          </cell>
          <cell r="GA246">
            <v>2490.7170097484641</v>
          </cell>
          <cell r="GB246">
            <v>2605.6773146294204</v>
          </cell>
        </row>
        <row r="247">
          <cell r="B247">
            <v>1245</v>
          </cell>
          <cell r="C247">
            <v>262.35000000000002</v>
          </cell>
          <cell r="D247">
            <v>295.30203488372098</v>
          </cell>
          <cell r="E247">
            <v>295.30203488372098</v>
          </cell>
          <cell r="F247">
            <v>305.05813953488376</v>
          </cell>
          <cell r="G247">
            <v>335.38323795539327</v>
          </cell>
          <cell r="H247">
            <v>350.08663353242321</v>
          </cell>
          <cell r="I247">
            <v>320.43681104651165</v>
          </cell>
          <cell r="J247">
            <v>293.10441715116281</v>
          </cell>
          <cell r="K247">
            <v>282.10179505813954</v>
          </cell>
          <cell r="L247">
            <v>327.91903343023256</v>
          </cell>
          <cell r="M247">
            <v>218.13075322499998</v>
          </cell>
          <cell r="N247">
            <v>313.33251758459306</v>
          </cell>
          <cell r="O247">
            <v>340.21830698439373</v>
          </cell>
          <cell r="P247">
            <v>352.27922185533237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FN247">
            <v>1245</v>
          </cell>
          <cell r="FO247">
            <v>261.63971597035027</v>
          </cell>
          <cell r="FP247">
            <v>294.57296883437851</v>
          </cell>
          <cell r="FQ247">
            <v>293.30089410270466</v>
          </cell>
          <cell r="FR247">
            <v>302.43935284617379</v>
          </cell>
          <cell r="FS247">
            <v>334.52197959794802</v>
          </cell>
          <cell r="FT247">
            <v>348.04729491271257</v>
          </cell>
          <cell r="FU247">
            <v>334.80249482487835</v>
          </cell>
          <cell r="FV247">
            <v>303.49149918515326</v>
          </cell>
          <cell r="FW247">
            <v>267.12870138276975</v>
          </cell>
          <cell r="FX247">
            <v>312.87542590296761</v>
          </cell>
          <cell r="FY247">
            <v>243.94369331489466</v>
          </cell>
          <cell r="FZ247">
            <v>337.63019432433998</v>
          </cell>
          <cell r="GA247">
            <v>332.7906119108298</v>
          </cell>
          <cell r="GB247">
            <v>341.50017675091073</v>
          </cell>
        </row>
        <row r="248">
          <cell r="B248">
            <v>1246</v>
          </cell>
          <cell r="C248">
            <v>3342.7848837209303</v>
          </cell>
          <cell r="D248">
            <v>4075.989244186047</v>
          </cell>
          <cell r="E248">
            <v>4159.8994186046511</v>
          </cell>
          <cell r="F248">
            <v>4195.2688953488378</v>
          </cell>
          <cell r="G248">
            <v>4400.4769237433284</v>
          </cell>
          <cell r="H248">
            <v>4025.5133548971453</v>
          </cell>
          <cell r="I248">
            <v>4836.318475652035</v>
          </cell>
          <cell r="J248">
            <v>4432.4473041404062</v>
          </cell>
          <cell r="K248">
            <v>4087.2386210008722</v>
          </cell>
          <cell r="L248">
            <v>3986.4224698380817</v>
          </cell>
          <cell r="M248">
            <v>3650.1991762212215</v>
          </cell>
          <cell r="N248">
            <v>3090.4075971920065</v>
          </cell>
          <cell r="O248">
            <v>1926.697413880901</v>
          </cell>
          <cell r="P248">
            <v>2301.205017050419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FN248">
            <v>1246</v>
          </cell>
          <cell r="FO248">
            <v>3276.8720138876092</v>
          </cell>
          <cell r="FP248">
            <v>4021.7969345551614</v>
          </cell>
          <cell r="FQ248">
            <v>4127.9623020475165</v>
          </cell>
          <cell r="FR248">
            <v>4146.2037956937538</v>
          </cell>
          <cell r="FS248">
            <v>4382.4192351658085</v>
          </cell>
          <cell r="FT248">
            <v>3998.6470856823489</v>
          </cell>
          <cell r="FU248">
            <v>4496.8821404674727</v>
          </cell>
          <cell r="FV248">
            <v>4083.5452795302813</v>
          </cell>
          <cell r="FW248">
            <v>3815.859480933294</v>
          </cell>
          <cell r="FX248">
            <v>3600.843461773436</v>
          </cell>
          <cell r="FY248">
            <v>3693.6223056936133</v>
          </cell>
          <cell r="FZ248">
            <v>3034.2997356015517</v>
          </cell>
          <cell r="GA248">
            <v>1588.9104844394626</v>
          </cell>
          <cell r="GB248">
            <v>1917.3796976798949</v>
          </cell>
        </row>
        <row r="249">
          <cell r="B249">
            <v>1247</v>
          </cell>
          <cell r="C249">
            <v>101.52296511627908</v>
          </cell>
          <cell r="D249">
            <v>122.32063953488372</v>
          </cell>
          <cell r="E249">
            <v>124.05697674418606</v>
          </cell>
          <cell r="F249">
            <v>145.00813953488372</v>
          </cell>
          <cell r="G249">
            <v>157.9203488372093</v>
          </cell>
          <cell r="H249">
            <v>123.93226744186047</v>
          </cell>
          <cell r="I249">
            <v>159.63750000000002</v>
          </cell>
          <cell r="J249">
            <v>220.37093023255815</v>
          </cell>
          <cell r="K249">
            <v>224.65901162790701</v>
          </cell>
          <cell r="L249">
            <v>220.62034883720932</v>
          </cell>
          <cell r="M249">
            <v>337.79825302325588</v>
          </cell>
          <cell r="N249">
            <v>120.93354058240266</v>
          </cell>
          <cell r="O249">
            <v>186.10242957165767</v>
          </cell>
          <cell r="P249">
            <v>244.18191425560946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FN249">
            <v>1247</v>
          </cell>
          <cell r="FO249">
            <v>101.24810275392049</v>
          </cell>
          <cell r="FP249">
            <v>122.01864423893575</v>
          </cell>
          <cell r="FQ249">
            <v>123.21629349108848</v>
          </cell>
          <cell r="FR249">
            <v>143.76330998813717</v>
          </cell>
          <cell r="FS249">
            <v>157.51481211129575</v>
          </cell>
          <cell r="FT249">
            <v>123.210332254926</v>
          </cell>
          <cell r="FU249">
            <v>166.79429898535795</v>
          </cell>
          <cell r="FV249">
            <v>228.18047112068425</v>
          </cell>
          <cell r="FW249">
            <v>212.73480382402767</v>
          </cell>
          <cell r="FX249">
            <v>210.49917378458341</v>
          </cell>
          <cell r="FY249">
            <v>377.77228666520739</v>
          </cell>
          <cell r="FZ249">
            <v>130.31145034649532</v>
          </cell>
          <cell r="GA249">
            <v>182.03941452828704</v>
          </cell>
          <cell r="GB249">
            <v>236.71043224885597</v>
          </cell>
        </row>
        <row r="250">
          <cell r="B250">
            <v>1248</v>
          </cell>
          <cell r="C250">
            <v>9088.3055232558145</v>
          </cell>
          <cell r="D250">
            <v>9310.0482558139538</v>
          </cell>
          <cell r="E250">
            <v>12593.615406976745</v>
          </cell>
          <cell r="F250">
            <v>12743.813372093024</v>
          </cell>
          <cell r="G250">
            <v>14466.833190143403</v>
          </cell>
          <cell r="H250">
            <v>14083.506858165614</v>
          </cell>
          <cell r="I250">
            <v>14254.047484011628</v>
          </cell>
          <cell r="J250">
            <v>13414.13004505814</v>
          </cell>
          <cell r="K250">
            <v>19706.912324127909</v>
          </cell>
          <cell r="L250">
            <v>20156.684720930236</v>
          </cell>
          <cell r="M250">
            <v>13887.975511339973</v>
          </cell>
          <cell r="N250">
            <v>15207.197959476242</v>
          </cell>
          <cell r="O250">
            <v>16512.065787594893</v>
          </cell>
          <cell r="P250">
            <v>17097.427056283632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FN250">
            <v>1248</v>
          </cell>
          <cell r="FO250">
            <v>8909.1027567610072</v>
          </cell>
          <cell r="FP250">
            <v>9186.2665214835179</v>
          </cell>
          <cell r="FQ250">
            <v>12496.929472377091</v>
          </cell>
          <cell r="FR250">
            <v>12594.770131079138</v>
          </cell>
          <cell r="FS250">
            <v>14407.467450252574</v>
          </cell>
          <cell r="FT250">
            <v>13989.513557589526</v>
          </cell>
          <cell r="FU250">
            <v>13253.629156749314</v>
          </cell>
          <cell r="FV250">
            <v>12358.230942381286</v>
          </cell>
          <cell r="FW250">
            <v>18398.438458073237</v>
          </cell>
          <cell r="FX250">
            <v>18207.068352024969</v>
          </cell>
          <cell r="FY250">
            <v>14053.188237995242</v>
          </cell>
          <cell r="FZ250">
            <v>14931.103841967533</v>
          </cell>
          <cell r="GA250">
            <v>13617.184650088222</v>
          </cell>
          <cell r="GB250">
            <v>14245.692703338527</v>
          </cell>
        </row>
        <row r="251">
          <cell r="B251">
            <v>1249</v>
          </cell>
          <cell r="C251">
            <v>18054.752520303078</v>
          </cell>
          <cell r="D251">
            <v>19020.963885647423</v>
          </cell>
          <cell r="E251">
            <v>19486.437974061486</v>
          </cell>
          <cell r="F251">
            <v>19994.227888695012</v>
          </cell>
          <cell r="G251">
            <v>19465.280060951758</v>
          </cell>
          <cell r="H251">
            <v>21177.319790640609</v>
          </cell>
          <cell r="I251">
            <v>29533.004651162792</v>
          </cell>
          <cell r="J251">
            <v>27556.678779069771</v>
          </cell>
          <cell r="K251">
            <v>28125.244197876753</v>
          </cell>
          <cell r="L251">
            <v>28403.711962212172</v>
          </cell>
          <cell r="M251">
            <v>33215.370272198408</v>
          </cell>
          <cell r="N251">
            <v>33215.370272198408</v>
          </cell>
          <cell r="O251">
            <v>30422.773549839141</v>
          </cell>
          <cell r="P251">
            <v>30143.497939818961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FN251">
            <v>1249</v>
          </cell>
          <cell r="FO251">
            <v>17698.749787809295</v>
          </cell>
          <cell r="FP251">
            <v>18768.070685342929</v>
          </cell>
          <cell r="FQ251">
            <v>19336.833241293756</v>
          </cell>
          <cell r="FR251">
            <v>19760.388578663442</v>
          </cell>
          <cell r="FS251">
            <v>19385.402817756065</v>
          </cell>
          <cell r="FT251">
            <v>21035.982394740273</v>
          </cell>
          <cell r="FU251">
            <v>27460.234854002603</v>
          </cell>
          <cell r="FV251">
            <v>25387.54277861079</v>
          </cell>
          <cell r="FW251">
            <v>26257.820909842401</v>
          </cell>
          <cell r="FX251">
            <v>25656.417824020009</v>
          </cell>
          <cell r="FY251">
            <v>33610.503593469999</v>
          </cell>
          <cell r="FZ251">
            <v>32612.328977709763</v>
          </cell>
          <cell r="GA251">
            <v>25089.079120991162</v>
          </cell>
          <cell r="GB251">
            <v>25115.767842773785</v>
          </cell>
        </row>
        <row r="252">
          <cell r="B252">
            <v>1250</v>
          </cell>
          <cell r="C252">
            <v>966.63144570614577</v>
          </cell>
          <cell r="D252">
            <v>966.63144570614577</v>
          </cell>
          <cell r="E252">
            <v>966.63144570614577</v>
          </cell>
          <cell r="F252">
            <v>966.63144570614577</v>
          </cell>
          <cell r="G252">
            <v>1773.7911485488762</v>
          </cell>
          <cell r="H252">
            <v>1853.4266443691251</v>
          </cell>
          <cell r="I252">
            <v>1718.9591412216334</v>
          </cell>
          <cell r="J252">
            <v>1510.7195772956886</v>
          </cell>
          <cell r="K252">
            <v>1211.9327345775018</v>
          </cell>
          <cell r="L252">
            <v>1468.8593215154069</v>
          </cell>
          <cell r="M252">
            <v>1027.3456395348837</v>
          </cell>
          <cell r="N252">
            <v>856.90639534883724</v>
          </cell>
          <cell r="O252">
            <v>806.73488372093027</v>
          </cell>
          <cell r="P252">
            <v>976.43546511627915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FN252">
            <v>1250</v>
          </cell>
          <cell r="FO252">
            <v>964.01439642677735</v>
          </cell>
          <cell r="FP252">
            <v>964.24494616993798</v>
          </cell>
          <cell r="FQ252">
            <v>960.08098083387699</v>
          </cell>
          <cell r="FR252">
            <v>958.33335024551207</v>
          </cell>
          <cell r="FS252">
            <v>1769.2360835421591</v>
          </cell>
          <cell r="FT252">
            <v>1842.6299895625011</v>
          </cell>
          <cell r="FU252">
            <v>1796.0227699916077</v>
          </cell>
          <cell r="FV252">
            <v>1564.2567035261436</v>
          </cell>
          <cell r="FW252">
            <v>1147.6070809270664</v>
          </cell>
          <cell r="FX252">
            <v>1401.4739583832488</v>
          </cell>
          <cell r="FY252">
            <v>1148.9186458756014</v>
          </cell>
          <cell r="FZ252">
            <v>923.35604044443971</v>
          </cell>
          <cell r="GA252">
            <v>789.12213156012137</v>
          </cell>
          <cell r="GB252">
            <v>946.55847758175025</v>
          </cell>
        </row>
        <row r="253">
          <cell r="B253">
            <v>1251</v>
          </cell>
          <cell r="C253">
            <v>0</v>
          </cell>
          <cell r="D253">
            <v>221.58924418604653</v>
          </cell>
          <cell r="E253">
            <v>337.09883720930236</v>
          </cell>
          <cell r="F253">
            <v>337.09883720930236</v>
          </cell>
          <cell r="G253">
            <v>288.59937316453693</v>
          </cell>
          <cell r="H253">
            <v>301.25173698805463</v>
          </cell>
          <cell r="I253">
            <v>275.73787936046512</v>
          </cell>
          <cell r="J253">
            <v>177.60671947674419</v>
          </cell>
          <cell r="K253">
            <v>151.78143750000001</v>
          </cell>
          <cell r="L253">
            <v>153.73026017441862</v>
          </cell>
          <cell r="M253">
            <v>173.20739721009156</v>
          </cell>
          <cell r="N253">
            <v>144.5713683540724</v>
          </cell>
          <cell r="O253">
            <v>156.97644968036408</v>
          </cell>
          <cell r="P253">
            <v>162.54134597627063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FN253">
            <v>1251</v>
          </cell>
          <cell r="FO253">
            <v>0</v>
          </cell>
          <cell r="FP253">
            <v>218.643104681647</v>
          </cell>
          <cell r="FQ253">
            <v>334.51080231425686</v>
          </cell>
          <cell r="FR253">
            <v>333.15635141068657</v>
          </cell>
          <cell r="FS253">
            <v>287.41508389440037</v>
          </cell>
          <cell r="FT253">
            <v>299.24118341294349</v>
          </cell>
          <cell r="FU253">
            <v>256.38525489768909</v>
          </cell>
          <cell r="FV253">
            <v>163.62632901571962</v>
          </cell>
          <cell r="FW253">
            <v>141.70365154071482</v>
          </cell>
          <cell r="FX253">
            <v>138.86099790328259</v>
          </cell>
          <cell r="FY253">
            <v>175.2678894932595</v>
          </cell>
          <cell r="FZ253">
            <v>141.94660444496111</v>
          </cell>
          <cell r="GA253">
            <v>129.45547386437312</v>
          </cell>
          <cell r="GB253">
            <v>135.43055681667528</v>
          </cell>
        </row>
        <row r="254">
          <cell r="B254">
            <v>1252</v>
          </cell>
          <cell r="C254">
            <v>1004.2337328359392</v>
          </cell>
          <cell r="D254">
            <v>1057.9759286947376</v>
          </cell>
          <cell r="E254">
            <v>1083.8663296194143</v>
          </cell>
          <cell r="F254">
            <v>1112.110403355425</v>
          </cell>
          <cell r="G254">
            <v>1082.689493213747</v>
          </cell>
          <cell r="H254">
            <v>1130.1552282423208</v>
          </cell>
          <cell r="I254">
            <v>1034.4392005813954</v>
          </cell>
          <cell r="J254">
            <v>976.02234156976749</v>
          </cell>
          <cell r="K254">
            <v>1197.6376787790698</v>
          </cell>
          <cell r="L254">
            <v>1209.4954775788626</v>
          </cell>
          <cell r="M254">
            <v>1398.7303350377179</v>
          </cell>
          <cell r="N254">
            <v>1190.3015333871367</v>
          </cell>
          <cell r="O254">
            <v>911.77518865014508</v>
          </cell>
          <cell r="P254">
            <v>933.16851172181498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FN254">
            <v>1252</v>
          </cell>
          <cell r="FO254">
            <v>984.432300911021</v>
          </cell>
          <cell r="FP254">
            <v>1043.9096111273814</v>
          </cell>
          <cell r="FQ254">
            <v>1075.5450790750872</v>
          </cell>
          <cell r="FR254">
            <v>1099.1038931342125</v>
          </cell>
          <cell r="FS254">
            <v>1078.2465953112226</v>
          </cell>
          <cell r="FT254">
            <v>1122.6125741906258</v>
          </cell>
          <cell r="FU254">
            <v>961.83723009820505</v>
          </cell>
          <cell r="FV254">
            <v>899.19431685296877</v>
          </cell>
          <cell r="FW254">
            <v>1118.1184939412622</v>
          </cell>
          <cell r="FX254">
            <v>1092.5093653361039</v>
          </cell>
          <cell r="FY254">
            <v>1415.3697690803779</v>
          </cell>
          <cell r="FZ254">
            <v>1168.691026816135</v>
          </cell>
          <cell r="GA254">
            <v>751.92354869042128</v>
          </cell>
          <cell r="GB254">
            <v>777.52236138566047</v>
          </cell>
        </row>
        <row r="255">
          <cell r="B255">
            <v>1253</v>
          </cell>
          <cell r="C255">
            <v>1901.3209011627907</v>
          </cell>
          <cell r="D255">
            <v>2138.7827616279069</v>
          </cell>
          <cell r="E255">
            <v>2238.0676744186048</v>
          </cell>
          <cell r="F255">
            <v>2573.079069767442</v>
          </cell>
          <cell r="G255">
            <v>1054.8385131671764</v>
          </cell>
          <cell r="H255">
            <v>1123.5643115757607</v>
          </cell>
          <cell r="I255">
            <v>1028.4064872007223</v>
          </cell>
          <cell r="J255">
            <v>937.92855582773495</v>
          </cell>
          <cell r="K255">
            <v>1024.1165852821755</v>
          </cell>
          <cell r="L255">
            <v>1034.2563534532862</v>
          </cell>
          <cell r="M255">
            <v>1165.2933575107161</v>
          </cell>
          <cell r="N255">
            <v>972.63776225961374</v>
          </cell>
          <cell r="O255">
            <v>780.89127906976751</v>
          </cell>
          <cell r="P255">
            <v>831.3313953488373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FN255">
            <v>1253</v>
          </cell>
          <cell r="FO255">
            <v>1863.8307480631938</v>
          </cell>
          <cell r="FP255">
            <v>2110.3465782359444</v>
          </cell>
          <cell r="FQ255">
            <v>2220.885184894702</v>
          </cell>
          <cell r="FR255">
            <v>2542.9860330330102</v>
          </cell>
          <cell r="FS255">
            <v>1050.5099038594963</v>
          </cell>
          <cell r="FT255">
            <v>1116.065645290575</v>
          </cell>
          <cell r="FU255">
            <v>956.22792186164384</v>
          </cell>
          <cell r="FV255">
            <v>864.09910008614872</v>
          </cell>
          <cell r="FW255">
            <v>956.1186277333295</v>
          </cell>
          <cell r="FX255">
            <v>934.21990677299402</v>
          </cell>
          <cell r="FY255">
            <v>1179.1558022414415</v>
          </cell>
          <cell r="FZ255">
            <v>954.97904792300085</v>
          </cell>
          <cell r="GA255">
            <v>643.98609329217379</v>
          </cell>
          <cell r="GB255">
            <v>692.67098223558014</v>
          </cell>
        </row>
        <row r="256">
          <cell r="B256">
            <v>1254</v>
          </cell>
          <cell r="C256">
            <v>2941.1151225767044</v>
          </cell>
          <cell r="D256">
            <v>3033.6941311485575</v>
          </cell>
          <cell r="E256">
            <v>3479.0281387284485</v>
          </cell>
          <cell r="F256">
            <v>3537.7700652888134</v>
          </cell>
          <cell r="G256">
            <v>2587.2718464721711</v>
          </cell>
          <cell r="H256">
            <v>2719.0160163242513</v>
          </cell>
          <cell r="I256">
            <v>3776.11553184895</v>
          </cell>
          <cell r="J256">
            <v>3345.7406613661019</v>
          </cell>
          <cell r="K256">
            <v>4210.2584183501767</v>
          </cell>
          <cell r="L256">
            <v>5231.8685896923917</v>
          </cell>
          <cell r="M256">
            <v>4705.9557441532779</v>
          </cell>
          <cell r="N256">
            <v>5277.4382627512441</v>
          </cell>
          <cell r="O256">
            <v>3046.26133553412</v>
          </cell>
          <cell r="P256">
            <v>2199.0333298115138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FN256">
            <v>1254</v>
          </cell>
          <cell r="FO256">
            <v>2883.1223575671224</v>
          </cell>
          <cell r="FP256">
            <v>2993.359654821098</v>
          </cell>
          <cell r="FQ256">
            <v>3452.3183277471553</v>
          </cell>
          <cell r="FR256">
            <v>3496.3946385545191</v>
          </cell>
          <cell r="FS256">
            <v>2576.6547815315744</v>
          </cell>
          <cell r="FT256">
            <v>2700.8693081025426</v>
          </cell>
          <cell r="FU256">
            <v>3511.0893918589641</v>
          </cell>
          <cell r="FV256">
            <v>3082.3792245633163</v>
          </cell>
          <cell r="FW256">
            <v>3930.7111701999429</v>
          </cell>
          <cell r="FX256">
            <v>4725.8262129996601</v>
          </cell>
          <cell r="FY256">
            <v>4761.9382579023659</v>
          </cell>
          <cell r="FZ256">
            <v>5181.6237896481944</v>
          </cell>
          <cell r="GA256">
            <v>2512.1934246141686</v>
          </cell>
          <cell r="GB256">
            <v>1832.2495518049848</v>
          </cell>
        </row>
        <row r="257">
          <cell r="B257">
            <v>1255</v>
          </cell>
          <cell r="C257">
            <v>2102.2534883720932</v>
          </cell>
          <cell r="D257">
            <v>2123.1279069767443</v>
          </cell>
          <cell r="E257">
            <v>2340.0837209302326</v>
          </cell>
          <cell r="F257">
            <v>2389.6988372093024</v>
          </cell>
          <cell r="G257">
            <v>3225.445680333677</v>
          </cell>
          <cell r="H257">
            <v>3705.2864393712262</v>
          </cell>
          <cell r="I257">
            <v>3366.9900959302331</v>
          </cell>
          <cell r="J257">
            <v>3106.7693154069775</v>
          </cell>
          <cell r="K257">
            <v>3443.2200959302327</v>
          </cell>
          <cell r="L257">
            <v>3477.3113840087499</v>
          </cell>
          <cell r="M257">
            <v>4669.7274442068328</v>
          </cell>
          <cell r="N257">
            <v>4255.0381306460758</v>
          </cell>
          <cell r="O257">
            <v>4620.1456526822667</v>
          </cell>
          <cell r="P257">
            <v>4783.9322046237357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FN257">
            <v>1255</v>
          </cell>
          <cell r="FO257">
            <v>2096.5618661915478</v>
          </cell>
          <cell r="FP257">
            <v>2117.8861534751209</v>
          </cell>
          <cell r="FQ257">
            <v>2324.2259332695758</v>
          </cell>
          <cell r="FR257">
            <v>2369.1843493334795</v>
          </cell>
          <cell r="FS257">
            <v>3217.162791583457</v>
          </cell>
          <cell r="FT257">
            <v>3683.7022570313993</v>
          </cell>
          <cell r="FU257">
            <v>3517.937531853896</v>
          </cell>
          <cell r="FV257">
            <v>3216.8675119932609</v>
          </cell>
          <cell r="FW257">
            <v>3260.4645873002582</v>
          </cell>
          <cell r="FX257">
            <v>3317.7863111152674</v>
          </cell>
          <cell r="FY257">
            <v>5222.329005294886</v>
          </cell>
          <cell r="FZ257">
            <v>4584.9992269623026</v>
          </cell>
          <cell r="GA257">
            <v>4519.2779674370104</v>
          </cell>
          <cell r="GB257">
            <v>4637.5533726887916</v>
          </cell>
        </row>
        <row r="258">
          <cell r="B258">
            <v>1256</v>
          </cell>
          <cell r="C258">
            <v>7917.9626290785318</v>
          </cell>
          <cell r="D258">
            <v>8341.6973479003118</v>
          </cell>
          <cell r="E258">
            <v>8545.8323219312424</v>
          </cell>
          <cell r="F258">
            <v>8768.5250208740763</v>
          </cell>
          <cell r="G258">
            <v>8536.5534594752917</v>
          </cell>
          <cell r="H258">
            <v>8910.8009118653317</v>
          </cell>
          <cell r="I258">
            <v>8156.1200987812845</v>
          </cell>
          <cell r="J258">
            <v>7438.5547355210419</v>
          </cell>
          <cell r="K258">
            <v>7478.5647558139535</v>
          </cell>
          <cell r="L258">
            <v>7960.5617965116289</v>
          </cell>
          <cell r="M258">
            <v>7592.8588453733282</v>
          </cell>
          <cell r="N258">
            <v>7648.0703574407671</v>
          </cell>
          <cell r="O258">
            <v>2860.0824121971482</v>
          </cell>
          <cell r="P258">
            <v>3139.5174105657352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FN258">
            <v>1256</v>
          </cell>
          <cell r="FO258">
            <v>7761.8366268768523</v>
          </cell>
          <cell r="FP258">
            <v>8230.7903217914081</v>
          </cell>
          <cell r="FQ258">
            <v>8480.2227445163153</v>
          </cell>
          <cell r="FR258">
            <v>8665.9741320730591</v>
          </cell>
          <cell r="FS258">
            <v>8501.52306923172</v>
          </cell>
          <cell r="FT258">
            <v>8851.3302418881995</v>
          </cell>
          <cell r="FU258">
            <v>7583.6839514115181</v>
          </cell>
          <cell r="FV258">
            <v>6853.0256520794419</v>
          </cell>
          <cell r="FW258">
            <v>6982.0127654445969</v>
          </cell>
          <cell r="FX258">
            <v>7190.591843662919</v>
          </cell>
          <cell r="FY258">
            <v>7683.1842431916357</v>
          </cell>
          <cell r="FZ258">
            <v>7509.2158990711832</v>
          </cell>
          <cell r="GA258">
            <v>2358.6552295968731</v>
          </cell>
          <cell r="GB258">
            <v>2615.867295147395</v>
          </cell>
        </row>
        <row r="259">
          <cell r="B259">
            <v>1257</v>
          </cell>
          <cell r="C259">
            <v>7096.2183139534891</v>
          </cell>
          <cell r="D259">
            <v>7171.1398255813956</v>
          </cell>
          <cell r="E259">
            <v>7236.7944767441868</v>
          </cell>
          <cell r="F259">
            <v>7249.6395348837214</v>
          </cell>
          <cell r="G259">
            <v>7057.850129198966</v>
          </cell>
          <cell r="H259">
            <v>7367.2703703703701</v>
          </cell>
          <cell r="I259">
            <v>6863.3079593023258</v>
          </cell>
          <cell r="J259">
            <v>6423.3164171511626</v>
          </cell>
          <cell r="K259">
            <v>7681.0233531976737</v>
          </cell>
          <cell r="L259">
            <v>7757.0730893679474</v>
          </cell>
          <cell r="M259">
            <v>8739.869679876103</v>
          </cell>
          <cell r="N259">
            <v>7294.9246926408978</v>
          </cell>
          <cell r="O259">
            <v>7920.8725211193068</v>
          </cell>
          <cell r="P259">
            <v>8201.6715469787796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FN259">
            <v>1257</v>
          </cell>
          <cell r="FO259">
            <v>6956.295426209721</v>
          </cell>
          <cell r="FP259">
            <v>7075.7959454696884</v>
          </cell>
          <cell r="FQ259">
            <v>7181.2348765119923</v>
          </cell>
          <cell r="FR259">
            <v>7164.8525295413783</v>
          </cell>
          <cell r="FS259">
            <v>7028.8877094729996</v>
          </cell>
          <cell r="FT259">
            <v>7318.1012205754078</v>
          </cell>
          <cell r="FU259">
            <v>6381.6076509630302</v>
          </cell>
          <cell r="FV259">
            <v>5917.7022611606235</v>
          </cell>
          <cell r="FW259">
            <v>7171.0287808917074</v>
          </cell>
          <cell r="FX259">
            <v>7006.785188395691</v>
          </cell>
          <cell r="FY259">
            <v>8843.8400317279629</v>
          </cell>
          <cell r="FZ259">
            <v>7162.4817665558776</v>
          </cell>
          <cell r="GA259">
            <v>6532.1919799353009</v>
          </cell>
          <cell r="GB259">
            <v>6833.688608663163</v>
          </cell>
        </row>
        <row r="260">
          <cell r="B260">
            <v>1258</v>
          </cell>
          <cell r="C260">
            <v>5.4680232558139537</v>
          </cell>
          <cell r="D260">
            <v>5.6694767441860465</v>
          </cell>
          <cell r="E260">
            <v>200.99302325581397</v>
          </cell>
          <cell r="F260">
            <v>228.39069767441862</v>
          </cell>
          <cell r="G260">
            <v>228.7168604651163</v>
          </cell>
          <cell r="H260">
            <v>143.2718023255814</v>
          </cell>
          <cell r="I260">
            <v>288.89389534883725</v>
          </cell>
          <cell r="J260">
            <v>170.0171511627907</v>
          </cell>
          <cell r="K260">
            <v>185.6403488372093</v>
          </cell>
          <cell r="L260">
            <v>187.47837209302327</v>
          </cell>
          <cell r="M260">
            <v>210.50930232558142</v>
          </cell>
          <cell r="N260">
            <v>180.15697674418607</v>
          </cell>
          <cell r="O260">
            <v>2200.9632667238584</v>
          </cell>
          <cell r="P260">
            <v>4249.2422674884829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FN260">
            <v>1258</v>
          </cell>
          <cell r="FO260">
            <v>5.3602050390746054</v>
          </cell>
          <cell r="FP260">
            <v>5.5940982235964052</v>
          </cell>
          <cell r="FQ260">
            <v>199.44992402072594</v>
          </cell>
          <cell r="FR260">
            <v>225.71959061996657</v>
          </cell>
          <cell r="FS260">
            <v>227.77830359724075</v>
          </cell>
          <cell r="FT260">
            <v>142.31560656299985</v>
          </cell>
          <cell r="FU260">
            <v>268.61791774560857</v>
          </cell>
          <cell r="FV260">
            <v>156.63417688496176</v>
          </cell>
          <cell r="FW260">
            <v>173.3144430360573</v>
          </cell>
          <cell r="FX260">
            <v>169.34488892806945</v>
          </cell>
          <cell r="FY260">
            <v>213.01354175163092</v>
          </cell>
          <cell r="FZ260">
            <v>176.88613870816067</v>
          </cell>
          <cell r="GA260">
            <v>1815.0922844285524</v>
          </cell>
          <cell r="GB260">
            <v>3540.4976061840339</v>
          </cell>
        </row>
        <row r="261">
          <cell r="B261">
            <v>1259</v>
          </cell>
          <cell r="C261">
            <v>2989.6283883215879</v>
          </cell>
          <cell r="D261">
            <v>3335.5856737874719</v>
          </cell>
          <cell r="E261">
            <v>3743.0466059763803</v>
          </cell>
          <cell r="F261">
            <v>3732.1037538857699</v>
          </cell>
          <cell r="G261">
            <v>5203.7086006492382</v>
          </cell>
          <cell r="H261">
            <v>4838.9154802635267</v>
          </cell>
          <cell r="I261">
            <v>4429.0941067181257</v>
          </cell>
          <cell r="J261">
            <v>4039.427882691351</v>
          </cell>
          <cell r="K261">
            <v>4927.1013499530909</v>
          </cell>
          <cell r="L261">
            <v>4902.9579889233828</v>
          </cell>
          <cell r="M261">
            <v>4456.2004932550426</v>
          </cell>
          <cell r="N261">
            <v>6523.3961551450557</v>
          </cell>
          <cell r="O261">
            <v>6181.3896853817596</v>
          </cell>
          <cell r="P261">
            <v>2752.8169042273507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FN261">
            <v>1259</v>
          </cell>
          <cell r="FO261">
            <v>2930.6790410964391</v>
          </cell>
          <cell r="FP261">
            <v>3291.2373988522336</v>
          </cell>
          <cell r="FQ261">
            <v>3714.3098256592366</v>
          </cell>
          <cell r="FR261">
            <v>3688.4555284262447</v>
          </cell>
          <cell r="FS261">
            <v>5182.3547903720664</v>
          </cell>
          <cell r="FT261">
            <v>4806.6205666614514</v>
          </cell>
          <cell r="FU261">
            <v>4118.2387568604518</v>
          </cell>
          <cell r="FV261">
            <v>3721.4625534202964</v>
          </cell>
          <cell r="FW261">
            <v>4599.9580996163531</v>
          </cell>
          <cell r="FX261">
            <v>4428.7288543408422</v>
          </cell>
          <cell r="FY261">
            <v>4509.211893902464</v>
          </cell>
          <cell r="FZ261">
            <v>6404.9607070490993</v>
          </cell>
          <cell r="GA261">
            <v>5097.6737752117824</v>
          </cell>
          <cell r="GB261">
            <v>2293.6657987826284</v>
          </cell>
        </row>
        <row r="262">
          <cell r="B262">
            <v>1260</v>
          </cell>
          <cell r="C262">
            <v>1874.1697674418606</v>
          </cell>
          <cell r="D262">
            <v>1883.8779069767443</v>
          </cell>
          <cell r="E262">
            <v>1945.2252906976746</v>
          </cell>
          <cell r="F262">
            <v>1934.3372093023256</v>
          </cell>
          <cell r="G262">
            <v>2250.2993793617343</v>
          </cell>
          <cell r="H262">
            <v>2244.2236789907374</v>
          </cell>
          <cell r="I262">
            <v>1642.4506264534884</v>
          </cell>
          <cell r="J262">
            <v>1618.3942020348841</v>
          </cell>
          <cell r="K262">
            <v>1822.8375479651165</v>
          </cell>
          <cell r="L262">
            <v>2229.9154752906975</v>
          </cell>
          <cell r="M262">
            <v>1643.3498732110465</v>
          </cell>
          <cell r="N262">
            <v>1466.8489887346659</v>
          </cell>
          <cell r="O262">
            <v>1592.7133366052428</v>
          </cell>
          <cell r="P262">
            <v>1649.1758477995204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FN262">
            <v>1260</v>
          </cell>
          <cell r="FO262">
            <v>1837.2149790770659</v>
          </cell>
          <cell r="FP262">
            <v>1858.8308107442674</v>
          </cell>
          <cell r="FQ262">
            <v>1930.2910625860397</v>
          </cell>
          <cell r="FR262">
            <v>1911.714476336108</v>
          </cell>
          <cell r="FS262">
            <v>2241.0651063265891</v>
          </cell>
          <cell r="FT262">
            <v>2229.2457340127044</v>
          </cell>
          <cell r="FU262">
            <v>1527.1754591600863</v>
          </cell>
          <cell r="FV262">
            <v>1491.0015958825668</v>
          </cell>
          <cell r="FW262">
            <v>1701.8071574936812</v>
          </cell>
          <cell r="FX262">
            <v>2014.2312111325352</v>
          </cell>
          <cell r="FY262">
            <v>1662.8993254101879</v>
          </cell>
          <cell r="FZ262">
            <v>1440.2176278394872</v>
          </cell>
          <cell r="GA262">
            <v>1313.4802076373492</v>
          </cell>
          <cell r="GB262">
            <v>1374.1045517656055</v>
          </cell>
        </row>
        <row r="263">
          <cell r="B263">
            <v>1261</v>
          </cell>
          <cell r="C263">
            <v>775.06831395348843</v>
          </cell>
          <cell r="D263">
            <v>775.06831395348843</v>
          </cell>
          <cell r="E263">
            <v>771.4709302325582</v>
          </cell>
          <cell r="F263">
            <v>722.66162790697683</v>
          </cell>
          <cell r="G263">
            <v>739.31901858008007</v>
          </cell>
          <cell r="H263">
            <v>747.79022532087697</v>
          </cell>
          <cell r="I263">
            <v>741.91540116279077</v>
          </cell>
          <cell r="J263">
            <v>716.77803488372092</v>
          </cell>
          <cell r="K263">
            <v>834.3627427325581</v>
          </cell>
          <cell r="L263">
            <v>881.09501162790696</v>
          </cell>
          <cell r="M263">
            <v>200.50129025581396</v>
          </cell>
          <cell r="N263">
            <v>157.85870469331397</v>
          </cell>
          <cell r="O263">
            <v>47.086269619634763</v>
          </cell>
          <cell r="P263">
            <v>45.296622643639765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FN263">
            <v>1261</v>
          </cell>
          <cell r="FO263">
            <v>772.96990097354285</v>
          </cell>
          <cell r="FP263">
            <v>773.15476129596232</v>
          </cell>
          <cell r="FQ263">
            <v>766.24298813434382</v>
          </cell>
          <cell r="FR263">
            <v>716.45790341534473</v>
          </cell>
          <cell r="FS263">
            <v>737.42046012065282</v>
          </cell>
          <cell r="FT263">
            <v>743.43416787717638</v>
          </cell>
          <cell r="FU263">
            <v>775.17662982311992</v>
          </cell>
          <cell r="FV263">
            <v>742.17933153036938</v>
          </cell>
          <cell r="FW263">
            <v>790.07734035290173</v>
          </cell>
          <cell r="FX263">
            <v>840.67391313140479</v>
          </cell>
          <cell r="FY263">
            <v>224.22801249374342</v>
          </cell>
          <cell r="FZ263">
            <v>170.10001244764811</v>
          </cell>
          <cell r="GA263">
            <v>46.058275400316319</v>
          </cell>
          <cell r="GB263">
            <v>43.910635880122193</v>
          </cell>
        </row>
        <row r="264">
          <cell r="B264">
            <v>1262</v>
          </cell>
          <cell r="C264">
            <v>704.86366811327184</v>
          </cell>
          <cell r="D264">
            <v>769.83117965025383</v>
          </cell>
          <cell r="E264">
            <v>831.03984948359232</v>
          </cell>
          <cell r="F264">
            <v>914.13363506002202</v>
          </cell>
          <cell r="G264">
            <v>914.13363506002202</v>
          </cell>
          <cell r="H264">
            <v>914.13363506002202</v>
          </cell>
          <cell r="I264">
            <v>935.29098837209312</v>
          </cell>
          <cell r="J264">
            <v>828.89497592612565</v>
          </cell>
          <cell r="K264">
            <v>907.31652642815538</v>
          </cell>
          <cell r="L264">
            <v>1068.0488372093025</v>
          </cell>
          <cell r="M264">
            <v>644.78546511627917</v>
          </cell>
          <cell r="N264">
            <v>542.91715116279079</v>
          </cell>
          <cell r="O264">
            <v>477.05120841083163</v>
          </cell>
          <cell r="P264">
            <v>472.44632702075978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FN264">
            <v>1262</v>
          </cell>
          <cell r="FO264">
            <v>690.96520057118084</v>
          </cell>
          <cell r="FP264">
            <v>759.5958902145361</v>
          </cell>
          <cell r="FQ264">
            <v>824.65964316949737</v>
          </cell>
          <cell r="FR264">
            <v>903.44253062282849</v>
          </cell>
          <cell r="FS264">
            <v>910.38241882000864</v>
          </cell>
          <cell r="FT264">
            <v>908.03270875010287</v>
          </cell>
          <cell r="FU264">
            <v>869.64772128320089</v>
          </cell>
          <cell r="FV264">
            <v>763.64814602706792</v>
          </cell>
          <cell r="FW264">
            <v>847.0737068760933</v>
          </cell>
          <cell r="FX264">
            <v>964.74387785498504</v>
          </cell>
          <cell r="FY264">
            <v>652.45589661384076</v>
          </cell>
          <cell r="FZ264">
            <v>533.06022471716472</v>
          </cell>
          <cell r="GA264">
            <v>393.41500185630127</v>
          </cell>
          <cell r="GB264">
            <v>393.6454983198891</v>
          </cell>
        </row>
        <row r="265">
          <cell r="B265">
            <v>1263</v>
          </cell>
          <cell r="C265">
            <v>1400.0058139534885</v>
          </cell>
          <cell r="D265">
            <v>1626.1901162790698</v>
          </cell>
          <cell r="E265">
            <v>1679.0380813953489</v>
          </cell>
          <cell r="F265">
            <v>1829.1880813953489</v>
          </cell>
          <cell r="G265">
            <v>1853.3433139534884</v>
          </cell>
          <cell r="H265">
            <v>2732.5151162790698</v>
          </cell>
          <cell r="I265">
            <v>2432.4933139534887</v>
          </cell>
          <cell r="J265">
            <v>2285.7392441860466</v>
          </cell>
          <cell r="K265">
            <v>2267.378197674419</v>
          </cell>
          <cell r="L265">
            <v>2366.368604651163</v>
          </cell>
          <cell r="M265">
            <v>2148.913953488372</v>
          </cell>
          <cell r="N265">
            <v>2205.7334302325585</v>
          </cell>
          <cell r="O265">
            <v>2329.4834302325585</v>
          </cell>
          <cell r="P265">
            <v>2279.2447674418609</v>
          </cell>
          <cell r="Q265">
            <v>21235.122276800284</v>
          </cell>
          <cell r="R265">
            <v>21466.85132148159</v>
          </cell>
          <cell r="S265">
            <v>22364.176643658706</v>
          </cell>
          <cell r="T265">
            <v>24778.505415400301</v>
          </cell>
          <cell r="U265">
            <v>25156.720000000001</v>
          </cell>
          <cell r="V265">
            <v>26748.850337733515</v>
          </cell>
          <cell r="W265">
            <v>25916.42</v>
          </cell>
          <cell r="X265">
            <v>24736.044999999998</v>
          </cell>
          <cell r="Y265">
            <v>25254.345000000001</v>
          </cell>
          <cell r="Z265">
            <v>24371.46</v>
          </cell>
          <cell r="AA265">
            <v>28016.955000000002</v>
          </cell>
          <cell r="AB265">
            <v>25210.68</v>
          </cell>
          <cell r="AC265">
            <v>26363.72</v>
          </cell>
          <cell r="AD265">
            <v>26228.82</v>
          </cell>
          <cell r="FN265">
            <v>1263</v>
          </cell>
          <cell r="FO265">
            <v>1396.2154508085755</v>
          </cell>
          <cell r="FP265">
            <v>1622.1752438315357</v>
          </cell>
          <cell r="FQ265">
            <v>1667.6599289255134</v>
          </cell>
          <cell r="FR265">
            <v>1813.4853258287912</v>
          </cell>
          <cell r="FS265">
            <v>1848.583960361196</v>
          </cell>
          <cell r="FT265">
            <v>2716.597560246315</v>
          </cell>
          <cell r="FU265">
            <v>2541.5457964916909</v>
          </cell>
          <cell r="FV265">
            <v>2366.7416434962806</v>
          </cell>
          <cell r="FW265">
            <v>2147.0327523564501</v>
          </cell>
          <cell r="FX265">
            <v>2257.8091222056655</v>
          </cell>
          <cell r="FY265">
            <v>2403.20999528729</v>
          </cell>
          <cell r="FZ265">
            <v>2376.779187867256</v>
          </cell>
          <cell r="GA265">
            <v>2278.625812510415</v>
          </cell>
          <cell r="GB265">
            <v>2209.5044006303265</v>
          </cell>
        </row>
        <row r="266">
          <cell r="B266">
            <v>1264</v>
          </cell>
          <cell r="C266">
            <v>171.22587209302327</v>
          </cell>
          <cell r="D266">
            <v>180.31046511627909</v>
          </cell>
          <cell r="E266">
            <v>158.06424418604652</v>
          </cell>
          <cell r="F266">
            <v>125.37122093023257</v>
          </cell>
          <cell r="G266">
            <v>98.280523255813961</v>
          </cell>
          <cell r="H266">
            <v>123.04011627906978</v>
          </cell>
          <cell r="I266">
            <v>155.49331395348838</v>
          </cell>
          <cell r="J266">
            <v>91.536627906976747</v>
          </cell>
          <cell r="K266">
            <v>93.349709302325593</v>
          </cell>
          <cell r="L266">
            <v>173.59534883720931</v>
          </cell>
          <cell r="M266">
            <v>227.04472744186049</v>
          </cell>
          <cell r="N266">
            <v>89.876678020384844</v>
          </cell>
          <cell r="O266">
            <v>87.023120448106425</v>
          </cell>
          <cell r="P266">
            <v>131.58224299894312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FN266">
            <v>1264</v>
          </cell>
          <cell r="FO266">
            <v>170.7622967074295</v>
          </cell>
          <cell r="FP266">
            <v>179.86529975021855</v>
          </cell>
          <cell r="FQ266">
            <v>156.99310762856979</v>
          </cell>
          <cell r="FR266">
            <v>124.29496548259888</v>
          </cell>
          <cell r="FS266">
            <v>98.028140571025702</v>
          </cell>
          <cell r="FT266">
            <v>122.32337808666931</v>
          </cell>
          <cell r="FU266">
            <v>162.46432259201171</v>
          </cell>
          <cell r="FV266">
            <v>94.780517823157282</v>
          </cell>
          <cell r="FW266">
            <v>88.394994492147958</v>
          </cell>
          <cell r="FX266">
            <v>165.63149181693285</v>
          </cell>
          <cell r="FY266">
            <v>253.91252054546729</v>
          </cell>
          <cell r="FZ266">
            <v>96.846252981247474</v>
          </cell>
          <cell r="GA266">
            <v>85.12321915011951</v>
          </cell>
          <cell r="GB266">
            <v>127.55608748299551</v>
          </cell>
        </row>
        <row r="267">
          <cell r="B267">
            <v>1265</v>
          </cell>
          <cell r="C267">
            <v>55290.966840284134</v>
          </cell>
          <cell r="D267">
            <v>52706.32151715771</v>
          </cell>
          <cell r="E267">
            <v>54927.082489356566</v>
          </cell>
          <cell r="F267">
            <v>59510.065596980967</v>
          </cell>
          <cell r="G267">
            <v>59952.423403263747</v>
          </cell>
          <cell r="H267">
            <v>60570.325024334481</v>
          </cell>
          <cell r="I267">
            <v>55825.419813358742</v>
          </cell>
          <cell r="J267">
            <v>56552.554427410316</v>
          </cell>
          <cell r="K267">
            <v>50138.358139534888</v>
          </cell>
          <cell r="L267">
            <v>54469.421123546512</v>
          </cell>
          <cell r="M267">
            <v>36487.592253889146</v>
          </cell>
          <cell r="N267">
            <v>36068.204011508751</v>
          </cell>
          <cell r="O267">
            <v>36259.680523255818</v>
          </cell>
          <cell r="P267">
            <v>36322.185357091803</v>
          </cell>
          <cell r="Q267">
            <v>0</v>
          </cell>
          <cell r="R267">
            <v>0</v>
          </cell>
          <cell r="S267">
            <v>0</v>
          </cell>
          <cell r="T267">
            <v>2128</v>
          </cell>
          <cell r="U267">
            <v>1697.9276595236752</v>
          </cell>
          <cell r="V267">
            <v>1697.9276595236752</v>
          </cell>
          <cell r="W267">
            <v>1897.1492787091047</v>
          </cell>
          <cell r="X267">
            <v>2955.4948167745388</v>
          </cell>
          <cell r="Y267">
            <v>17303.290658634542</v>
          </cell>
          <cell r="Z267">
            <v>21000.839643373496</v>
          </cell>
          <cell r="AA267">
            <v>14399.150999999998</v>
          </cell>
          <cell r="AB267">
            <v>14149.72214056224</v>
          </cell>
          <cell r="AC267">
            <v>15971.391860642572</v>
          </cell>
          <cell r="AD267">
            <v>15279.571734136545</v>
          </cell>
          <cell r="FN267">
            <v>1265</v>
          </cell>
          <cell r="FO267">
            <v>54200.742244005152</v>
          </cell>
          <cell r="FP267">
            <v>52005.564688803221</v>
          </cell>
          <cell r="FQ267">
            <v>54505.38656378672</v>
          </cell>
          <cell r="FR267">
            <v>58814.07509629253</v>
          </cell>
          <cell r="FS267">
            <v>59706.40411716263</v>
          </cell>
          <cell r="FT267">
            <v>60166.078779181218</v>
          </cell>
          <cell r="FU267">
            <v>51907.320538676177</v>
          </cell>
          <cell r="FV267">
            <v>52100.99541662039</v>
          </cell>
          <cell r="FW267">
            <v>46809.336817805619</v>
          </cell>
          <cell r="FX267">
            <v>49200.971648966464</v>
          </cell>
          <cell r="FY267">
            <v>36921.652250641622</v>
          </cell>
          <cell r="FZ267">
            <v>35413.368125028021</v>
          </cell>
          <cell r="GA267">
            <v>29902.664596293442</v>
          </cell>
          <cell r="GB267">
            <v>30263.892292534449</v>
          </cell>
        </row>
        <row r="268">
          <cell r="B268">
            <v>1266</v>
          </cell>
          <cell r="C268">
            <v>1313.6014534883723</v>
          </cell>
          <cell r="D268">
            <v>1401.2241279069767</v>
          </cell>
          <cell r="E268">
            <v>1498.5</v>
          </cell>
          <cell r="F268">
            <v>1498.5</v>
          </cell>
          <cell r="G268">
            <v>1458.8571428571429</v>
          </cell>
          <cell r="H268">
            <v>1522.8142857142859</v>
          </cell>
          <cell r="I268">
            <v>1652.7819767441861</v>
          </cell>
          <cell r="J268">
            <v>1509.6444767441862</v>
          </cell>
          <cell r="K268">
            <v>1657.9046511627907</v>
          </cell>
          <cell r="L268">
            <v>1675.3639534883723</v>
          </cell>
          <cell r="M268">
            <v>1688.0401313389273</v>
          </cell>
          <cell r="N268">
            <v>1408.9598686610725</v>
          </cell>
          <cell r="O268">
            <v>2090.7034250955303</v>
          </cell>
          <cell r="P268">
            <v>1641.0508211006113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FN268">
            <v>1266</v>
          </cell>
          <cell r="FO268">
            <v>1287.699923887023</v>
          </cell>
          <cell r="FP268">
            <v>1382.594154358809</v>
          </cell>
          <cell r="FQ268">
            <v>1486.9954504075679</v>
          </cell>
          <cell r="FR268">
            <v>1480.9745317482134</v>
          </cell>
          <cell r="FS268">
            <v>1452.8706126647758</v>
          </cell>
          <cell r="FT268">
            <v>1512.6510257876068</v>
          </cell>
          <cell r="FU268">
            <v>1536.7817050769017</v>
          </cell>
          <cell r="FV268">
            <v>1390.8121526947778</v>
          </cell>
          <cell r="FW268">
            <v>1547.8252600954741</v>
          </cell>
          <cell r="FX268">
            <v>1513.3176133874576</v>
          </cell>
          <cell r="FY268">
            <v>1708.1212232572059</v>
          </cell>
          <cell r="FZ268">
            <v>1383.3795130571159</v>
          </cell>
          <cell r="GA268">
            <v>1724.1631031706615</v>
          </cell>
          <cell r="GB268">
            <v>1367.334724166514</v>
          </cell>
        </row>
        <row r="269">
          <cell r="B269">
            <v>1267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119.83604651162791</v>
          </cell>
          <cell r="H269">
            <v>143.6843023255814</v>
          </cell>
          <cell r="I269">
            <v>723.01656976744187</v>
          </cell>
          <cell r="J269">
            <v>721.13633720930238</v>
          </cell>
          <cell r="K269">
            <v>651.44302325581396</v>
          </cell>
          <cell r="L269">
            <v>584.723546511628</v>
          </cell>
          <cell r="M269">
            <v>658.8061677891194</v>
          </cell>
          <cell r="N269">
            <v>549.8870757918553</v>
          </cell>
          <cell r="O269">
            <v>597.07065005787661</v>
          </cell>
          <cell r="P269">
            <v>618.23711328001707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FN269">
            <v>1267</v>
          </cell>
          <cell r="FO269">
            <v>0</v>
          </cell>
          <cell r="FP269">
            <v>0</v>
          </cell>
          <cell r="FQ269">
            <v>0</v>
          </cell>
          <cell r="FR269">
            <v>0</v>
          </cell>
          <cell r="FS269">
            <v>119.34429026661904</v>
          </cell>
          <cell r="FT269">
            <v>142.7253535387085</v>
          </cell>
          <cell r="FU269">
            <v>672.27175303233503</v>
          </cell>
          <cell r="FV269">
            <v>664.3717756008142</v>
          </cell>
          <cell r="FW269">
            <v>608.18935890017258</v>
          </cell>
          <cell r="FX269">
            <v>528.16729168368636</v>
          </cell>
          <cell r="FY269">
            <v>666.64339094874219</v>
          </cell>
          <cell r="FZ269">
            <v>539.90360695527124</v>
          </cell>
          <cell r="GA269">
            <v>492.39273847216009</v>
          </cell>
          <cell r="GB269">
            <v>515.11937466341715</v>
          </cell>
        </row>
        <row r="270">
          <cell r="B270">
            <v>1268</v>
          </cell>
          <cell r="C270">
            <v>41.873546511627907</v>
          </cell>
          <cell r="D270">
            <v>47.830813953488374</v>
          </cell>
          <cell r="E270">
            <v>53.912790697674424</v>
          </cell>
          <cell r="F270">
            <v>43.101453488372094</v>
          </cell>
          <cell r="G270">
            <v>35.004941860465117</v>
          </cell>
          <cell r="H270">
            <v>52.963081395348844</v>
          </cell>
          <cell r="I270">
            <v>33.930523255813959</v>
          </cell>
          <cell r="J270">
            <v>36.635755813953494</v>
          </cell>
          <cell r="K270">
            <v>41.326744186046518</v>
          </cell>
          <cell r="L270">
            <v>90.817151162790708</v>
          </cell>
          <cell r="M270">
            <v>138.44190697674421</v>
          </cell>
          <cell r="N270">
            <v>48.467527937694442</v>
          </cell>
          <cell r="O270">
            <v>94.511851694224205</v>
          </cell>
          <cell r="P270">
            <v>117.24685496679886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FN270">
            <v>1268</v>
          </cell>
          <cell r="FO270">
            <v>41.7601784485366</v>
          </cell>
          <cell r="FP270">
            <v>47.712725290199494</v>
          </cell>
          <cell r="FQ270">
            <v>53.547445825851931</v>
          </cell>
          <cell r="FR270">
            <v>42.731446928863477</v>
          </cell>
          <cell r="FS270">
            <v>34.915049774882654</v>
          </cell>
          <cell r="FT270">
            <v>52.654558741345809</v>
          </cell>
          <cell r="FU270">
            <v>35.451681720522274</v>
          </cell>
          <cell r="FV270">
            <v>37.934059690488127</v>
          </cell>
          <cell r="FW270">
            <v>39.133247998373591</v>
          </cell>
          <cell r="FX270">
            <v>86.650825211698901</v>
          </cell>
          <cell r="FY270">
            <v>154.82470764967519</v>
          </cell>
          <cell r="FZ270">
            <v>52.225989827583717</v>
          </cell>
          <cell r="GA270">
            <v>92.448455337205729</v>
          </cell>
          <cell r="GB270">
            <v>113.65933387661742</v>
          </cell>
        </row>
        <row r="271">
          <cell r="B271">
            <v>1269</v>
          </cell>
          <cell r="C271">
            <v>4957.5017441860473</v>
          </cell>
          <cell r="D271">
            <v>5149.0456395348838</v>
          </cell>
          <cell r="E271">
            <v>5350.9500000000007</v>
          </cell>
          <cell r="F271">
            <v>5686.1877906976752</v>
          </cell>
          <cell r="G271">
            <v>6055.9409955263054</v>
          </cell>
          <cell r="H271">
            <v>6129.8666061025251</v>
          </cell>
          <cell r="I271">
            <v>5316.8781715116284</v>
          </cell>
          <cell r="J271">
            <v>5313.53884011628</v>
          </cell>
          <cell r="K271">
            <v>5511.2345494186047</v>
          </cell>
          <cell r="L271">
            <v>5854.4896613372093</v>
          </cell>
          <cell r="M271">
            <v>6358.3854046129363</v>
          </cell>
          <cell r="N271">
            <v>5691.1155184844492</v>
          </cell>
          <cell r="O271">
            <v>5633.0275666736297</v>
          </cell>
          <cell r="P271">
            <v>5832.7213061125776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FN271">
            <v>1269</v>
          </cell>
          <cell r="FO271">
            <v>4944.0798485662417</v>
          </cell>
          <cell r="FP271">
            <v>5136.3332504591426</v>
          </cell>
          <cell r="FQ271">
            <v>5314.6888063837905</v>
          </cell>
          <cell r="FR271">
            <v>5637.3744303379472</v>
          </cell>
          <cell r="FS271">
            <v>6040.3894437362133</v>
          </cell>
          <cell r="FT271">
            <v>6094.1586626790258</v>
          </cell>
          <cell r="FU271">
            <v>5555.2421417764235</v>
          </cell>
          <cell r="FV271">
            <v>5501.8408942426704</v>
          </cell>
          <cell r="FW271">
            <v>5218.7152084538575</v>
          </cell>
          <cell r="FX271">
            <v>5585.9092016539335</v>
          </cell>
          <cell r="FY271">
            <v>7110.8176916295088</v>
          </cell>
          <cell r="FZ271">
            <v>6132.4386413529837</v>
          </cell>
          <cell r="GA271">
            <v>5510.046497615077</v>
          </cell>
          <cell r="GB271">
            <v>5654.2516089530682</v>
          </cell>
        </row>
        <row r="272">
          <cell r="B272">
            <v>1270</v>
          </cell>
          <cell r="C272">
            <v>7924.6856967484182</v>
          </cell>
          <cell r="D272">
            <v>8348.7802047384703</v>
          </cell>
          <cell r="E272">
            <v>8553.0885078577667</v>
          </cell>
          <cell r="F272">
            <v>8775.9702930788153</v>
          </cell>
          <cell r="G272">
            <v>8543.8017668068896</v>
          </cell>
          <cell r="H272">
            <v>8918.3669891922636</v>
          </cell>
          <cell r="I272">
            <v>8163.0453837209307</v>
          </cell>
          <cell r="J272">
            <v>8152.4667732558146</v>
          </cell>
          <cell r="K272">
            <v>8714.6443648255809</v>
          </cell>
          <cell r="L272">
            <v>8966.8758837209316</v>
          </cell>
          <cell r="M272">
            <v>9098.6987020419365</v>
          </cell>
          <cell r="N272">
            <v>10200.990959563955</v>
          </cell>
          <cell r="O272">
            <v>11076.296519045383</v>
          </cell>
          <cell r="P272">
            <v>11468.956956943595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FN272">
            <v>1270</v>
          </cell>
          <cell r="FO272">
            <v>7768.427129425254</v>
          </cell>
          <cell r="FP272">
            <v>8237.7790085157976</v>
          </cell>
          <cell r="FQ272">
            <v>8487.4232219671358</v>
          </cell>
          <cell r="FR272">
            <v>8673.3323292817022</v>
          </cell>
          <cell r="FS272">
            <v>8508.7416325881131</v>
          </cell>
          <cell r="FT272">
            <v>8858.84582322805</v>
          </cell>
          <cell r="FU272">
            <v>7590.1231861971355</v>
          </cell>
          <cell r="FV272">
            <v>7510.7417920927619</v>
          </cell>
          <cell r="FW272">
            <v>8136.0207724643396</v>
          </cell>
          <cell r="FX272">
            <v>8099.5721458849503</v>
          </cell>
          <cell r="FY272">
            <v>9206.9377193379914</v>
          </cell>
          <cell r="FZ272">
            <v>10015.786978909511</v>
          </cell>
          <cell r="GA272">
            <v>9134.4097630887427</v>
          </cell>
          <cell r="GB272">
            <v>9556.0130713579219</v>
          </cell>
        </row>
        <row r="273">
          <cell r="B273">
            <v>1271</v>
          </cell>
          <cell r="C273">
            <v>422.61104651162793</v>
          </cell>
          <cell r="D273">
            <v>437.58575581395354</v>
          </cell>
          <cell r="E273">
            <v>434.5351744186047</v>
          </cell>
          <cell r="F273">
            <v>377.97470930232561</v>
          </cell>
          <cell r="G273">
            <v>367.97537836840166</v>
          </cell>
          <cell r="H273">
            <v>405.69854651162791</v>
          </cell>
          <cell r="I273">
            <v>768.59302325581405</v>
          </cell>
          <cell r="J273">
            <v>704.97209302325587</v>
          </cell>
          <cell r="K273">
            <v>721.38575581395355</v>
          </cell>
          <cell r="L273">
            <v>723.25639534883726</v>
          </cell>
          <cell r="M273">
            <v>387.63733953488378</v>
          </cell>
          <cell r="N273">
            <v>157.16654690475673</v>
          </cell>
          <cell r="O273">
            <v>260.32664292897903</v>
          </cell>
          <cell r="P273">
            <v>335.30510157443331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FN273">
            <v>1271</v>
          </cell>
          <cell r="FO273">
            <v>421.46687316651355</v>
          </cell>
          <cell r="FP273">
            <v>436.5054079647914</v>
          </cell>
          <cell r="FQ273">
            <v>431.59050775331229</v>
          </cell>
          <cell r="FR273">
            <v>374.72996671358777</v>
          </cell>
          <cell r="FS273">
            <v>367.03042395778198</v>
          </cell>
          <cell r="FT273">
            <v>403.33525515853205</v>
          </cell>
          <cell r="FU273">
            <v>803.05025146967603</v>
          </cell>
          <cell r="FV273">
            <v>729.95500878098744</v>
          </cell>
          <cell r="FW273">
            <v>683.09682363734805</v>
          </cell>
          <cell r="FX273">
            <v>690.07629830049927</v>
          </cell>
          <cell r="FY273">
            <v>433.50918141909051</v>
          </cell>
          <cell r="FZ273">
            <v>169.35418060595109</v>
          </cell>
          <cell r="GA273">
            <v>254.64315417042226</v>
          </cell>
          <cell r="GB273">
            <v>325.04543086612864</v>
          </cell>
        </row>
        <row r="274">
          <cell r="B274">
            <v>1272</v>
          </cell>
          <cell r="C274">
            <v>347660.75581395352</v>
          </cell>
          <cell r="D274">
            <v>378128.19767441862</v>
          </cell>
          <cell r="E274">
            <v>420750.00000000006</v>
          </cell>
          <cell r="F274">
            <v>474851.67732558143</v>
          </cell>
          <cell r="G274">
            <v>484983.66540697677</v>
          </cell>
          <cell r="H274">
            <v>532398.87122093025</v>
          </cell>
          <cell r="I274">
            <v>595866.27950581396</v>
          </cell>
          <cell r="J274">
            <v>595866.27950581396</v>
          </cell>
          <cell r="K274">
            <v>618169.69883720938</v>
          </cell>
          <cell r="L274">
            <v>606365.6372093024</v>
          </cell>
          <cell r="M274">
            <v>557708.08691860468</v>
          </cell>
          <cell r="N274">
            <v>588567.07761627913</v>
          </cell>
          <cell r="O274">
            <v>604685.12560269493</v>
          </cell>
          <cell r="P274">
            <v>713155.42827417632</v>
          </cell>
          <cell r="Q274">
            <v>165854.41400000002</v>
          </cell>
          <cell r="R274">
            <v>183911.32</v>
          </cell>
          <cell r="S274">
            <v>180427.74600000004</v>
          </cell>
          <cell r="T274">
            <v>182661.36600000001</v>
          </cell>
          <cell r="U274">
            <v>190048.24000000002</v>
          </cell>
          <cell r="V274">
            <v>198260.30600000001</v>
          </cell>
          <cell r="W274">
            <v>278330.58624147554</v>
          </cell>
          <cell r="X274">
            <v>300719.13763447956</v>
          </cell>
          <cell r="Y274">
            <v>398409.1368693877</v>
          </cell>
          <cell r="Z274">
            <v>420510.24321871949</v>
          </cell>
          <cell r="AA274">
            <v>474042.69717149134</v>
          </cell>
          <cell r="AB274">
            <v>436413.90162047371</v>
          </cell>
          <cell r="AC274">
            <v>504408.88108349597</v>
          </cell>
          <cell r="AD274">
            <v>502866.928858625</v>
          </cell>
          <cell r="FN274">
            <v>1272</v>
          </cell>
          <cell r="FO274">
            <v>346719.50221154984</v>
          </cell>
          <cell r="FP274">
            <v>377194.64355471189</v>
          </cell>
          <cell r="FQ274">
            <v>417898.74980816117</v>
          </cell>
          <cell r="FR274">
            <v>470775.28961277421</v>
          </cell>
          <cell r="FS274">
            <v>483738.2357379134</v>
          </cell>
          <cell r="FT274">
            <v>529297.52008331066</v>
          </cell>
          <cell r="FU274">
            <v>622579.89745007025</v>
          </cell>
          <cell r="FV274">
            <v>616982.6856885415</v>
          </cell>
          <cell r="FW274">
            <v>585359.15679136</v>
          </cell>
          <cell r="FX274">
            <v>578548.01842464157</v>
          </cell>
          <cell r="FY274">
            <v>623705.59172908077</v>
          </cell>
          <cell r="FZ274">
            <v>634208.08769023989</v>
          </cell>
          <cell r="GA274">
            <v>591483.55285869038</v>
          </cell>
          <cell r="GB274">
            <v>691334.28739806951</v>
          </cell>
        </row>
        <row r="275">
          <cell r="B275">
            <v>1273</v>
          </cell>
          <cell r="C275">
            <v>1429.1686046511629</v>
          </cell>
          <cell r="D275">
            <v>1429.1686046511629</v>
          </cell>
          <cell r="E275">
            <v>1429.1686046511629</v>
          </cell>
          <cell r="F275">
            <v>1429.1686046511629</v>
          </cell>
          <cell r="G275">
            <v>1461.3970766970874</v>
          </cell>
          <cell r="H275">
            <v>1616.574443984292</v>
          </cell>
          <cell r="I275">
            <v>1412.8029069767442</v>
          </cell>
          <cell r="J275">
            <v>2053.8130900299334</v>
          </cell>
          <cell r="K275">
            <v>2242.5418604651163</v>
          </cell>
          <cell r="L275">
            <v>2332.1982558139539</v>
          </cell>
          <cell r="M275">
            <v>2857.503414926256</v>
          </cell>
          <cell r="N275">
            <v>2385.0781515482204</v>
          </cell>
          <cell r="O275">
            <v>2589.7320105824301</v>
          </cell>
          <cell r="P275">
            <v>2598.2705836669134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FN275">
            <v>1273</v>
          </cell>
          <cell r="FO275">
            <v>1400.9883275812892</v>
          </cell>
          <cell r="FP275">
            <v>1410.1670953492257</v>
          </cell>
          <cell r="FQ275">
            <v>1418.196338326067</v>
          </cell>
          <cell r="FR275">
            <v>1412.4539906990346</v>
          </cell>
          <cell r="FS275">
            <v>1455.4001236948557</v>
          </cell>
          <cell r="FT275">
            <v>1605.7854289223976</v>
          </cell>
          <cell r="FU275">
            <v>1313.6455327267724</v>
          </cell>
          <cell r="FV275">
            <v>1892.146296019127</v>
          </cell>
          <cell r="FW275">
            <v>2093.6444903601277</v>
          </cell>
          <cell r="FX275">
            <v>2106.6208874114109</v>
          </cell>
          <cell r="FY275">
            <v>2891.4965574272073</v>
          </cell>
          <cell r="FZ275">
            <v>2341.775891053172</v>
          </cell>
          <cell r="GA275">
            <v>2135.7024273025122</v>
          </cell>
          <cell r="GB275">
            <v>2164.896751610323</v>
          </cell>
        </row>
        <row r="276">
          <cell r="B276">
            <v>1274</v>
          </cell>
          <cell r="C276">
            <v>330.22063953488373</v>
          </cell>
          <cell r="D276">
            <v>392.20116279069771</v>
          </cell>
          <cell r="E276">
            <v>417.61308139534884</v>
          </cell>
          <cell r="F276">
            <v>344.55261627906981</v>
          </cell>
          <cell r="G276">
            <v>181.53837209302327</v>
          </cell>
          <cell r="H276">
            <v>297.7290697674419</v>
          </cell>
          <cell r="I276">
            <v>532.81569767441863</v>
          </cell>
          <cell r="J276">
            <v>506.80901162790701</v>
          </cell>
          <cell r="K276">
            <v>609.8476744186047</v>
          </cell>
          <cell r="L276">
            <v>592.66656976744196</v>
          </cell>
          <cell r="M276">
            <v>459.6271311627907</v>
          </cell>
          <cell r="N276">
            <v>383.63790666666665</v>
          </cell>
          <cell r="O276">
            <v>416.55631565891468</v>
          </cell>
          <cell r="P276">
            <v>431.32345240310076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FN276">
            <v>1274</v>
          </cell>
          <cell r="FO276">
            <v>323.70936501765817</v>
          </cell>
          <cell r="FP276">
            <v>386.98665274706508</v>
          </cell>
          <cell r="FQ276">
            <v>414.40690828533138</v>
          </cell>
          <cell r="FR276">
            <v>340.52295599367187</v>
          </cell>
          <cell r="FS276">
            <v>180.79341570649206</v>
          </cell>
          <cell r="FT276">
            <v>295.74202646730924</v>
          </cell>
          <cell r="FU276">
            <v>495.42010252122168</v>
          </cell>
          <cell r="FV276">
            <v>466.91531902101309</v>
          </cell>
          <cell r="FW276">
            <v>569.35580379339365</v>
          </cell>
          <cell r="FX276">
            <v>535.34204136810035</v>
          </cell>
          <cell r="FY276">
            <v>465.09490085479069</v>
          </cell>
          <cell r="FZ276">
            <v>376.67277281582346</v>
          </cell>
          <cell r="GA276">
            <v>343.52602154415797</v>
          </cell>
          <cell r="GB276">
            <v>359.38163902968154</v>
          </cell>
        </row>
        <row r="277">
          <cell r="B277">
            <v>1275</v>
          </cell>
          <cell r="C277">
            <v>8045.9659883720933</v>
          </cell>
          <cell r="D277">
            <v>8109.8555232558147</v>
          </cell>
          <cell r="E277">
            <v>8428.8427325581397</v>
          </cell>
          <cell r="F277">
            <v>8405.2630813953492</v>
          </cell>
          <cell r="G277">
            <v>8470.4997458396792</v>
          </cell>
          <cell r="H277">
            <v>8841.8513651319263</v>
          </cell>
          <cell r="I277">
            <v>8093.0100832533462</v>
          </cell>
          <cell r="J277">
            <v>8142.7215566860459</v>
          </cell>
          <cell r="K277">
            <v>8568.0657034883716</v>
          </cell>
          <cell r="L277">
            <v>8757.9985465116279</v>
          </cell>
          <cell r="M277">
            <v>8559.9144684904804</v>
          </cell>
          <cell r="N277">
            <v>8213.4762330076319</v>
          </cell>
          <cell r="O277">
            <v>5770.709302385907</v>
          </cell>
          <cell r="P277">
            <v>7887.5141034897106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FN277">
            <v>1275</v>
          </cell>
          <cell r="FO277">
            <v>8024.1824124443428</v>
          </cell>
          <cell r="FP277">
            <v>8089.8332422396797</v>
          </cell>
          <cell r="FQ277">
            <v>8371.7239222000044</v>
          </cell>
          <cell r="FR277">
            <v>8333.1076847020358</v>
          </cell>
          <cell r="FS277">
            <v>8448.74764891821</v>
          </cell>
          <cell r="FT277">
            <v>8790.3454599315082</v>
          </cell>
          <cell r="FU277">
            <v>8455.83239224916</v>
          </cell>
          <cell r="FV277">
            <v>8431.284648335466</v>
          </cell>
          <cell r="FW277">
            <v>8113.2991878459788</v>
          </cell>
          <cell r="FX277">
            <v>8356.2167667842568</v>
          </cell>
          <cell r="FY277">
            <v>9572.8691119004015</v>
          </cell>
          <cell r="FZ277">
            <v>8850.3982861594704</v>
          </cell>
          <cell r="GA277">
            <v>5644.7223458454773</v>
          </cell>
          <cell r="GB277">
            <v>7646.1718243864825</v>
          </cell>
        </row>
        <row r="278">
          <cell r="B278">
            <v>1276</v>
          </cell>
          <cell r="C278">
            <v>1557.7343023255814</v>
          </cell>
          <cell r="D278">
            <v>1557.7343023255814</v>
          </cell>
          <cell r="E278">
            <v>1600.8837209302326</v>
          </cell>
          <cell r="F278">
            <v>1590.9069767441861</v>
          </cell>
          <cell r="G278">
            <v>1391.3534782907982</v>
          </cell>
          <cell r="H278">
            <v>1415.903529819429</v>
          </cell>
          <cell r="I278">
            <v>2311.3633125000001</v>
          </cell>
          <cell r="J278">
            <v>2028.5522093023258</v>
          </cell>
          <cell r="K278">
            <v>2302.396905523256</v>
          </cell>
          <cell r="L278">
            <v>2399.6856540697677</v>
          </cell>
          <cell r="M278">
            <v>2655.1589993276166</v>
          </cell>
          <cell r="N278">
            <v>2629.1432231265271</v>
          </cell>
          <cell r="O278">
            <v>2854.7393136433984</v>
          </cell>
          <cell r="P278">
            <v>2955.9412981743312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FN278">
            <v>1276</v>
          </cell>
          <cell r="FO278">
            <v>1527.0189730789696</v>
          </cell>
          <cell r="FP278">
            <v>1537.0234479594442</v>
          </cell>
          <cell r="FQ278">
            <v>1588.5931329027655</v>
          </cell>
          <cell r="FR278">
            <v>1572.3007774031946</v>
          </cell>
          <cell r="FS278">
            <v>1385.6439544715363</v>
          </cell>
          <cell r="FT278">
            <v>1406.4537920939206</v>
          </cell>
          <cell r="FU278">
            <v>2149.1406019765218</v>
          </cell>
          <cell r="FV278">
            <v>1868.8738365460854</v>
          </cell>
          <cell r="FW278">
            <v>2149.5253581893867</v>
          </cell>
          <cell r="FX278">
            <v>2167.5806975168907</v>
          </cell>
          <cell r="FY278">
            <v>2686.745032700444</v>
          </cell>
          <cell r="FZ278">
            <v>2581.4098418732906</v>
          </cell>
          <cell r="GA278">
            <v>2354.2488784748534</v>
          </cell>
          <cell r="GB278">
            <v>2462.9104276495837</v>
          </cell>
        </row>
        <row r="279">
          <cell r="B279">
            <v>1277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FN279">
            <v>1277</v>
          </cell>
          <cell r="FO279">
            <v>0</v>
          </cell>
          <cell r="FP279">
            <v>0</v>
          </cell>
          <cell r="FQ279">
            <v>0</v>
          </cell>
          <cell r="FR279">
            <v>0</v>
          </cell>
          <cell r="FS279">
            <v>0</v>
          </cell>
          <cell r="FT279">
            <v>0</v>
          </cell>
          <cell r="FU279">
            <v>0</v>
          </cell>
          <cell r="FV279">
            <v>0</v>
          </cell>
          <cell r="FW279">
            <v>0</v>
          </cell>
          <cell r="FX279">
            <v>0</v>
          </cell>
          <cell r="FY279">
            <v>0</v>
          </cell>
          <cell r="FZ279">
            <v>0</v>
          </cell>
          <cell r="GA279">
            <v>0</v>
          </cell>
          <cell r="GB279">
            <v>0</v>
          </cell>
        </row>
        <row r="280">
          <cell r="B280">
            <v>1278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FN280">
            <v>1278</v>
          </cell>
          <cell r="FO280">
            <v>0</v>
          </cell>
          <cell r="FP280">
            <v>0</v>
          </cell>
          <cell r="FQ280">
            <v>0</v>
          </cell>
          <cell r="FR280">
            <v>0</v>
          </cell>
          <cell r="FS280">
            <v>0</v>
          </cell>
          <cell r="FT280">
            <v>0</v>
          </cell>
          <cell r="FU280">
            <v>0</v>
          </cell>
          <cell r="FV280">
            <v>0</v>
          </cell>
          <cell r="FW280">
            <v>0</v>
          </cell>
          <cell r="FX280">
            <v>0</v>
          </cell>
          <cell r="FY280">
            <v>0</v>
          </cell>
          <cell r="FZ280">
            <v>0</v>
          </cell>
          <cell r="GA280">
            <v>0</v>
          </cell>
          <cell r="GB280">
            <v>0</v>
          </cell>
        </row>
        <row r="281">
          <cell r="B281">
            <v>1279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FN281">
            <v>1279</v>
          </cell>
          <cell r="FO281">
            <v>0</v>
          </cell>
          <cell r="FP281">
            <v>0</v>
          </cell>
          <cell r="FQ281">
            <v>0</v>
          </cell>
          <cell r="FR281">
            <v>0</v>
          </cell>
          <cell r="FS281">
            <v>0</v>
          </cell>
          <cell r="FT281">
            <v>0</v>
          </cell>
          <cell r="FU281">
            <v>0</v>
          </cell>
          <cell r="FV281">
            <v>0</v>
          </cell>
          <cell r="FW281">
            <v>0</v>
          </cell>
          <cell r="FX281">
            <v>0</v>
          </cell>
          <cell r="FY281">
            <v>0</v>
          </cell>
          <cell r="FZ281">
            <v>0</v>
          </cell>
          <cell r="GA281">
            <v>0</v>
          </cell>
          <cell r="GB281">
            <v>0</v>
          </cell>
        </row>
        <row r="282">
          <cell r="B282">
            <v>1280</v>
          </cell>
          <cell r="C282">
            <v>14093.561337209303</v>
          </cell>
          <cell r="D282">
            <v>14383.424127906977</v>
          </cell>
          <cell r="E282">
            <v>14884.026453488374</v>
          </cell>
          <cell r="F282">
            <v>14759.336337209303</v>
          </cell>
          <cell r="G282">
            <v>14900.104899356005</v>
          </cell>
          <cell r="H282">
            <v>13432.317272560589</v>
          </cell>
          <cell r="I282">
            <v>13855.446095930234</v>
          </cell>
          <cell r="J282">
            <v>13079.110399709301</v>
          </cell>
          <cell r="K282">
            <v>12900.294815406976</v>
          </cell>
          <cell r="L282">
            <v>13997.366145348837</v>
          </cell>
          <cell r="M282">
            <v>14740.427254625363</v>
          </cell>
          <cell r="N282">
            <v>13729.732114557126</v>
          </cell>
          <cell r="O282">
            <v>14907.824605541577</v>
          </cell>
          <cell r="P282">
            <v>15436.314694955163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FN282">
            <v>1280</v>
          </cell>
          <cell r="FO282">
            <v>14055.404556044034</v>
          </cell>
          <cell r="FP282">
            <v>14347.913142657317</v>
          </cell>
          <cell r="FQ282">
            <v>14783.163510456065</v>
          </cell>
          <cell r="FR282">
            <v>14632.634084343641</v>
          </cell>
          <cell r="FS282">
            <v>14861.841687546093</v>
          </cell>
          <cell r="FT282">
            <v>13354.070802280536</v>
          </cell>
          <cell r="FU282">
            <v>14476.607430585533</v>
          </cell>
          <cell r="FV282">
            <v>13542.610042511798</v>
          </cell>
          <cell r="FW282">
            <v>12215.586933023005</v>
          </cell>
          <cell r="FX282">
            <v>13355.223234327925</v>
          </cell>
          <cell r="FY282">
            <v>16484.765272064924</v>
          </cell>
          <cell r="FZ282">
            <v>14794.417628893398</v>
          </cell>
          <cell r="GA282">
            <v>14582.354831849429</v>
          </cell>
          <cell r="GB282">
            <v>14963.994098052919</v>
          </cell>
        </row>
        <row r="283">
          <cell r="B283">
            <v>1281</v>
          </cell>
          <cell r="C283">
            <v>470.3459302325582</v>
          </cell>
          <cell r="D283">
            <v>550.21744186046521</v>
          </cell>
          <cell r="E283">
            <v>459.22761627906982</v>
          </cell>
          <cell r="F283">
            <v>545.61279069767443</v>
          </cell>
          <cell r="G283">
            <v>505.64825581395354</v>
          </cell>
          <cell r="H283">
            <v>425.44098837209305</v>
          </cell>
          <cell r="I283">
            <v>491.14360465116283</v>
          </cell>
          <cell r="J283">
            <v>444.59825581395353</v>
          </cell>
          <cell r="K283">
            <v>429.23982558139539</v>
          </cell>
          <cell r="L283">
            <v>447.98459302325585</v>
          </cell>
          <cell r="M283">
            <v>445.67267441860469</v>
          </cell>
          <cell r="N283">
            <v>352.55319767441864</v>
          </cell>
          <cell r="O283">
            <v>345.78052325581393</v>
          </cell>
          <cell r="P283">
            <v>344.19767441860466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FN283">
            <v>1281</v>
          </cell>
          <cell r="FO283">
            <v>469.07251989272618</v>
          </cell>
          <cell r="FP283">
            <v>548.85901960382728</v>
          </cell>
          <cell r="FQ283">
            <v>456.11561906216338</v>
          </cell>
          <cell r="FR283">
            <v>540.9289507068861</v>
          </cell>
          <cell r="FS283">
            <v>504.34975983394492</v>
          </cell>
          <cell r="FT283">
            <v>422.962692559309</v>
          </cell>
          <cell r="FU283">
            <v>513.16234117254714</v>
          </cell>
          <cell r="FV283">
            <v>460.3540011561567</v>
          </cell>
          <cell r="FW283">
            <v>406.45709881319084</v>
          </cell>
          <cell r="FX283">
            <v>427.43286009941136</v>
          </cell>
          <cell r="FY283">
            <v>498.41224403171725</v>
          </cell>
          <cell r="FZ283">
            <v>379.89228043765098</v>
          </cell>
          <cell r="GA283">
            <v>338.23139307558711</v>
          </cell>
          <cell r="GB283">
            <v>333.66590862823176</v>
          </cell>
        </row>
        <row r="284">
          <cell r="B284">
            <v>1282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FN284">
            <v>1282</v>
          </cell>
          <cell r="FO284">
            <v>0</v>
          </cell>
          <cell r="FP284">
            <v>0</v>
          </cell>
          <cell r="FQ284">
            <v>0</v>
          </cell>
          <cell r="FR284">
            <v>0</v>
          </cell>
          <cell r="FS284">
            <v>0</v>
          </cell>
          <cell r="FT284">
            <v>0</v>
          </cell>
          <cell r="FU284">
            <v>0</v>
          </cell>
          <cell r="FV284">
            <v>0</v>
          </cell>
          <cell r="FW284">
            <v>0</v>
          </cell>
          <cell r="FX284">
            <v>0</v>
          </cell>
          <cell r="FY284">
            <v>0</v>
          </cell>
          <cell r="FZ284">
            <v>0</v>
          </cell>
          <cell r="GA284">
            <v>0</v>
          </cell>
          <cell r="GB284">
            <v>0</v>
          </cell>
        </row>
        <row r="285">
          <cell r="B285">
            <v>1283</v>
          </cell>
          <cell r="C285">
            <v>546.20755813953497</v>
          </cell>
          <cell r="D285">
            <v>546.20755813953497</v>
          </cell>
          <cell r="E285">
            <v>546.20755813953497</v>
          </cell>
          <cell r="F285">
            <v>550.27500000000009</v>
          </cell>
          <cell r="G285">
            <v>651.26812895907426</v>
          </cell>
          <cell r="H285">
            <v>978.6196064608356</v>
          </cell>
          <cell r="I285">
            <v>895.73755718057043</v>
          </cell>
          <cell r="J285">
            <v>816.93167425835122</v>
          </cell>
          <cell r="K285">
            <v>892.00107135236181</v>
          </cell>
          <cell r="L285">
            <v>900.83276512812779</v>
          </cell>
          <cell r="M285">
            <v>1014.9654231534109</v>
          </cell>
          <cell r="N285">
            <v>847.16324141385769</v>
          </cell>
          <cell r="O285">
            <v>919.85487479900826</v>
          </cell>
          <cell r="P285">
            <v>952.46420566337486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FN285">
            <v>1283</v>
          </cell>
          <cell r="FO285">
            <v>535.43746406110517</v>
          </cell>
          <cell r="FP285">
            <v>538.94545626925913</v>
          </cell>
          <cell r="FQ285">
            <v>542.01411673788164</v>
          </cell>
          <cell r="FR285">
            <v>543.83934631815032</v>
          </cell>
          <cell r="FS285">
            <v>648.5956011269767</v>
          </cell>
          <cell r="FT285">
            <v>972.0883008885736</v>
          </cell>
          <cell r="FU285">
            <v>832.87034212282879</v>
          </cell>
          <cell r="FV285">
            <v>752.62654087286717</v>
          </cell>
          <cell r="FW285">
            <v>832.77514741457992</v>
          </cell>
          <cell r="FX285">
            <v>813.70145713498789</v>
          </cell>
          <cell r="FY285">
            <v>1027.0395519479982</v>
          </cell>
          <cell r="FZ285">
            <v>831.78257837867807</v>
          </cell>
          <cell r="GA285">
            <v>758.58671122981036</v>
          </cell>
          <cell r="GB285">
            <v>793.59966503399573</v>
          </cell>
        </row>
        <row r="286">
          <cell r="B286">
            <v>1284</v>
          </cell>
          <cell r="C286">
            <v>2078.788953488372</v>
          </cell>
          <cell r="D286">
            <v>2128.979651162791</v>
          </cell>
          <cell r="E286">
            <v>2199.8049418604651</v>
          </cell>
          <cell r="F286">
            <v>2180.4078488372093</v>
          </cell>
          <cell r="G286">
            <v>3440.1757309187869</v>
          </cell>
          <cell r="H286">
            <v>3810.2738856606866</v>
          </cell>
          <cell r="I286">
            <v>3723.2264869186051</v>
          </cell>
          <cell r="J286">
            <v>3552.1798604651167</v>
          </cell>
          <cell r="K286">
            <v>3639.2406235465119</v>
          </cell>
          <cell r="L286">
            <v>3846.3620058139536</v>
          </cell>
          <cell r="M286">
            <v>2300.1685764150438</v>
          </cell>
          <cell r="N286">
            <v>2147.5963549122821</v>
          </cell>
          <cell r="O286">
            <v>1234.9329626793842</v>
          </cell>
          <cell r="P286">
            <v>1277.4460410662509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FN286">
            <v>1284</v>
          </cell>
          <cell r="FO286">
            <v>2073.1608589784614</v>
          </cell>
          <cell r="FP286">
            <v>2123.7234503918921</v>
          </cell>
          <cell r="FQ286">
            <v>2184.8977659543743</v>
          </cell>
          <cell r="FR286">
            <v>2161.6900298037631</v>
          </cell>
          <cell r="FS286">
            <v>3431.3414191106094</v>
          </cell>
          <cell r="FT286">
            <v>3788.0781262616542</v>
          </cell>
          <cell r="FU286">
            <v>3890.1445578219759</v>
          </cell>
          <cell r="FV286">
            <v>3678.062588432028</v>
          </cell>
          <cell r="FW286">
            <v>3446.0809495630733</v>
          </cell>
          <cell r="FX286">
            <v>3669.9063734038277</v>
          </cell>
          <cell r="FY286">
            <v>2572.363637321545</v>
          </cell>
          <cell r="FZ286">
            <v>2314.1338161415642</v>
          </cell>
          <cell r="GA286">
            <v>1207.9717283931407</v>
          </cell>
          <cell r="GB286">
            <v>1238.3587272513798</v>
          </cell>
        </row>
        <row r="287">
          <cell r="B287">
            <v>1285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FN287">
            <v>1285</v>
          </cell>
          <cell r="FO287">
            <v>0</v>
          </cell>
          <cell r="FP287">
            <v>0</v>
          </cell>
          <cell r="FQ287">
            <v>0</v>
          </cell>
          <cell r="FR287">
            <v>0</v>
          </cell>
          <cell r="FS287">
            <v>0</v>
          </cell>
          <cell r="FT287">
            <v>0</v>
          </cell>
          <cell r="FU287">
            <v>0</v>
          </cell>
          <cell r="FV287">
            <v>0</v>
          </cell>
          <cell r="FW287">
            <v>0</v>
          </cell>
          <cell r="FX287">
            <v>0</v>
          </cell>
          <cell r="FY287">
            <v>0</v>
          </cell>
          <cell r="FZ287">
            <v>0</v>
          </cell>
          <cell r="GA287">
            <v>0</v>
          </cell>
          <cell r="GB287">
            <v>0</v>
          </cell>
        </row>
        <row r="288">
          <cell r="B288">
            <v>1286</v>
          </cell>
          <cell r="C288">
            <v>752.42877906976753</v>
          </cell>
          <cell r="D288">
            <v>752.42877906976753</v>
          </cell>
          <cell r="E288">
            <v>763.84447674418607</v>
          </cell>
          <cell r="F288">
            <v>763.84447674418607</v>
          </cell>
          <cell r="G288">
            <v>743.22527036916597</v>
          </cell>
          <cell r="H288">
            <v>733.83705683851042</v>
          </cell>
          <cell r="I288">
            <v>531.9928561046512</v>
          </cell>
          <cell r="J288">
            <v>452.35512645348842</v>
          </cell>
          <cell r="K288">
            <v>548.01483575581403</v>
          </cell>
          <cell r="L288">
            <v>434.76713372093025</v>
          </cell>
          <cell r="M288">
            <v>304.08376493895349</v>
          </cell>
          <cell r="N288">
            <v>283.92475801569771</v>
          </cell>
          <cell r="O288">
            <v>73.748215216526432</v>
          </cell>
          <cell r="P288">
            <v>86.647003162152444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FN288">
            <v>1286</v>
          </cell>
          <cell r="FO288">
            <v>750.39166016287948</v>
          </cell>
          <cell r="FP288">
            <v>750.571120765503</v>
          </cell>
          <cell r="FQ288">
            <v>758.66821599349817</v>
          </cell>
          <cell r="FR288">
            <v>757.28721604957809</v>
          </cell>
          <cell r="FS288">
            <v>741.31668072267007</v>
          </cell>
          <cell r="FT288">
            <v>729.56227994832977</v>
          </cell>
          <cell r="FU288">
            <v>555.8429285048544</v>
          </cell>
          <cell r="FV288">
            <v>468.3857610397468</v>
          </cell>
          <cell r="FW288">
            <v>518.92789758311267</v>
          </cell>
          <cell r="FX288">
            <v>414.82176471616606</v>
          </cell>
          <cell r="FY288">
            <v>340.06812702742224</v>
          </cell>
          <cell r="FZ288">
            <v>305.94198125782032</v>
          </cell>
          <cell r="GA288">
            <v>72.13813356129954</v>
          </cell>
          <cell r="GB288">
            <v>83.995776812982882</v>
          </cell>
        </row>
        <row r="289">
          <cell r="B289">
            <v>1287</v>
          </cell>
          <cell r="C289">
            <v>3394.7406976744187</v>
          </cell>
          <cell r="D289">
            <v>3454.2654069767445</v>
          </cell>
          <cell r="E289">
            <v>3632.6476744186048</v>
          </cell>
          <cell r="F289">
            <v>3632.6476744186048</v>
          </cell>
          <cell r="G289">
            <v>4504.4428645183552</v>
          </cell>
          <cell r="H289">
            <v>4951.8650191009829</v>
          </cell>
          <cell r="I289">
            <v>5237.7728066860473</v>
          </cell>
          <cell r="J289">
            <v>4888.6286337209303</v>
          </cell>
          <cell r="K289">
            <v>6005.5645726744187</v>
          </cell>
          <cell r="L289">
            <v>8506.7553008720934</v>
          </cell>
          <cell r="M289">
            <v>8375.2039640587955</v>
          </cell>
          <cell r="N289">
            <v>5546.372764832051</v>
          </cell>
          <cell r="O289">
            <v>2067.0479891059031</v>
          </cell>
          <cell r="P289">
            <v>2352.4397962934368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FN289">
            <v>1287</v>
          </cell>
          <cell r="FO289">
            <v>3385.5498072518531</v>
          </cell>
          <cell r="FP289">
            <v>3445.7372312916818</v>
          </cell>
          <cell r="FQ289">
            <v>3608.0307109520118</v>
          </cell>
          <cell r="FR289">
            <v>3601.4630307665943</v>
          </cell>
          <cell r="FS289">
            <v>4492.8755331086168</v>
          </cell>
          <cell r="FT289">
            <v>4923.0192175028151</v>
          </cell>
          <cell r="FU289">
            <v>5472.5903596321032</v>
          </cell>
          <cell r="FV289">
            <v>5061.8726508043919</v>
          </cell>
          <cell r="FW289">
            <v>5686.8077178957956</v>
          </cell>
          <cell r="FX289">
            <v>8116.4995516460331</v>
          </cell>
          <cell r="FY289">
            <v>9366.3005195357819</v>
          </cell>
          <cell r="FZ289">
            <v>5976.471669206514</v>
          </cell>
          <cell r="GA289">
            <v>2021.9198997282601</v>
          </cell>
          <cell r="GB289">
            <v>2280.4598068517189</v>
          </cell>
        </row>
        <row r="290">
          <cell r="B290">
            <v>1288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FN290">
            <v>1288</v>
          </cell>
          <cell r="FO290">
            <v>0</v>
          </cell>
          <cell r="FP290">
            <v>0</v>
          </cell>
          <cell r="FQ290">
            <v>0</v>
          </cell>
          <cell r="FR290">
            <v>0</v>
          </cell>
          <cell r="FS290">
            <v>0</v>
          </cell>
          <cell r="FT290">
            <v>0</v>
          </cell>
          <cell r="FU290">
            <v>0</v>
          </cell>
          <cell r="FV290">
            <v>0</v>
          </cell>
          <cell r="FW290">
            <v>0</v>
          </cell>
          <cell r="FX290">
            <v>0</v>
          </cell>
          <cell r="FY290">
            <v>0</v>
          </cell>
          <cell r="FZ290">
            <v>0</v>
          </cell>
          <cell r="GA290">
            <v>0</v>
          </cell>
          <cell r="GB290">
            <v>0</v>
          </cell>
        </row>
        <row r="291">
          <cell r="B291">
            <v>1289</v>
          </cell>
          <cell r="C291">
            <v>387.17441860465118</v>
          </cell>
          <cell r="D291">
            <v>387.17441860465118</v>
          </cell>
          <cell r="E291">
            <v>387.17441860465118</v>
          </cell>
          <cell r="F291">
            <v>387.17441860465118</v>
          </cell>
          <cell r="G291">
            <v>354.87621478506554</v>
          </cell>
          <cell r="H291">
            <v>382.65482880743616</v>
          </cell>
          <cell r="I291">
            <v>380.61763517441858</v>
          </cell>
          <cell r="J291">
            <v>356.47204360465122</v>
          </cell>
          <cell r="K291">
            <v>279.74785901162795</v>
          </cell>
          <cell r="L291">
            <v>246.22657412790701</v>
          </cell>
          <cell r="M291">
            <v>903.6181190869188</v>
          </cell>
          <cell r="N291">
            <v>845.06518551061049</v>
          </cell>
          <cell r="O291">
            <v>387.00669109866396</v>
          </cell>
          <cell r="P291">
            <v>670.07461108569737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FN291">
            <v>1289</v>
          </cell>
          <cell r="FO291">
            <v>379.54013224044053</v>
          </cell>
          <cell r="FP291">
            <v>382.02674163172742</v>
          </cell>
          <cell r="FQ291">
            <v>384.20193458746178</v>
          </cell>
          <cell r="FR291">
            <v>382.64628181375377</v>
          </cell>
          <cell r="FS291">
            <v>353.41995350220748</v>
          </cell>
          <cell r="FT291">
            <v>380.10099113737203</v>
          </cell>
          <cell r="FU291">
            <v>353.9040397318023</v>
          </cell>
          <cell r="FV291">
            <v>328.41219106801924</v>
          </cell>
          <cell r="FW291">
            <v>261.17352546911235</v>
          </cell>
          <cell r="FX291">
            <v>222.41078467515226</v>
          </cell>
          <cell r="FY291">
            <v>914.36764936853217</v>
          </cell>
          <cell r="FZ291">
            <v>829.72261370661192</v>
          </cell>
          <cell r="GA291">
            <v>319.1570116847123</v>
          </cell>
          <cell r="GB291">
            <v>558.31073098964919</v>
          </cell>
        </row>
        <row r="292">
          <cell r="B292">
            <v>1290</v>
          </cell>
          <cell r="C292">
            <v>949.69003117059583</v>
          </cell>
          <cell r="D292">
            <v>949.69003117059583</v>
          </cell>
          <cell r="E292">
            <v>1029.4684422471123</v>
          </cell>
          <cell r="F292">
            <v>869.91162009407935</v>
          </cell>
          <cell r="G292">
            <v>1016.8488294088349</v>
          </cell>
          <cell r="H292">
            <v>988.7008739180875</v>
          </cell>
          <cell r="I292">
            <v>1135.6217220118449</v>
          </cell>
          <cell r="J292">
            <v>1035.7111268253645</v>
          </cell>
          <cell r="K292">
            <v>986.41220930232566</v>
          </cell>
          <cell r="L292">
            <v>981.15523255813957</v>
          </cell>
          <cell r="M292">
            <v>1158.2765043298896</v>
          </cell>
          <cell r="N292">
            <v>966.78099123117295</v>
          </cell>
          <cell r="O292">
            <v>1049.7365373913458</v>
          </cell>
          <cell r="P292">
            <v>1055.2699193465996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FN292">
            <v>1290</v>
          </cell>
          <cell r="FO292">
            <v>947.11884892451997</v>
          </cell>
          <cell r="FP292">
            <v>947.34535799759135</v>
          </cell>
          <cell r="FQ292">
            <v>1022.4921568200199</v>
          </cell>
          <cell r="FR292">
            <v>862.44382076071315</v>
          </cell>
          <cell r="FS292">
            <v>1014.2375791927367</v>
          </cell>
          <cell r="FT292">
            <v>982.94145415624712</v>
          </cell>
          <cell r="FU292">
            <v>1186.5334212544715</v>
          </cell>
          <cell r="FV292">
            <v>1072.4148262865144</v>
          </cell>
          <cell r="FW292">
            <v>934.05648994446665</v>
          </cell>
          <cell r="FX292">
            <v>936.14377321243683</v>
          </cell>
          <cell r="FY292">
            <v>1295.343477105434</v>
          </cell>
          <cell r="FZ292">
            <v>1041.7509694005319</v>
          </cell>
          <cell r="GA292">
            <v>1026.8185381324777</v>
          </cell>
          <cell r="GB292">
            <v>1022.9807539565171</v>
          </cell>
        </row>
        <row r="293">
          <cell r="B293">
            <v>1291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FN293">
            <v>1291</v>
          </cell>
          <cell r="FO293">
            <v>0</v>
          </cell>
          <cell r="FP293">
            <v>0</v>
          </cell>
          <cell r="FQ293">
            <v>0</v>
          </cell>
          <cell r="FR293">
            <v>0</v>
          </cell>
          <cell r="FS293">
            <v>0</v>
          </cell>
          <cell r="FT293">
            <v>0</v>
          </cell>
          <cell r="FU293">
            <v>0</v>
          </cell>
          <cell r="FV293">
            <v>0</v>
          </cell>
          <cell r="FW293">
            <v>0</v>
          </cell>
          <cell r="FX293">
            <v>0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</row>
        <row r="294">
          <cell r="B294">
            <v>1292</v>
          </cell>
          <cell r="C294">
            <v>45616.619476744192</v>
          </cell>
          <cell r="D294">
            <v>46585.121511627913</v>
          </cell>
          <cell r="E294">
            <v>47392.009883720937</v>
          </cell>
          <cell r="F294">
            <v>47506.857558139542</v>
          </cell>
          <cell r="G294">
            <v>46601.56471606269</v>
          </cell>
          <cell r="H294">
            <v>46707.852507256197</v>
          </cell>
          <cell r="I294">
            <v>47476.803907590314</v>
          </cell>
          <cell r="J294">
            <v>43299.853393156882</v>
          </cell>
          <cell r="K294">
            <v>47278.758840095623</v>
          </cell>
          <cell r="L294">
            <v>47746.865363264886</v>
          </cell>
          <cell r="M294">
            <v>53796.241970375377</v>
          </cell>
          <cell r="N294">
            <v>44902.218030159369</v>
          </cell>
          <cell r="O294">
            <v>48755.094797783306</v>
          </cell>
          <cell r="P294">
            <v>47351.561078728664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FN294">
            <v>1292</v>
          </cell>
          <cell r="FO294">
            <v>44717.1531914773</v>
          </cell>
          <cell r="FP294">
            <v>45965.749089889665</v>
          </cell>
          <cell r="FQ294">
            <v>47028.16355206108</v>
          </cell>
          <cell r="FR294">
            <v>46951.248666663181</v>
          </cell>
          <cell r="FS294">
            <v>46410.331684404846</v>
          </cell>
          <cell r="FT294">
            <v>46396.124379866342</v>
          </cell>
          <cell r="FU294">
            <v>44144.651071543703</v>
          </cell>
          <cell r="FV294">
            <v>39891.486529983573</v>
          </cell>
          <cell r="FW294">
            <v>44139.605463641754</v>
          </cell>
          <cell r="FX294">
            <v>43128.642100613142</v>
          </cell>
          <cell r="FY294">
            <v>54436.207371558223</v>
          </cell>
          <cell r="FZ294">
            <v>44086.99629803907</v>
          </cell>
          <cell r="GA294">
            <v>40207.393613508255</v>
          </cell>
          <cell r="GB294">
            <v>39453.643283889389</v>
          </cell>
        </row>
        <row r="295">
          <cell r="B295">
            <v>1293</v>
          </cell>
          <cell r="C295">
            <v>3929.7559597289892</v>
          </cell>
          <cell r="D295">
            <v>4073.5275192312706</v>
          </cell>
          <cell r="E295">
            <v>3984.7274383622166</v>
          </cell>
          <cell r="F295">
            <v>4253.9467311557</v>
          </cell>
          <cell r="G295">
            <v>4379.4315608166517</v>
          </cell>
          <cell r="H295">
            <v>4645.8621557524157</v>
          </cell>
          <cell r="I295">
            <v>4900.1105476079938</v>
          </cell>
          <cell r="J295">
            <v>4780.4720930232561</v>
          </cell>
          <cell r="K295">
            <v>5600.8578488372095</v>
          </cell>
          <cell r="L295">
            <v>3912.1020348837214</v>
          </cell>
          <cell r="M295">
            <v>4471.3317017516792</v>
          </cell>
          <cell r="N295">
            <v>3732.0954699359731</v>
          </cell>
          <cell r="O295">
            <v>4052.3314084148415</v>
          </cell>
          <cell r="P295">
            <v>3412.4038658445033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FN295">
            <v>1293</v>
          </cell>
          <cell r="FO295">
            <v>3919.1165737994429</v>
          </cell>
          <cell r="FP295">
            <v>4063.4704581056903</v>
          </cell>
          <cell r="FQ295">
            <v>3957.7245747304737</v>
          </cell>
          <cell r="FR295">
            <v>4217.4285150182213</v>
          </cell>
          <cell r="FS295">
            <v>4368.185256273804</v>
          </cell>
          <cell r="FT295">
            <v>4618.7988942377469</v>
          </cell>
          <cell r="FU295">
            <v>5119.7901729796176</v>
          </cell>
          <cell r="FV295">
            <v>4949.8832410163832</v>
          </cell>
          <cell r="FW295">
            <v>5303.5815794118898</v>
          </cell>
          <cell r="FX295">
            <v>3732.6305141129501</v>
          </cell>
          <cell r="FY295">
            <v>5000.4557048229472</v>
          </cell>
          <cell r="FZ295">
            <v>4021.5044658149159</v>
          </cell>
          <cell r="GA295">
            <v>3963.8603255224325</v>
          </cell>
          <cell r="GB295">
            <v>3307.9910793318036</v>
          </cell>
        </row>
        <row r="296">
          <cell r="B296">
            <v>1294</v>
          </cell>
          <cell r="C296">
            <v>1326.7438953488372</v>
          </cell>
          <cell r="D296">
            <v>1406.8168604651164</v>
          </cell>
          <cell r="E296">
            <v>1415.9206395348838</v>
          </cell>
          <cell r="F296">
            <v>1415.9206395348838</v>
          </cell>
          <cell r="G296">
            <v>1390.1396659376619</v>
          </cell>
          <cell r="H296">
            <v>1447.5586636543314</v>
          </cell>
          <cell r="I296">
            <v>1303.4868390239785</v>
          </cell>
          <cell r="J296">
            <v>1202.4991646053741</v>
          </cell>
          <cell r="K296">
            <v>1124.0238215821182</v>
          </cell>
          <cell r="L296">
            <v>1000.7583651867693</v>
          </cell>
          <cell r="M296">
            <v>1040.1371138902343</v>
          </cell>
          <cell r="N296">
            <v>1131.3402278297212</v>
          </cell>
          <cell r="O296">
            <v>1194.6099807955375</v>
          </cell>
          <cell r="P296">
            <v>1364.5650946825731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FN296">
            <v>1294</v>
          </cell>
          <cell r="FO296">
            <v>1300.583223717781</v>
          </cell>
          <cell r="FP296">
            <v>1388.1125287485836</v>
          </cell>
          <cell r="FQ296">
            <v>1405.0500828338645</v>
          </cell>
          <cell r="FR296">
            <v>1399.360965050254</v>
          </cell>
          <cell r="FS296">
            <v>1384.4351230888367</v>
          </cell>
          <cell r="FT296">
            <v>1437.8976596199923</v>
          </cell>
          <cell r="FU296">
            <v>1212.0017977002767</v>
          </cell>
          <cell r="FV296">
            <v>1107.8439178907909</v>
          </cell>
          <cell r="FW296">
            <v>1049.3923536396539</v>
          </cell>
          <cell r="FX296">
            <v>903.96194667350915</v>
          </cell>
          <cell r="FY296">
            <v>1052.5106876008756</v>
          </cell>
          <cell r="FZ296">
            <v>1110.8001926018569</v>
          </cell>
          <cell r="GA296">
            <v>985.17198893141187</v>
          </cell>
          <cell r="GB296">
            <v>1136.9649332942004</v>
          </cell>
        </row>
        <row r="297">
          <cell r="B297">
            <v>1295</v>
          </cell>
          <cell r="C297">
            <v>275.52122093023257</v>
          </cell>
          <cell r="D297">
            <v>216.94622093023258</v>
          </cell>
          <cell r="E297">
            <v>246.3872093023256</v>
          </cell>
          <cell r="F297">
            <v>184.80959302325581</v>
          </cell>
          <cell r="G297">
            <v>111.24069767441861</v>
          </cell>
          <cell r="H297">
            <v>172.78953488372093</v>
          </cell>
          <cell r="I297">
            <v>167.39825581395351</v>
          </cell>
          <cell r="J297">
            <v>151.67529069767443</v>
          </cell>
          <cell r="K297">
            <v>165.48924418604653</v>
          </cell>
          <cell r="L297">
            <v>192.24418604651163</v>
          </cell>
          <cell r="M297">
            <v>367.02149297429844</v>
          </cell>
          <cell r="N297">
            <v>306.34257144508041</v>
          </cell>
          <cell r="O297">
            <v>427.04472216133746</v>
          </cell>
          <cell r="P297">
            <v>492.32902926126576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FN297">
            <v>1295</v>
          </cell>
          <cell r="FO297">
            <v>274.77527725553716</v>
          </cell>
          <cell r="FP297">
            <v>216.41060618489001</v>
          </cell>
          <cell r="FQ297">
            <v>244.71754423330626</v>
          </cell>
          <cell r="FR297">
            <v>183.223085930237</v>
          </cell>
          <cell r="FS297">
            <v>110.95503348576028</v>
          </cell>
          <cell r="FT297">
            <v>171.78299439397219</v>
          </cell>
          <cell r="FU297">
            <v>174.90298162937901</v>
          </cell>
          <cell r="FV297">
            <v>157.05038433262837</v>
          </cell>
          <cell r="FW297">
            <v>156.70558524139804</v>
          </cell>
          <cell r="FX297">
            <v>183.42479531450783</v>
          </cell>
          <cell r="FY297">
            <v>410.45371731580155</v>
          </cell>
          <cell r="FZ297">
            <v>330.09820597026447</v>
          </cell>
          <cell r="GA297">
            <v>417.72142028759458</v>
          </cell>
          <cell r="GB297">
            <v>477.2647379735933</v>
          </cell>
        </row>
        <row r="298">
          <cell r="B298">
            <v>1296</v>
          </cell>
          <cell r="C298">
            <v>30.37151162790698</v>
          </cell>
          <cell r="D298">
            <v>34.861046511627912</v>
          </cell>
          <cell r="E298">
            <v>37.844476744186046</v>
          </cell>
          <cell r="F298">
            <v>49.624709302325584</v>
          </cell>
          <cell r="G298">
            <v>77.57877906976745</v>
          </cell>
          <cell r="H298">
            <v>80.979877717391318</v>
          </cell>
          <cell r="I298">
            <v>71.496802325581399</v>
          </cell>
          <cell r="J298">
            <v>121.09273255813955</v>
          </cell>
          <cell r="K298">
            <v>142.35087209302327</v>
          </cell>
          <cell r="L298">
            <v>139.28110465116279</v>
          </cell>
          <cell r="M298">
            <v>215.96937488372092</v>
          </cell>
          <cell r="N298">
            <v>46.114735319359752</v>
          </cell>
          <cell r="O298">
            <v>82.511657380776882</v>
          </cell>
          <cell r="P298">
            <v>104.34463265524732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FN298">
            <v>1296</v>
          </cell>
          <cell r="FO298">
            <v>29.772647638088078</v>
          </cell>
          <cell r="FP298">
            <v>34.397551513619867</v>
          </cell>
          <cell r="FQ298">
            <v>37.553930424864639</v>
          </cell>
          <cell r="FR298">
            <v>49.044331412848081</v>
          </cell>
          <cell r="FS298">
            <v>77.260428705263237</v>
          </cell>
          <cell r="FT298">
            <v>80.439418152627979</v>
          </cell>
          <cell r="FU298">
            <v>66.47880926309216</v>
          </cell>
          <cell r="FV298">
            <v>111.56086524961194</v>
          </cell>
          <cell r="FW298">
            <v>132.89924451787215</v>
          </cell>
          <cell r="FX298">
            <v>125.80940901933359</v>
          </cell>
          <cell r="FY298">
            <v>218.53856787152816</v>
          </cell>
          <cell r="FZ298">
            <v>45.277499742754891</v>
          </cell>
          <cell r="GA298">
            <v>68.045784748687765</v>
          </cell>
          <cell r="GB298">
            <v>86.940658799482492</v>
          </cell>
        </row>
        <row r="299">
          <cell r="B299">
            <v>1297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FN299">
            <v>1297</v>
          </cell>
          <cell r="FO299">
            <v>0</v>
          </cell>
          <cell r="FP299">
            <v>0</v>
          </cell>
          <cell r="FQ299">
            <v>0</v>
          </cell>
          <cell r="FR299">
            <v>0</v>
          </cell>
          <cell r="FS299">
            <v>0</v>
          </cell>
          <cell r="FT299">
            <v>0</v>
          </cell>
          <cell r="FU299">
            <v>0</v>
          </cell>
          <cell r="FV299">
            <v>0</v>
          </cell>
          <cell r="FW299">
            <v>0</v>
          </cell>
          <cell r="FX299">
            <v>0</v>
          </cell>
          <cell r="FY299">
            <v>0</v>
          </cell>
          <cell r="FZ299">
            <v>0</v>
          </cell>
          <cell r="GA299">
            <v>0</v>
          </cell>
          <cell r="GB299">
            <v>0</v>
          </cell>
        </row>
        <row r="300">
          <cell r="B300">
            <v>1298</v>
          </cell>
          <cell r="C300">
            <v>0</v>
          </cell>
          <cell r="D300">
            <v>0</v>
          </cell>
          <cell r="E300">
            <v>0</v>
          </cell>
          <cell r="F300">
            <v>4.68139534883721</v>
          </cell>
          <cell r="G300">
            <v>21.5171511627907</v>
          </cell>
          <cell r="H300">
            <v>29.671220930232561</v>
          </cell>
          <cell r="I300">
            <v>585.27034883720933</v>
          </cell>
          <cell r="J300">
            <v>744.26511627906984</v>
          </cell>
          <cell r="K300">
            <v>865.79912790697676</v>
          </cell>
          <cell r="L300">
            <v>353.33023255813958</v>
          </cell>
          <cell r="M300">
            <v>1087.3103539534884</v>
          </cell>
          <cell r="N300">
            <v>50.349762032362179</v>
          </cell>
          <cell r="O300">
            <v>43.637588540330896</v>
          </cell>
          <cell r="P300">
            <v>68.739118397435433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FN300">
            <v>1298</v>
          </cell>
          <cell r="FO300">
            <v>0</v>
          </cell>
          <cell r="FP300">
            <v>0</v>
          </cell>
          <cell r="FQ300">
            <v>0</v>
          </cell>
          <cell r="FR300">
            <v>4.6412076788972572</v>
          </cell>
          <cell r="FS300">
            <v>21.461895490562291</v>
          </cell>
          <cell r="FT300">
            <v>29.498378950730405</v>
          </cell>
          <cell r="FU300">
            <v>611.50893462512397</v>
          </cell>
          <cell r="FV300">
            <v>770.64050458937697</v>
          </cell>
          <cell r="FW300">
            <v>819.84517910798775</v>
          </cell>
          <cell r="FX300">
            <v>337.12086132854063</v>
          </cell>
          <cell r="FY300">
            <v>1215.9794050192636</v>
          </cell>
          <cell r="FZ300">
            <v>54.254183607295701</v>
          </cell>
          <cell r="GA300">
            <v>42.684886422986885</v>
          </cell>
          <cell r="GB300">
            <v>66.635837784568594</v>
          </cell>
        </row>
        <row r="301">
          <cell r="B301">
            <v>1299</v>
          </cell>
          <cell r="C301">
            <v>4565.2142441860469</v>
          </cell>
          <cell r="D301">
            <v>4665.0008720930236</v>
          </cell>
          <cell r="E301">
            <v>4806.2869186046519</v>
          </cell>
          <cell r="F301">
            <v>4780.3569767441868</v>
          </cell>
          <cell r="G301">
            <v>5014.7630469296473</v>
          </cell>
          <cell r="H301">
            <v>4884.4509005614245</v>
          </cell>
          <cell r="I301">
            <v>3622.6605218023255</v>
          </cell>
          <cell r="J301">
            <v>3571.9807238372096</v>
          </cell>
          <cell r="K301">
            <v>3758.0721845930234</v>
          </cell>
          <cell r="L301">
            <v>3801.7258687205613</v>
          </cell>
          <cell r="M301">
            <v>4283.3924946218094</v>
          </cell>
          <cell r="N301">
            <v>2938.568704125872</v>
          </cell>
          <cell r="O301">
            <v>2796.8174428000702</v>
          </cell>
          <cell r="P301">
            <v>2744.4226442920531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FN301">
            <v>1299</v>
          </cell>
          <cell r="FO301">
            <v>4552.8544242143498</v>
          </cell>
          <cell r="FP301">
            <v>4653.4835327108713</v>
          </cell>
          <cell r="FQ301">
            <v>4773.7166833136143</v>
          </cell>
          <cell r="FR301">
            <v>4739.3197658142744</v>
          </cell>
          <cell r="FS301">
            <v>5001.8852221131601</v>
          </cell>
          <cell r="FT301">
            <v>4855.9978023751646</v>
          </cell>
          <cell r="FU301">
            <v>3785.0700630863666</v>
          </cell>
          <cell r="FV301">
            <v>3698.5651580226381</v>
          </cell>
          <cell r="FW301">
            <v>3558.6052976591209</v>
          </cell>
          <cell r="FX301">
            <v>3627.3179629121582</v>
          </cell>
          <cell r="FY301">
            <v>4790.2763347519922</v>
          </cell>
          <cell r="FZ301">
            <v>3166.4428903124717</v>
          </cell>
          <cell r="GA301">
            <v>2735.7569216138995</v>
          </cell>
          <cell r="GB301">
            <v>2660.4487575762237</v>
          </cell>
        </row>
        <row r="302">
          <cell r="B302">
            <v>1300</v>
          </cell>
          <cell r="C302">
            <v>2561.3276162790698</v>
          </cell>
          <cell r="D302">
            <v>2614.3482558139535</v>
          </cell>
          <cell r="E302">
            <v>2623.4232558139538</v>
          </cell>
          <cell r="F302">
            <v>2637.8223837209302</v>
          </cell>
          <cell r="G302">
            <v>2708.2246303857796</v>
          </cell>
          <cell r="H302">
            <v>2650.155058856652</v>
          </cell>
          <cell r="I302">
            <v>2280.9733659896874</v>
          </cell>
          <cell r="J302">
            <v>2080.2961491108072</v>
          </cell>
          <cell r="K302">
            <v>2271.4584979480164</v>
          </cell>
          <cell r="L302">
            <v>2293.9481860465116</v>
          </cell>
          <cell r="M302">
            <v>2366.0446812150421</v>
          </cell>
          <cell r="N302">
            <v>2121.0606560343745</v>
          </cell>
          <cell r="O302">
            <v>2303.060247209738</v>
          </cell>
          <cell r="P302">
            <v>2384.7049236248545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FN302">
            <v>1300</v>
          </cell>
          <cell r="FO302">
            <v>2510.8234828559312</v>
          </cell>
          <cell r="FP302">
            <v>2579.5891920200238</v>
          </cell>
          <cell r="FQ302">
            <v>2603.2822461720107</v>
          </cell>
          <cell r="FR302">
            <v>2606.9721518625702</v>
          </cell>
          <cell r="FS302">
            <v>2697.111226584113</v>
          </cell>
          <cell r="FT302">
            <v>2632.4679285467801</v>
          </cell>
          <cell r="FU302">
            <v>2120.8835696077917</v>
          </cell>
          <cell r="FV302">
            <v>1916.5447295427934</v>
          </cell>
          <cell r="FW302">
            <v>2120.6411586556569</v>
          </cell>
          <cell r="FX302">
            <v>2072.0704817089095</v>
          </cell>
          <cell r="FY302">
            <v>2394.1913821400653</v>
          </cell>
          <cell r="FZ302">
            <v>2082.5517623137312</v>
          </cell>
          <cell r="GA302">
            <v>1899.2897103216319</v>
          </cell>
          <cell r="GB302">
            <v>1986.9523886994896</v>
          </cell>
        </row>
        <row r="303">
          <cell r="B303">
            <v>1301</v>
          </cell>
          <cell r="C303">
            <v>385.81220930232558</v>
          </cell>
          <cell r="D303">
            <v>385.81220930232558</v>
          </cell>
          <cell r="E303">
            <v>385.81220930232558</v>
          </cell>
          <cell r="F303">
            <v>385.81220930232558</v>
          </cell>
          <cell r="G303">
            <v>428.72752194693271</v>
          </cell>
          <cell r="H303">
            <v>393.97297561356538</v>
          </cell>
          <cell r="I303">
            <v>360.60629527697739</v>
          </cell>
          <cell r="J303">
            <v>328.88059921923804</v>
          </cell>
          <cell r="K303">
            <v>359.10205968803285</v>
          </cell>
          <cell r="L303">
            <v>362.65752562553814</v>
          </cell>
          <cell r="M303">
            <v>408.6050854332986</v>
          </cell>
          <cell r="N303">
            <v>341.05123262069839</v>
          </cell>
          <cell r="O303">
            <v>348.70751410011968</v>
          </cell>
          <cell r="P303">
            <v>366.74576262127061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FN303">
            <v>1301</v>
          </cell>
          <cell r="FO303">
            <v>378.20478291491662</v>
          </cell>
          <cell r="FP303">
            <v>380.68264358138788</v>
          </cell>
          <cell r="FQ303">
            <v>382.8501834796466</v>
          </cell>
          <cell r="FR303">
            <v>381.30000401351708</v>
          </cell>
          <cell r="FS303">
            <v>426.96820626136292</v>
          </cell>
          <cell r="FT303">
            <v>391.34360065116164</v>
          </cell>
          <cell r="FU303">
            <v>335.29719292370504</v>
          </cell>
          <cell r="FV303">
            <v>302.99261927294594</v>
          </cell>
          <cell r="FW303">
            <v>335.25886940941621</v>
          </cell>
          <cell r="FX303">
            <v>327.58017743781494</v>
          </cell>
          <cell r="FY303">
            <v>413.4658918362565</v>
          </cell>
          <cell r="FZ303">
            <v>334.85928066830127</v>
          </cell>
          <cell r="GA303">
            <v>287.5724133767647</v>
          </cell>
          <cell r="GB303">
            <v>305.57506795351622</v>
          </cell>
        </row>
        <row r="304">
          <cell r="B304">
            <v>1302</v>
          </cell>
          <cell r="C304">
            <v>1981.141569767442</v>
          </cell>
          <cell r="D304">
            <v>2143.6377906976745</v>
          </cell>
          <cell r="E304">
            <v>2369.2273255813957</v>
          </cell>
          <cell r="F304">
            <v>2025.6627906976746</v>
          </cell>
          <cell r="G304">
            <v>2249.2382113460021</v>
          </cell>
          <cell r="H304">
            <v>2259.9627956901072</v>
          </cell>
          <cell r="I304">
            <v>3333.7241773255814</v>
          </cell>
          <cell r="J304">
            <v>3173.1043517441867</v>
          </cell>
          <cell r="K304">
            <v>3170.244671511628</v>
          </cell>
          <cell r="L304">
            <v>3127.3523557107951</v>
          </cell>
          <cell r="M304">
            <v>3523.5779935384071</v>
          </cell>
          <cell r="N304">
            <v>2895.3261804004364</v>
          </cell>
          <cell r="O304">
            <v>3030.3945885811927</v>
          </cell>
          <cell r="P304">
            <v>3120.4283584185478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FN304">
            <v>1302</v>
          </cell>
          <cell r="FO304">
            <v>1942.0775166046467</v>
          </cell>
          <cell r="FP304">
            <v>2115.1370572731057</v>
          </cell>
          <cell r="FQ304">
            <v>2351.0378739545044</v>
          </cell>
          <cell r="FR304">
            <v>2001.9719739294417</v>
          </cell>
          <cell r="FS304">
            <v>2240.0082928937554</v>
          </cell>
          <cell r="FT304">
            <v>2244.8798078742625</v>
          </cell>
          <cell r="FU304">
            <v>3099.747212623106</v>
          </cell>
          <cell r="FV304">
            <v>2923.332057420781</v>
          </cell>
          <cell r="FW304">
            <v>2959.7508999128536</v>
          </cell>
          <cell r="FX304">
            <v>2824.8652439439934</v>
          </cell>
          <cell r="FY304">
            <v>3565.494824931121</v>
          </cell>
          <cell r="FZ304">
            <v>2842.7601173553121</v>
          </cell>
          <cell r="GA304">
            <v>2499.1084220570351</v>
          </cell>
          <cell r="GB304">
            <v>2599.9621668499244</v>
          </cell>
        </row>
        <row r="305">
          <cell r="B305">
            <v>1303</v>
          </cell>
          <cell r="C305">
            <v>1369.2122093023256</v>
          </cell>
          <cell r="D305">
            <v>1490.9188953488374</v>
          </cell>
          <cell r="E305">
            <v>1553.5805232558141</v>
          </cell>
          <cell r="F305">
            <v>1591.0796511627909</v>
          </cell>
          <cell r="G305">
            <v>2070.4189173322543</v>
          </cell>
          <cell r="H305">
            <v>2191.2810761552337</v>
          </cell>
          <cell r="I305">
            <v>1221.8887456395348</v>
          </cell>
          <cell r="J305">
            <v>1211.4461642441861</v>
          </cell>
          <cell r="K305">
            <v>1439.7051497093025</v>
          </cell>
          <cell r="L305">
            <v>1781.6346017441863</v>
          </cell>
          <cell r="M305">
            <v>1282.0970293552325</v>
          </cell>
          <cell r="N305">
            <v>1084.8195335280523</v>
          </cell>
          <cell r="O305">
            <v>562.62501500369376</v>
          </cell>
          <cell r="P305">
            <v>603.34627056679915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FN305">
            <v>1303</v>
          </cell>
          <cell r="FO305">
            <v>1342.2141495212604</v>
          </cell>
          <cell r="FP305">
            <v>1471.0963851382107</v>
          </cell>
          <cell r="FQ305">
            <v>1541.6530997151847</v>
          </cell>
          <cell r="FR305">
            <v>1572.4714323356191</v>
          </cell>
          <cell r="FS305">
            <v>2061.9227973247921</v>
          </cell>
          <cell r="FT305">
            <v>2176.6564700175704</v>
          </cell>
          <cell r="FU305">
            <v>1136.1306550772238</v>
          </cell>
          <cell r="FV305">
            <v>1116.0866505470599</v>
          </cell>
          <cell r="FW305">
            <v>1344.1134846003788</v>
          </cell>
          <cell r="FX305">
            <v>1609.309438600583</v>
          </cell>
          <cell r="FY305">
            <v>1297.3489820882598</v>
          </cell>
          <cell r="FZ305">
            <v>1065.1241042606903</v>
          </cell>
          <cell r="GA305">
            <v>463.98608245733567</v>
          </cell>
          <cell r="GB305">
            <v>502.71222306756994</v>
          </cell>
        </row>
        <row r="306">
          <cell r="B306">
            <v>1304</v>
          </cell>
          <cell r="C306">
            <v>447.08404829805539</v>
          </cell>
          <cell r="D306">
            <v>503.30644707244772</v>
          </cell>
          <cell r="E306">
            <v>631.54303733691972</v>
          </cell>
          <cell r="F306">
            <v>687.96018184839181</v>
          </cell>
          <cell r="G306">
            <v>789.90872093023256</v>
          </cell>
          <cell r="H306">
            <v>810.74476744186052</v>
          </cell>
          <cell r="I306">
            <v>659.89447674418614</v>
          </cell>
          <cell r="J306">
            <v>787.87471257969207</v>
          </cell>
          <cell r="K306">
            <v>860.27401049242053</v>
          </cell>
          <cell r="L306">
            <v>868.7915749527416</v>
          </cell>
          <cell r="M306">
            <v>978.86471567073602</v>
          </cell>
          <cell r="N306">
            <v>817.03099092463708</v>
          </cell>
          <cell r="O306">
            <v>1054.0865697173374</v>
          </cell>
          <cell r="P306">
            <v>1284.5805382617605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FN306">
            <v>1304</v>
          </cell>
          <cell r="FO306">
            <v>438.26846676795645</v>
          </cell>
          <cell r="FP306">
            <v>496.61473686789395</v>
          </cell>
          <cell r="FQ306">
            <v>626.6944432809986</v>
          </cell>
          <cell r="FR306">
            <v>679.91425303592791</v>
          </cell>
          <cell r="FS306">
            <v>786.66727098414538</v>
          </cell>
          <cell r="FT306">
            <v>805.33385825680398</v>
          </cell>
          <cell r="FU306">
            <v>613.57987527154796</v>
          </cell>
          <cell r="FV306">
            <v>725.85681061808373</v>
          </cell>
          <cell r="FW306">
            <v>803.15465856851677</v>
          </cell>
          <cell r="FX306">
            <v>784.7593891471048</v>
          </cell>
          <cell r="FY306">
            <v>990.50938688797316</v>
          </cell>
          <cell r="FZ306">
            <v>802.19739363618737</v>
          </cell>
          <cell r="GA306">
            <v>869.28502112695378</v>
          </cell>
          <cell r="GB306">
            <v>1070.3212559717126</v>
          </cell>
        </row>
        <row r="307">
          <cell r="B307">
            <v>1305</v>
          </cell>
          <cell r="C307">
            <v>924.94970930232569</v>
          </cell>
          <cell r="D307">
            <v>924.94970930232569</v>
          </cell>
          <cell r="E307">
            <v>936.893023255814</v>
          </cell>
          <cell r="F307">
            <v>1099.082688563916</v>
          </cell>
          <cell r="G307">
            <v>1070.0064269616962</v>
          </cell>
          <cell r="H307">
            <v>1200.9613670695323</v>
          </cell>
          <cell r="I307">
            <v>773.07224563953503</v>
          </cell>
          <cell r="J307">
            <v>691.85819040697686</v>
          </cell>
          <cell r="K307">
            <v>777.6924375000001</v>
          </cell>
          <cell r="L307">
            <v>946.83355377906992</v>
          </cell>
          <cell r="M307">
            <v>1154.6785390545783</v>
          </cell>
          <cell r="N307">
            <v>1053.8260556616281</v>
          </cell>
          <cell r="O307">
            <v>1144.2505848964267</v>
          </cell>
          <cell r="P307">
            <v>1184.8148596933459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FN307">
            <v>1305</v>
          </cell>
          <cell r="FO307">
            <v>922.44550878108839</v>
          </cell>
          <cell r="FP307">
            <v>922.66611707897027</v>
          </cell>
          <cell r="FQ307">
            <v>930.54408347615708</v>
          </cell>
          <cell r="FR307">
            <v>1089.6475588571946</v>
          </cell>
          <cell r="FS307">
            <v>1067.2586689539944</v>
          </cell>
          <cell r="FT307">
            <v>1193.9654790176724</v>
          </cell>
          <cell r="FU307">
            <v>807.73028440361873</v>
          </cell>
          <cell r="FV307">
            <v>716.37637354967319</v>
          </cell>
          <cell r="FW307">
            <v>736.41492023034107</v>
          </cell>
          <cell r="FX307">
            <v>903.39663513577204</v>
          </cell>
          <cell r="FY307">
            <v>1291.3197393944436</v>
          </cell>
          <cell r="FZ307">
            <v>1135.546028544672</v>
          </cell>
          <cell r="GA307">
            <v>1119.2691413412811</v>
          </cell>
          <cell r="GB307">
            <v>1148.5618762055253</v>
          </cell>
        </row>
        <row r="308">
          <cell r="B308">
            <v>1306</v>
          </cell>
          <cell r="C308">
            <v>602.87146424839273</v>
          </cell>
          <cell r="D308">
            <v>635.13450745231057</v>
          </cell>
          <cell r="E308">
            <v>650.67728738996436</v>
          </cell>
          <cell r="F308">
            <v>667.63304732195047</v>
          </cell>
          <cell r="G308">
            <v>649.97079739279832</v>
          </cell>
          <cell r="H308">
            <v>678.46589394516377</v>
          </cell>
          <cell r="I308">
            <v>621.00470750898887</v>
          </cell>
          <cell r="J308">
            <v>566.36948106147827</v>
          </cell>
          <cell r="K308">
            <v>618.41424418604652</v>
          </cell>
          <cell r="L308">
            <v>621.66627906976748</v>
          </cell>
          <cell r="M308">
            <v>700.429427549195</v>
          </cell>
          <cell r="N308">
            <v>584.6288461538461</v>
          </cell>
          <cell r="O308">
            <v>531.74127906976753</v>
          </cell>
          <cell r="P308">
            <v>533.62151162790701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FN308">
            <v>1306</v>
          </cell>
          <cell r="FO308">
            <v>590.98407402392934</v>
          </cell>
          <cell r="FP308">
            <v>626.6900774445005</v>
          </cell>
          <cell r="FQ308">
            <v>645.68179248075717</v>
          </cell>
          <cell r="FR308">
            <v>659.82485127611517</v>
          </cell>
          <cell r="FS308">
            <v>647.30359325852066</v>
          </cell>
          <cell r="FT308">
            <v>673.93781373457068</v>
          </cell>
          <cell r="FU308">
            <v>577.41957904600167</v>
          </cell>
          <cell r="FV308">
            <v>521.78746010092493</v>
          </cell>
          <cell r="FW308">
            <v>577.35358163249737</v>
          </cell>
          <cell r="FX308">
            <v>561.53680984151072</v>
          </cell>
          <cell r="FY308">
            <v>708.76180511282928</v>
          </cell>
          <cell r="FZ308">
            <v>574.01462348250925</v>
          </cell>
          <cell r="GA308">
            <v>438.51685648000296</v>
          </cell>
          <cell r="GB308">
            <v>444.6170789041816</v>
          </cell>
        </row>
        <row r="309">
          <cell r="B309">
            <v>1307</v>
          </cell>
          <cell r="C309">
            <v>7697.068538579083</v>
          </cell>
          <cell r="D309">
            <v>7885.4283915810183</v>
          </cell>
          <cell r="E309">
            <v>8090.9118675831296</v>
          </cell>
          <cell r="F309">
            <v>7876.8665800809313</v>
          </cell>
          <cell r="G309">
            <v>8222.1929772511467</v>
          </cell>
          <cell r="H309">
            <v>7829.374939563294</v>
          </cell>
          <cell r="I309">
            <v>6545.3765495232819</v>
          </cell>
          <cell r="J309">
            <v>6782.2348894461029</v>
          </cell>
          <cell r="K309">
            <v>6889.3502961633158</v>
          </cell>
          <cell r="L309">
            <v>6588.9824671542146</v>
          </cell>
          <cell r="M309">
            <v>6827.4601744186048</v>
          </cell>
          <cell r="N309">
            <v>5878.8540697674425</v>
          </cell>
          <cell r="O309">
            <v>5718.1133720930238</v>
          </cell>
          <cell r="P309">
            <v>5781.3409883720933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FN309">
            <v>1307</v>
          </cell>
          <cell r="FO309">
            <v>7545.2981153154751</v>
          </cell>
          <cell r="FP309">
            <v>7780.5876887802751</v>
          </cell>
          <cell r="FQ309">
            <v>8028.7948860491906</v>
          </cell>
          <cell r="FR309">
            <v>7784.743940659665</v>
          </cell>
          <cell r="FS309">
            <v>8188.4525889295164</v>
          </cell>
          <cell r="FT309">
            <v>7777.1217046674283</v>
          </cell>
          <cell r="FU309">
            <v>6085.9902126725801</v>
          </cell>
          <cell r="FV309">
            <v>6248.3683092165429</v>
          </cell>
          <cell r="FW309">
            <v>6431.9201991313776</v>
          </cell>
          <cell r="FX309">
            <v>5951.6758738207045</v>
          </cell>
          <cell r="FY309">
            <v>6908.6803141448672</v>
          </cell>
          <cell r="FZ309">
            <v>5772.1205985073093</v>
          </cell>
          <cell r="GA309">
            <v>4715.6186657412109</v>
          </cell>
          <cell r="GB309">
            <v>4817.0526981892099</v>
          </cell>
        </row>
        <row r="310">
          <cell r="B310">
            <v>1308</v>
          </cell>
          <cell r="C310">
            <v>1141.032558139535</v>
          </cell>
          <cell r="D310">
            <v>1144.793023255814</v>
          </cell>
          <cell r="E310">
            <v>1171.3944767441862</v>
          </cell>
          <cell r="F310">
            <v>1196.0581395348838</v>
          </cell>
          <cell r="G310">
            <v>3813.1925682816841</v>
          </cell>
          <cell r="H310">
            <v>4388.796659596178</v>
          </cell>
          <cell r="I310">
            <v>3658.9033473837208</v>
          </cell>
          <cell r="J310">
            <v>3885.9111627906977</v>
          </cell>
          <cell r="K310">
            <v>4233.673077034884</v>
          </cell>
          <cell r="L310">
            <v>4817.7507732558142</v>
          </cell>
          <cell r="M310">
            <v>4840.2361864192599</v>
          </cell>
          <cell r="N310">
            <v>4230.1332205063964</v>
          </cell>
          <cell r="O310">
            <v>3813.7822184233573</v>
          </cell>
          <cell r="P310">
            <v>3835.7568282316365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FN310">
            <v>1308</v>
          </cell>
          <cell r="FO310">
            <v>1137.9433368574428</v>
          </cell>
          <cell r="FP310">
            <v>1141.9666637046223</v>
          </cell>
          <cell r="FQ310">
            <v>1163.4564167880701</v>
          </cell>
          <cell r="FR310">
            <v>1185.7905192723567</v>
          </cell>
          <cell r="FS310">
            <v>3803.4003556833386</v>
          </cell>
          <cell r="FT310">
            <v>4363.2308662619334</v>
          </cell>
          <cell r="FU310">
            <v>3822.9377112648799</v>
          </cell>
          <cell r="FV310">
            <v>4023.6207149599159</v>
          </cell>
          <cell r="FW310">
            <v>4008.9627608163364</v>
          </cell>
          <cell r="FX310">
            <v>4596.7317276734611</v>
          </cell>
          <cell r="FY310">
            <v>5413.0152414299273</v>
          </cell>
          <cell r="FZ310">
            <v>4558.1630411909991</v>
          </cell>
          <cell r="GA310">
            <v>3730.5191758007622</v>
          </cell>
          <cell r="GB310">
            <v>3718.3902811973035</v>
          </cell>
        </row>
        <row r="311">
          <cell r="B311">
            <v>1309</v>
          </cell>
          <cell r="C311">
            <v>17018.863917658535</v>
          </cell>
          <cell r="D311">
            <v>17929.639057001979</v>
          </cell>
          <cell r="E311">
            <v>18368.406642379116</v>
          </cell>
          <cell r="F311">
            <v>18847.062190063261</v>
          </cell>
          <cell r="G311">
            <v>18348.462661225611</v>
          </cell>
          <cell r="H311">
            <v>19152.86990108369</v>
          </cell>
          <cell r="I311">
            <v>17530.75943393186</v>
          </cell>
          <cell r="J311">
            <v>15988.424891394057</v>
          </cell>
          <cell r="K311">
            <v>17457.631503035675</v>
          </cell>
          <cell r="L311">
            <v>17630.479339699395</v>
          </cell>
          <cell r="M311">
            <v>19864.205228892079</v>
          </cell>
          <cell r="N311">
            <v>21951.314264751454</v>
          </cell>
          <cell r="O311">
            <v>24274.610814187938</v>
          </cell>
          <cell r="P311">
            <v>22299.368885814318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FN311">
            <v>1309</v>
          </cell>
          <cell r="FO311">
            <v>16683.286786273708</v>
          </cell>
          <cell r="FP311">
            <v>17691.255564520241</v>
          </cell>
          <cell r="FQ311">
            <v>18227.385457760356</v>
          </cell>
          <cell r="FR311">
            <v>18626.639373879476</v>
          </cell>
          <cell r="FS311">
            <v>18273.168362367927</v>
          </cell>
          <cell r="FT311">
            <v>19025.043680268278</v>
          </cell>
          <cell r="FU311">
            <v>16300.365537166459</v>
          </cell>
          <cell r="FV311">
            <v>14729.889046033084</v>
          </cell>
          <cell r="FW311">
            <v>16298.502451805887</v>
          </cell>
          <cell r="FX311">
            <v>15925.205303407492</v>
          </cell>
          <cell r="FY311">
            <v>20100.511773789527</v>
          </cell>
          <cell r="FZ311">
            <v>21552.777416856592</v>
          </cell>
          <cell r="GA311">
            <v>20018.806975330794</v>
          </cell>
          <cell r="GB311">
            <v>18579.986075094814</v>
          </cell>
        </row>
        <row r="312">
          <cell r="B312">
            <v>1310</v>
          </cell>
          <cell r="C312">
            <v>948.05930232558148</v>
          </cell>
          <cell r="D312">
            <v>948.05930232558148</v>
          </cell>
          <cell r="E312">
            <v>948.05930232558148</v>
          </cell>
          <cell r="F312">
            <v>946.85058139534885</v>
          </cell>
          <cell r="G312">
            <v>997.19022751129387</v>
          </cell>
          <cell r="H312">
            <v>921.45034033425804</v>
          </cell>
          <cell r="I312">
            <v>852.99603924418614</v>
          </cell>
          <cell r="J312">
            <v>777.03670639534892</v>
          </cell>
          <cell r="K312">
            <v>781.68567732558142</v>
          </cell>
          <cell r="L312">
            <v>812.40426453488385</v>
          </cell>
          <cell r="M312">
            <v>738.77856059498561</v>
          </cell>
          <cell r="N312">
            <v>712.63781399585753</v>
          </cell>
          <cell r="O312">
            <v>773.78636740207787</v>
          </cell>
          <cell r="P312">
            <v>801.21749416374678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FN312">
            <v>1310</v>
          </cell>
          <cell r="FO312">
            <v>929.36551509064066</v>
          </cell>
          <cell r="FP312">
            <v>935.45438111943406</v>
          </cell>
          <cell r="FQ312">
            <v>940.78069354335173</v>
          </cell>
          <cell r="FR312">
            <v>935.77684111945314</v>
          </cell>
          <cell r="FS312">
            <v>993.0981822868805</v>
          </cell>
          <cell r="FT312">
            <v>915.30058234590877</v>
          </cell>
          <cell r="FU312">
            <v>793.12863163948782</v>
          </cell>
          <cell r="FV312">
            <v>715.87192282206797</v>
          </cell>
          <cell r="FW312">
            <v>729.7843310655943</v>
          </cell>
          <cell r="FX312">
            <v>733.82603233874329</v>
          </cell>
          <cell r="FY312">
            <v>747.56714322826349</v>
          </cell>
          <cell r="FZ312">
            <v>699.69952589815341</v>
          </cell>
          <cell r="GA312">
            <v>638.12680861235015</v>
          </cell>
          <cell r="GB312">
            <v>667.5798746104806</v>
          </cell>
        </row>
        <row r="313">
          <cell r="B313">
            <v>1311</v>
          </cell>
          <cell r="C313">
            <v>760.55406976744189</v>
          </cell>
          <cell r="D313">
            <v>760.55406976744189</v>
          </cell>
          <cell r="E313">
            <v>760.55406976744189</v>
          </cell>
          <cell r="F313">
            <v>760.55406976744189</v>
          </cell>
          <cell r="G313">
            <v>722.77582734410953</v>
          </cell>
          <cell r="H313">
            <v>774.89578298157403</v>
          </cell>
          <cell r="I313">
            <v>961.71017441860477</v>
          </cell>
          <cell r="J313">
            <v>631.78691860465119</v>
          </cell>
          <cell r="K313">
            <v>689.84301382778131</v>
          </cell>
          <cell r="L313">
            <v>696.67314267756126</v>
          </cell>
          <cell r="M313">
            <v>926.31066734074875</v>
          </cell>
          <cell r="N313">
            <v>780.85692618806831</v>
          </cell>
          <cell r="O313">
            <v>865.75250301002563</v>
          </cell>
          <cell r="P313">
            <v>952.72186923899028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FN313">
            <v>1311</v>
          </cell>
          <cell r="FO313">
            <v>758.49495252162183</v>
          </cell>
          <cell r="FP313">
            <v>758.67635107452793</v>
          </cell>
          <cell r="FQ313">
            <v>755.40010675537235</v>
          </cell>
          <cell r="FR313">
            <v>754.02505573428755</v>
          </cell>
          <cell r="FS313">
            <v>720.91975151380132</v>
          </cell>
          <cell r="FT313">
            <v>770.38182916237213</v>
          </cell>
          <cell r="FU313">
            <v>1004.8251467809099</v>
          </cell>
          <cell r="FV313">
            <v>654.17628624138706</v>
          </cell>
          <cell r="FW313">
            <v>653.22827316222117</v>
          </cell>
          <cell r="FX313">
            <v>664.71257843828755</v>
          </cell>
          <cell r="FY313">
            <v>1035.9274976463466</v>
          </cell>
          <cell r="FZ313">
            <v>841.40924076674207</v>
          </cell>
          <cell r="GA313">
            <v>846.85126968565851</v>
          </cell>
          <cell r="GB313">
            <v>923.57047067960195</v>
          </cell>
        </row>
        <row r="314">
          <cell r="B314">
            <v>1312</v>
          </cell>
          <cell r="C314">
            <v>0</v>
          </cell>
          <cell r="D314">
            <v>0</v>
          </cell>
          <cell r="E314">
            <v>0.28779069767441862</v>
          </cell>
          <cell r="F314">
            <v>7.8758720930232569</v>
          </cell>
          <cell r="G314">
            <v>29.690406976744189</v>
          </cell>
          <cell r="H314">
            <v>103.54709302325583</v>
          </cell>
          <cell r="I314">
            <v>77.367732558139537</v>
          </cell>
          <cell r="J314">
            <v>65.904069767441868</v>
          </cell>
          <cell r="K314">
            <v>91.891569767441865</v>
          </cell>
          <cell r="L314">
            <v>153.04709302325583</v>
          </cell>
          <cell r="M314">
            <v>199.35634604651165</v>
          </cell>
          <cell r="N314">
            <v>68.701544455372698</v>
          </cell>
          <cell r="O314">
            <v>50.086487906150261</v>
          </cell>
          <cell r="P314">
            <v>84.59438731125833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FN314">
            <v>1312</v>
          </cell>
          <cell r="FO314">
            <v>0</v>
          </cell>
          <cell r="FP314">
            <v>0</v>
          </cell>
          <cell r="FQ314">
            <v>0.28584045814511705</v>
          </cell>
          <cell r="FR314">
            <v>7.8082612794562474</v>
          </cell>
          <cell r="FS314">
            <v>29.61416252487307</v>
          </cell>
          <cell r="FT314">
            <v>102.94390636734045</v>
          </cell>
          <cell r="FU314">
            <v>80.836249102632763</v>
          </cell>
          <cell r="FV314">
            <v>68.23958891690323</v>
          </cell>
          <cell r="FW314">
            <v>87.014248508918428</v>
          </cell>
          <cell r="FX314">
            <v>146.02590740756779</v>
          </cell>
          <cell r="FY314">
            <v>222.94757901553226</v>
          </cell>
          <cell r="FZ314">
            <v>74.029072959487593</v>
          </cell>
          <cell r="GA314">
            <v>48.992992489133506</v>
          </cell>
          <cell r="GB314">
            <v>82.005966933790177</v>
          </cell>
        </row>
        <row r="315">
          <cell r="B315">
            <v>1313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FN315">
            <v>1313</v>
          </cell>
          <cell r="FO315">
            <v>0</v>
          </cell>
          <cell r="FP315">
            <v>0</v>
          </cell>
          <cell r="FQ315">
            <v>0</v>
          </cell>
          <cell r="FR315">
            <v>0</v>
          </cell>
          <cell r="FS315">
            <v>0</v>
          </cell>
          <cell r="FT315">
            <v>0</v>
          </cell>
          <cell r="FU315">
            <v>0</v>
          </cell>
          <cell r="FV315">
            <v>0</v>
          </cell>
          <cell r="FW315">
            <v>0</v>
          </cell>
          <cell r="FX315">
            <v>0</v>
          </cell>
          <cell r="FY315">
            <v>0</v>
          </cell>
          <cell r="FZ315">
            <v>0</v>
          </cell>
          <cell r="GA315">
            <v>0</v>
          </cell>
          <cell r="GB315">
            <v>0</v>
          </cell>
        </row>
        <row r="316">
          <cell r="B316">
            <v>1314</v>
          </cell>
          <cell r="C316">
            <v>9922.4284883720939</v>
          </cell>
          <cell r="D316">
            <v>10521.503197674419</v>
          </cell>
          <cell r="E316">
            <v>12833.623255813955</v>
          </cell>
          <cell r="F316">
            <v>13226.160174418606</v>
          </cell>
          <cell r="G316">
            <v>14680.99641458774</v>
          </cell>
          <cell r="H316">
            <v>17829.801830739016</v>
          </cell>
          <cell r="I316">
            <v>15084.600309593025</v>
          </cell>
          <cell r="J316">
            <v>16135.18016692582</v>
          </cell>
          <cell r="K316">
            <v>17617.872398481166</v>
          </cell>
          <cell r="L316">
            <v>16521.877369186048</v>
          </cell>
          <cell r="M316">
            <v>19008.575628907205</v>
          </cell>
          <cell r="N316">
            <v>19963.721383798693</v>
          </cell>
          <cell r="O316">
            <v>21676.727148086153</v>
          </cell>
          <cell r="P316">
            <v>22445.17833206557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FN316">
            <v>1314</v>
          </cell>
          <cell r="FO316">
            <v>9895.5645947542853</v>
          </cell>
          <cell r="FP316">
            <v>10495.526841729248</v>
          </cell>
          <cell r="FQ316">
            <v>12746.655054340094</v>
          </cell>
          <cell r="FR316">
            <v>13112.619548161843</v>
          </cell>
          <cell r="FS316">
            <v>14643.29586957908</v>
          </cell>
          <cell r="FT316">
            <v>17725.938958031409</v>
          </cell>
          <cell r="FU316">
            <v>15760.866551486222</v>
          </cell>
          <cell r="FV316">
            <v>16706.981307475129</v>
          </cell>
          <cell r="FW316">
            <v>16682.77004038095</v>
          </cell>
          <cell r="FX316">
            <v>15763.920027839722</v>
          </cell>
          <cell r="FY316">
            <v>21257.993542928223</v>
          </cell>
          <cell r="FZ316">
            <v>21511.82769732536</v>
          </cell>
          <cell r="GA316">
            <v>21203.477719282739</v>
          </cell>
          <cell r="GB316">
            <v>21758.400416683788</v>
          </cell>
        </row>
        <row r="317">
          <cell r="B317">
            <v>1315</v>
          </cell>
          <cell r="C317">
            <v>4428.4944767441866</v>
          </cell>
          <cell r="D317">
            <v>4433.0511627906981</v>
          </cell>
          <cell r="E317">
            <v>4419.5825581395356</v>
          </cell>
          <cell r="F317">
            <v>4552.5898255813954</v>
          </cell>
          <cell r="G317">
            <v>5573.1774235787361</v>
          </cell>
          <cell r="H317">
            <v>5640.9292660246801</v>
          </cell>
          <cell r="I317">
            <v>7111.7264912790706</v>
          </cell>
          <cell r="J317">
            <v>7070.2611758720941</v>
          </cell>
          <cell r="K317">
            <v>7265.677103197675</v>
          </cell>
          <cell r="L317">
            <v>7378.624063953489</v>
          </cell>
          <cell r="M317">
            <v>9170.0998107924443</v>
          </cell>
          <cell r="N317">
            <v>8121.7130722070497</v>
          </cell>
          <cell r="O317">
            <v>8818.6042500147105</v>
          </cell>
          <cell r="P317">
            <v>9131.2283297788945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FN317">
            <v>1315</v>
          </cell>
          <cell r="FO317">
            <v>4416.5048106408003</v>
          </cell>
          <cell r="FP317">
            <v>4422.1064800049471</v>
          </cell>
          <cell r="FQ317">
            <v>4389.6328597040201</v>
          </cell>
          <cell r="FR317">
            <v>4513.5078930272703</v>
          </cell>
          <cell r="FS317">
            <v>5558.8656002960806</v>
          </cell>
          <cell r="FT317">
            <v>5608.0694998942645</v>
          </cell>
          <cell r="FU317">
            <v>7430.5563209677666</v>
          </cell>
          <cell r="FV317">
            <v>7320.818242017046</v>
          </cell>
          <cell r="FW317">
            <v>6880.037359718739</v>
          </cell>
          <cell r="FX317">
            <v>7040.1224425373421</v>
          </cell>
          <cell r="FY317">
            <v>10255.261960258724</v>
          </cell>
          <cell r="FZ317">
            <v>8751.5192612445044</v>
          </cell>
          <cell r="GA317">
            <v>8626.0752120445432</v>
          </cell>
          <cell r="GB317">
            <v>8851.8308634535042</v>
          </cell>
        </row>
      </sheetData>
      <sheetData sheetId="1">
        <row r="3">
          <cell r="B3">
            <v>1001</v>
          </cell>
          <cell r="C3">
            <v>262.84162961915632</v>
          </cell>
          <cell r="D3">
            <v>244.06910451132066</v>
          </cell>
          <cell r="E3">
            <v>278.22343549494207</v>
          </cell>
          <cell r="F3">
            <v>289.8683338908437</v>
          </cell>
          <cell r="G3">
            <v>294.61651347302598</v>
          </cell>
          <cell r="H3">
            <v>310.95638231091323</v>
          </cell>
          <cell r="I3">
            <v>300.7153396830044</v>
          </cell>
          <cell r="J3">
            <v>201.55674469844359</v>
          </cell>
          <cell r="K3">
            <v>235.31044852580609</v>
          </cell>
          <cell r="L3">
            <v>211.91338449901693</v>
          </cell>
          <cell r="M3">
            <v>232.38564567773236</v>
          </cell>
          <cell r="N3">
            <v>201.72010353042393</v>
          </cell>
          <cell r="O3">
            <v>211.50843738779727</v>
          </cell>
          <cell r="P3">
            <v>219.05456458506947</v>
          </cell>
          <cell r="Q3">
            <v>340.43552237869983</v>
          </cell>
          <cell r="R3">
            <v>366.60345069099554</v>
          </cell>
          <cell r="S3">
            <v>457.10498557803294</v>
          </cell>
          <cell r="T3">
            <v>478.59404248507769</v>
          </cell>
          <cell r="U3">
            <v>357.74005460822531</v>
          </cell>
          <cell r="V3">
            <v>445.61112970445345</v>
          </cell>
          <cell r="W3">
            <v>494.67149529847438</v>
          </cell>
          <cell r="X3">
            <v>434.29661435827353</v>
          </cell>
          <cell r="Y3">
            <v>506.73261433640317</v>
          </cell>
          <cell r="Z3">
            <v>507.43164154492609</v>
          </cell>
          <cell r="AA3">
            <v>637.13031651007668</v>
          </cell>
          <cell r="AB3">
            <v>413.17576300697885</v>
          </cell>
          <cell r="AC3">
            <v>342.01562457640171</v>
          </cell>
          <cell r="AD3">
            <v>360.39689796503831</v>
          </cell>
          <cell r="AE3">
            <v>1327.2447013263945</v>
          </cell>
          <cell r="AF3">
            <v>1319.8527529684982</v>
          </cell>
          <cell r="AG3">
            <v>956.20721768323153</v>
          </cell>
          <cell r="AH3">
            <v>801.22763333095634</v>
          </cell>
          <cell r="AI3">
            <v>501.17311349138902</v>
          </cell>
          <cell r="AJ3">
            <v>589.93209995461052</v>
          </cell>
          <cell r="AK3">
            <v>518.69134580258674</v>
          </cell>
          <cell r="AL3">
            <v>437.8178615233744</v>
          </cell>
          <cell r="AM3">
            <v>172.60630321937901</v>
          </cell>
          <cell r="AN3">
            <v>169.31234732510575</v>
          </cell>
          <cell r="AO3">
            <v>264.82617066064307</v>
          </cell>
          <cell r="AP3">
            <v>194.3086535199115</v>
          </cell>
          <cell r="AQ3">
            <v>119.46389535160355</v>
          </cell>
          <cell r="AR3">
            <v>212.68009531054255</v>
          </cell>
        </row>
        <row r="4">
          <cell r="B4">
            <v>1002</v>
          </cell>
          <cell r="C4">
            <v>55.611940016820277</v>
          </cell>
          <cell r="D4">
            <v>68.275349532842924</v>
          </cell>
          <cell r="E4">
            <v>50.932069824376661</v>
          </cell>
          <cell r="F4">
            <v>46.008783864322858</v>
          </cell>
          <cell r="G4">
            <v>41.788969529993217</v>
          </cell>
          <cell r="H4">
            <v>62.302273925133456</v>
          </cell>
          <cell r="I4">
            <v>80.752178285543025</v>
          </cell>
          <cell r="J4">
            <v>62.727324429254338</v>
          </cell>
          <cell r="K4">
            <v>64.371294490710099</v>
          </cell>
          <cell r="L4">
            <v>68.550460946033098</v>
          </cell>
          <cell r="M4">
            <v>94.843269280348764</v>
          </cell>
          <cell r="N4">
            <v>96.219272035611752</v>
          </cell>
          <cell r="O4">
            <v>85.237921848860154</v>
          </cell>
          <cell r="P4">
            <v>104.46904334751248</v>
          </cell>
          <cell r="Q4">
            <v>72.029228693913566</v>
          </cell>
          <cell r="R4">
            <v>102.55283554216959</v>
          </cell>
          <cell r="S4">
            <v>83.678439960009428</v>
          </cell>
          <cell r="T4">
            <v>75.963902520447178</v>
          </cell>
          <cell r="U4">
            <v>50.74253328658024</v>
          </cell>
          <cell r="V4">
            <v>89.281289101107106</v>
          </cell>
          <cell r="W4">
            <v>132.8359265717105</v>
          </cell>
          <cell r="X4">
            <v>135.15928066875821</v>
          </cell>
          <cell r="Y4">
            <v>138.62127478762912</v>
          </cell>
          <cell r="Z4">
            <v>164.14570985566178</v>
          </cell>
          <cell r="AA4">
            <v>260.03121664080186</v>
          </cell>
          <cell r="AB4">
            <v>197.08234550501271</v>
          </cell>
          <cell r="AC4">
            <v>137.83233160236259</v>
          </cell>
          <cell r="AD4">
            <v>171.87644195926893</v>
          </cell>
          <cell r="AE4">
            <v>280.81796945466272</v>
          </cell>
          <cell r="AF4">
            <v>369.21267942223091</v>
          </cell>
          <cell r="AG4">
            <v>175.04496949000063</v>
          </cell>
          <cell r="AH4">
            <v>127.17328765524506</v>
          </cell>
          <cell r="AI4">
            <v>71.087352579308146</v>
          </cell>
          <cell r="AJ4">
            <v>118.19699925583888</v>
          </cell>
          <cell r="AK4">
            <v>139.28606394197186</v>
          </cell>
          <cell r="AL4">
            <v>136.25514284718014</v>
          </cell>
          <cell r="AM4">
            <v>47.218010271519809</v>
          </cell>
          <cell r="AN4">
            <v>54.76973283414619</v>
          </cell>
          <cell r="AO4">
            <v>108.08318105535091</v>
          </cell>
          <cell r="AP4">
            <v>92.684055107506822</v>
          </cell>
          <cell r="AQ4">
            <v>48.143962016372392</v>
          </cell>
          <cell r="AR4">
            <v>101.4290030350938</v>
          </cell>
        </row>
        <row r="5">
          <cell r="B5">
            <v>1003</v>
          </cell>
          <cell r="C5">
            <v>149.32261858864774</v>
          </cell>
          <cell r="D5">
            <v>142.50759538140056</v>
          </cell>
          <cell r="E5">
            <v>170.57535895121845</v>
          </cell>
          <cell r="F5">
            <v>185.80501631049444</v>
          </cell>
          <cell r="G5">
            <v>190.36693253703498</v>
          </cell>
          <cell r="H5">
            <v>187.49458372543191</v>
          </cell>
          <cell r="I5">
            <v>194.71734043370125</v>
          </cell>
          <cell r="J5">
            <v>133.71221518164435</v>
          </cell>
          <cell r="K5">
            <v>168.42610121248359</v>
          </cell>
          <cell r="L5">
            <v>154.86968255069698</v>
          </cell>
          <cell r="M5">
            <v>155.9367481611942</v>
          </cell>
          <cell r="N5">
            <v>142.79001308509714</v>
          </cell>
          <cell r="O5">
            <v>167.03916245744537</v>
          </cell>
          <cell r="P5">
            <v>169.43395889675216</v>
          </cell>
          <cell r="Q5">
            <v>193.40438474620061</v>
          </cell>
          <cell r="R5">
            <v>214.05321382688322</v>
          </cell>
          <cell r="S5">
            <v>280.24543243332198</v>
          </cell>
          <cell r="T5">
            <v>306.77781417659799</v>
          </cell>
          <cell r="U5">
            <v>231.15430984704258</v>
          </cell>
          <cell r="V5">
            <v>268.6861502775584</v>
          </cell>
          <cell r="W5">
            <v>320.30663302516223</v>
          </cell>
          <cell r="X5">
            <v>288.11123358146551</v>
          </cell>
          <cell r="Y5">
            <v>362.69957039553037</v>
          </cell>
          <cell r="Z5">
            <v>370.83913990626837</v>
          </cell>
          <cell r="AA5">
            <v>427.5308374652069</v>
          </cell>
          <cell r="AB5">
            <v>292.47145710151472</v>
          </cell>
          <cell r="AC5">
            <v>270.10744432788408</v>
          </cell>
          <cell r="AD5">
            <v>278.75919094400513</v>
          </cell>
          <cell r="AE5">
            <v>754.01927235471942</v>
          </cell>
          <cell r="AF5">
            <v>770.63847331130864</v>
          </cell>
          <cell r="AG5">
            <v>586.23885905911857</v>
          </cell>
          <cell r="AH5">
            <v>513.58529398916073</v>
          </cell>
          <cell r="AI5">
            <v>323.83381080954297</v>
          </cell>
          <cell r="AJ5">
            <v>355.70607261781765</v>
          </cell>
          <cell r="AK5">
            <v>335.85981834888457</v>
          </cell>
          <cell r="AL5">
            <v>290.44721970463962</v>
          </cell>
          <cell r="AM5">
            <v>123.54490367116674</v>
          </cell>
          <cell r="AN5">
            <v>123.73616486821824</v>
          </cell>
          <cell r="AO5">
            <v>177.70517520721037</v>
          </cell>
          <cell r="AP5">
            <v>137.5437286272815</v>
          </cell>
          <cell r="AQ5">
            <v>94.346822613266795</v>
          </cell>
          <cell r="AR5">
            <v>164.50344504466869</v>
          </cell>
        </row>
        <row r="6">
          <cell r="B6">
            <v>1004</v>
          </cell>
          <cell r="C6">
            <v>143.75566061132076</v>
          </cell>
          <cell r="D6">
            <v>129.48621060144799</v>
          </cell>
          <cell r="E6">
            <v>157.10338335296416</v>
          </cell>
          <cell r="F6">
            <v>160.11876554175203</v>
          </cell>
          <cell r="G6">
            <v>228.55231669735579</v>
          </cell>
          <cell r="H6">
            <v>173.36601859284809</v>
          </cell>
          <cell r="I6">
            <v>210.24579344737205</v>
          </cell>
          <cell r="J6">
            <v>120.51804983890467</v>
          </cell>
          <cell r="K6">
            <v>136.82145195134854</v>
          </cell>
          <cell r="L6">
            <v>156.31343257463405</v>
          </cell>
          <cell r="M6">
            <v>147.64477515009833</v>
          </cell>
          <cell r="N6">
            <v>93.835041332684739</v>
          </cell>
          <cell r="O6">
            <v>131.00217352872178</v>
          </cell>
          <cell r="P6">
            <v>143.11047357363626</v>
          </cell>
          <cell r="Q6">
            <v>186.19399630880727</v>
          </cell>
          <cell r="R6">
            <v>194.49447204076577</v>
          </cell>
          <cell r="S6">
            <v>258.11175702746425</v>
          </cell>
          <cell r="T6">
            <v>264.36791576966414</v>
          </cell>
          <cell r="U6">
            <v>277.52116570897624</v>
          </cell>
          <cell r="V6">
            <v>248.4394332845022</v>
          </cell>
          <cell r="W6">
            <v>345.85066772602568</v>
          </cell>
          <cell r="X6">
            <v>259.68161518190141</v>
          </cell>
          <cell r="Y6">
            <v>294.64009133026605</v>
          </cell>
          <cell r="Z6">
            <v>374.2962336918207</v>
          </cell>
          <cell r="AA6">
            <v>404.79678530959757</v>
          </cell>
          <cell r="AB6">
            <v>192.19881469858535</v>
          </cell>
          <cell r="AC6">
            <v>211.83452893722199</v>
          </cell>
          <cell r="AD6">
            <v>235.45079208891087</v>
          </cell>
          <cell r="AE6">
            <v>725.90836964642392</v>
          </cell>
          <cell r="AF6">
            <v>700.22271715203033</v>
          </cell>
          <cell r="AG6">
            <v>539.93794166663918</v>
          </cell>
          <cell r="AH6">
            <v>442.58570035871253</v>
          </cell>
          <cell r="AI6">
            <v>388.79109254468528</v>
          </cell>
          <cell r="AJ6">
            <v>328.90201078744519</v>
          </cell>
          <cell r="AK6">
            <v>362.64419922012195</v>
          </cell>
          <cell r="AL6">
            <v>261.78709590879868</v>
          </cell>
          <cell r="AM6">
            <v>100.36207559155707</v>
          </cell>
          <cell r="AN6">
            <v>124.88967721516768</v>
          </cell>
          <cell r="AO6">
            <v>168.25566100272636</v>
          </cell>
          <cell r="AP6">
            <v>90.387424035746989</v>
          </cell>
          <cell r="AQ6">
            <v>73.992461684040308</v>
          </cell>
          <cell r="AR6">
            <v>138.94597091473887</v>
          </cell>
        </row>
        <row r="7">
          <cell r="B7">
            <v>1005</v>
          </cell>
          <cell r="C7">
            <v>124.22265469490858</v>
          </cell>
          <cell r="D7">
            <v>123.42214435870466</v>
          </cell>
          <cell r="E7">
            <v>142.59573632857951</v>
          </cell>
          <cell r="F7">
            <v>155.02834568525472</v>
          </cell>
          <cell r="G7">
            <v>152.18225070472221</v>
          </cell>
          <cell r="H7">
            <v>149.26385904942356</v>
          </cell>
          <cell r="I7">
            <v>152.05363788229212</v>
          </cell>
          <cell r="J7">
            <v>103.34749813826521</v>
          </cell>
          <cell r="K7">
            <v>120.97608974018254</v>
          </cell>
          <cell r="L7">
            <v>114.49210965409961</v>
          </cell>
          <cell r="M7">
            <v>121.47327241836389</v>
          </cell>
          <cell r="N7">
            <v>99.307152887902987</v>
          </cell>
          <cell r="O7">
            <v>108.80709273562989</v>
          </cell>
          <cell r="P7">
            <v>115.76535864420198</v>
          </cell>
          <cell r="Q7">
            <v>160.89462085441244</v>
          </cell>
          <cell r="R7">
            <v>185.38595494983932</v>
          </cell>
          <cell r="S7">
            <v>234.27653347034197</v>
          </cell>
          <cell r="T7">
            <v>255.96325637011489</v>
          </cell>
          <cell r="U7">
            <v>184.78830679154868</v>
          </cell>
          <cell r="V7">
            <v>213.90021443121728</v>
          </cell>
          <cell r="W7">
            <v>250.12558553246697</v>
          </cell>
          <cell r="X7">
            <v>222.68403178964982</v>
          </cell>
          <cell r="Y7">
            <v>260.51767191083769</v>
          </cell>
          <cell r="Z7">
            <v>274.15408084330295</v>
          </cell>
          <cell r="AA7">
            <v>333.04253486790577</v>
          </cell>
          <cell r="AB7">
            <v>203.40713666311188</v>
          </cell>
          <cell r="AC7">
            <v>175.94440316387076</v>
          </cell>
          <cell r="AD7">
            <v>190.46156936381971</v>
          </cell>
          <cell r="AE7">
            <v>627.27453207244741</v>
          </cell>
          <cell r="AF7">
            <v>667.43005975816175</v>
          </cell>
          <cell r="AG7">
            <v>490.07759553282312</v>
          </cell>
          <cell r="AH7">
            <v>428.51522567271905</v>
          </cell>
          <cell r="AI7">
            <v>258.87772380686914</v>
          </cell>
          <cell r="AJ7">
            <v>283.17650585577013</v>
          </cell>
          <cell r="AK7">
            <v>262.27097743162699</v>
          </cell>
          <cell r="AL7">
            <v>224.48953864770164</v>
          </cell>
          <cell r="AM7">
            <v>88.739092372682066</v>
          </cell>
          <cell r="AN7">
            <v>91.475712501911033</v>
          </cell>
          <cell r="AO7">
            <v>138.43067405628037</v>
          </cell>
          <cell r="AP7">
            <v>95.658483338196945</v>
          </cell>
          <cell r="AQ7">
            <v>61.456267658244471</v>
          </cell>
          <cell r="AR7">
            <v>112.39659651349795</v>
          </cell>
        </row>
        <row r="8">
          <cell r="B8">
            <v>1006</v>
          </cell>
          <cell r="C8">
            <v>477.1611120539792</v>
          </cell>
          <cell r="D8">
            <v>452.1459865367047</v>
          </cell>
          <cell r="E8">
            <v>523.05154721165047</v>
          </cell>
          <cell r="F8">
            <v>543.73835620556451</v>
          </cell>
          <cell r="G8">
            <v>595.62679193671306</v>
          </cell>
          <cell r="H8">
            <v>617.9165050754292</v>
          </cell>
          <cell r="I8">
            <v>732.97636336687822</v>
          </cell>
          <cell r="J8">
            <v>499.88280646344731</v>
          </cell>
          <cell r="K8">
            <v>571.85459239420709</v>
          </cell>
          <cell r="L8">
            <v>605.86639536037421</v>
          </cell>
          <cell r="M8">
            <v>520.20040874792755</v>
          </cell>
          <cell r="N8">
            <v>463.3947952706813</v>
          </cell>
          <cell r="O8">
            <v>564.45729093103796</v>
          </cell>
          <cell r="P8">
            <v>493.79806245637809</v>
          </cell>
          <cell r="Q8">
            <v>618.02459783965151</v>
          </cell>
          <cell r="R8">
            <v>679.14486437078722</v>
          </cell>
          <cell r="S8">
            <v>859.34338895436395</v>
          </cell>
          <cell r="T8">
            <v>897.75221203916499</v>
          </cell>
          <cell r="U8">
            <v>723.24378074303218</v>
          </cell>
          <cell r="V8">
            <v>885.49548281783564</v>
          </cell>
          <cell r="W8">
            <v>1205.7333492443174</v>
          </cell>
          <cell r="X8">
            <v>1077.1031787985794</v>
          </cell>
          <cell r="Y8">
            <v>1231.4683620706935</v>
          </cell>
          <cell r="Z8">
            <v>1450.7614999469185</v>
          </cell>
          <cell r="AA8">
            <v>1426.2303082775868</v>
          </cell>
          <cell r="AB8">
            <v>949.15427247215098</v>
          </cell>
          <cell r="AC8">
            <v>912.74473627982366</v>
          </cell>
          <cell r="AD8">
            <v>812.41534622901304</v>
          </cell>
          <cell r="AE8">
            <v>2409.4720405222188</v>
          </cell>
          <cell r="AF8">
            <v>2445.0703265740358</v>
          </cell>
          <cell r="AG8">
            <v>1797.640316583806</v>
          </cell>
          <cell r="AH8">
            <v>1502.9520142683318</v>
          </cell>
          <cell r="AI8">
            <v>1013.2226814948747</v>
          </cell>
          <cell r="AJ8">
            <v>1172.2826806985538</v>
          </cell>
          <cell r="AK8">
            <v>1264.2803548266718</v>
          </cell>
          <cell r="AL8">
            <v>1085.8362575044077</v>
          </cell>
          <cell r="AM8">
            <v>419.47014163871256</v>
          </cell>
          <cell r="AN8">
            <v>484.06881805212925</v>
          </cell>
          <cell r="AO8">
            <v>592.81924158027118</v>
          </cell>
          <cell r="AP8">
            <v>446.36908836208704</v>
          </cell>
          <cell r="AQ8">
            <v>318.815965769721</v>
          </cell>
          <cell r="AR8">
            <v>479.42858066579583</v>
          </cell>
        </row>
        <row r="9">
          <cell r="B9">
            <v>1007</v>
          </cell>
          <cell r="C9">
            <v>87.312584364009695</v>
          </cell>
          <cell r="D9">
            <v>83.210120330810057</v>
          </cell>
          <cell r="E9">
            <v>94.823403721246805</v>
          </cell>
          <cell r="F9">
            <v>96.100679510817784</v>
          </cell>
          <cell r="G9">
            <v>92.066702666800026</v>
          </cell>
          <cell r="H9">
            <v>83.36331681558211</v>
          </cell>
          <cell r="I9">
            <v>84.324756371392752</v>
          </cell>
          <cell r="J9">
            <v>53.343656596620804</v>
          </cell>
          <cell r="K9">
            <v>62.608878151315452</v>
          </cell>
          <cell r="L9">
            <v>61.001950500098033</v>
          </cell>
          <cell r="M9">
            <v>46.219160781235729</v>
          </cell>
          <cell r="N9">
            <v>40.017456604205606</v>
          </cell>
          <cell r="O9">
            <v>57.748305026728268</v>
          </cell>
          <cell r="P9">
            <v>58.560523239832868</v>
          </cell>
          <cell r="Q9">
            <v>113.0882703446364</v>
          </cell>
          <cell r="R9">
            <v>124.9855745026221</v>
          </cell>
          <cell r="S9">
            <v>155.78935869781714</v>
          </cell>
          <cell r="T9">
            <v>158.66932436284989</v>
          </cell>
          <cell r="U9">
            <v>111.79260405793846</v>
          </cell>
          <cell r="V9">
            <v>119.4624837928534</v>
          </cell>
          <cell r="W9">
            <v>138.71275528839911</v>
          </cell>
          <cell r="X9">
            <v>114.94018467138744</v>
          </cell>
          <cell r="Y9">
            <v>134.82597438849405</v>
          </cell>
          <cell r="Z9">
            <v>146.07062198023021</v>
          </cell>
          <cell r="AA9">
            <v>126.71879302827598</v>
          </cell>
          <cell r="AB9">
            <v>81.966263533805787</v>
          </cell>
          <cell r="AC9">
            <v>93.380778827901878</v>
          </cell>
          <cell r="AD9">
            <v>96.345999266539792</v>
          </cell>
          <cell r="AE9">
            <v>440.89349592055567</v>
          </cell>
          <cell r="AF9">
            <v>449.97545516198522</v>
          </cell>
          <cell r="AG9">
            <v>325.89211215169377</v>
          </cell>
          <cell r="AH9">
            <v>265.63274081171187</v>
          </cell>
          <cell r="AI9">
            <v>156.61496866037237</v>
          </cell>
          <cell r="AJ9">
            <v>158.15303800076364</v>
          </cell>
          <cell r="AK9">
            <v>145.44825486075774</v>
          </cell>
          <cell r="AL9">
            <v>115.87211180609087</v>
          </cell>
          <cell r="AM9">
            <v>45.925232279798045</v>
          </cell>
          <cell r="AN9">
            <v>48.738702630788396</v>
          </cell>
          <cell r="AO9">
            <v>52.671253962981339</v>
          </cell>
          <cell r="AP9">
            <v>38.547164977445718</v>
          </cell>
          <cell r="AQ9">
            <v>32.617315666687283</v>
          </cell>
          <cell r="AR9">
            <v>56.856416973891236</v>
          </cell>
        </row>
        <row r="10">
          <cell r="B10">
            <v>1008</v>
          </cell>
          <cell r="C10">
            <v>368.4434910054913</v>
          </cell>
          <cell r="D10">
            <v>363.38522952214129</v>
          </cell>
          <cell r="E10">
            <v>309.61885128664653</v>
          </cell>
          <cell r="F10">
            <v>306.01063687072411</v>
          </cell>
          <cell r="G10">
            <v>198.2982104313964</v>
          </cell>
          <cell r="H10">
            <v>308.04300179004031</v>
          </cell>
          <cell r="I10">
            <v>259.67751151427012</v>
          </cell>
          <cell r="J10">
            <v>195.32248931337566</v>
          </cell>
          <cell r="K10">
            <v>254.61722304644161</v>
          </cell>
          <cell r="L10">
            <v>343.44142887326632</v>
          </cell>
          <cell r="M10">
            <v>383.61453876645146</v>
          </cell>
          <cell r="N10">
            <v>320.70536177098177</v>
          </cell>
          <cell r="O10">
            <v>186.76386981363873</v>
          </cell>
          <cell r="P10">
            <v>191.48314472327851</v>
          </cell>
          <cell r="Q10">
            <v>477.21227611177693</v>
          </cell>
          <cell r="R10">
            <v>545.82196849408012</v>
          </cell>
          <cell r="S10">
            <v>508.68583482300721</v>
          </cell>
          <cell r="T10">
            <v>505.2461777302787</v>
          </cell>
          <cell r="U10">
            <v>240.78491660969317</v>
          </cell>
          <cell r="V10">
            <v>441.43615578844259</v>
          </cell>
          <cell r="W10">
            <v>427.16498284244551</v>
          </cell>
          <cell r="X10">
            <v>420.86359324637448</v>
          </cell>
          <cell r="Y10">
            <v>548.30906106257623</v>
          </cell>
          <cell r="Z10">
            <v>822.37867343629273</v>
          </cell>
          <cell r="AA10">
            <v>1051.7536562524283</v>
          </cell>
          <cell r="AB10">
            <v>656.88882878334141</v>
          </cell>
          <cell r="AC10">
            <v>302.0029005533313</v>
          </cell>
          <cell r="AD10">
            <v>315.03534976126997</v>
          </cell>
          <cell r="AE10">
            <v>1860.4917032503336</v>
          </cell>
          <cell r="AF10">
            <v>1965.078687583916</v>
          </cell>
          <cell r="AG10">
            <v>1064.1079886186105</v>
          </cell>
          <cell r="AH10">
            <v>845.84671620722281</v>
          </cell>
          <cell r="AI10">
            <v>337.32573354471049</v>
          </cell>
          <cell r="AJ10">
            <v>584.40496886351445</v>
          </cell>
          <cell r="AK10">
            <v>447.90690778856833</v>
          </cell>
          <cell r="AL10">
            <v>424.2759263975384</v>
          </cell>
          <cell r="AM10">
            <v>186.76832193964637</v>
          </cell>
          <cell r="AN10">
            <v>274.39925339633669</v>
          </cell>
          <cell r="AO10">
            <v>437.16628458262312</v>
          </cell>
          <cell r="AP10">
            <v>308.92224389988445</v>
          </cell>
          <cell r="AQ10">
            <v>105.48770382133364</v>
          </cell>
          <cell r="AR10">
            <v>185.91100143130754</v>
          </cell>
        </row>
        <row r="11">
          <cell r="B11">
            <v>1009</v>
          </cell>
          <cell r="C11">
            <v>89.999565947115997</v>
          </cell>
          <cell r="D11">
            <v>82.966070740391601</v>
          </cell>
          <cell r="E11">
            <v>104.13753180910666</v>
          </cell>
          <cell r="F11">
            <v>54.304336421843416</v>
          </cell>
          <cell r="G11">
            <v>103.29959160670728</v>
          </cell>
          <cell r="H11">
            <v>99.826027784307186</v>
          </cell>
          <cell r="I11">
            <v>76.784641220906579</v>
          </cell>
          <cell r="J11">
            <v>36.676124183531797</v>
          </cell>
          <cell r="K11">
            <v>67.778330797823642</v>
          </cell>
          <cell r="L11">
            <v>41.326901683779546</v>
          </cell>
          <cell r="M11">
            <v>38.634308898130662</v>
          </cell>
          <cell r="N11">
            <v>45.111456917922212</v>
          </cell>
          <cell r="O11">
            <v>63.147679109691147</v>
          </cell>
          <cell r="P11">
            <v>63.187652425093113</v>
          </cell>
          <cell r="Q11">
            <v>116.56848000621912</v>
          </cell>
          <cell r="R11">
            <v>124.61900036303051</v>
          </cell>
          <cell r="S11">
            <v>171.09193152997</v>
          </cell>
          <cell r="T11">
            <v>89.66047289038022</v>
          </cell>
          <cell r="U11">
            <v>125.43221392026366</v>
          </cell>
          <cell r="V11">
            <v>143.05411159046693</v>
          </cell>
          <cell r="W11">
            <v>126.30939721512793</v>
          </cell>
          <cell r="X11">
            <v>79.02646266947005</v>
          </cell>
          <cell r="Y11">
            <v>145.95820532283801</v>
          </cell>
          <cell r="Z11">
            <v>98.958249432627539</v>
          </cell>
          <cell r="AA11">
            <v>105.92345058416285</v>
          </cell>
          <cell r="AB11">
            <v>92.40011434759046</v>
          </cell>
          <cell r="AC11">
            <v>102.11173217479056</v>
          </cell>
          <cell r="AD11">
            <v>103.95872812252159</v>
          </cell>
          <cell r="AE11">
            <v>454.46167411936983</v>
          </cell>
          <cell r="AF11">
            <v>448.65570793539723</v>
          </cell>
          <cell r="AG11">
            <v>357.90320599860166</v>
          </cell>
          <cell r="AH11">
            <v>150.10309807509481</v>
          </cell>
          <cell r="AI11">
            <v>175.72327273047583</v>
          </cell>
          <cell r="AJ11">
            <v>189.38533360618163</v>
          </cell>
          <cell r="AK11">
            <v>132.44262475543994</v>
          </cell>
          <cell r="AL11">
            <v>79.667203809149456</v>
          </cell>
          <cell r="AM11">
            <v>49.717159568073811</v>
          </cell>
          <cell r="AN11">
            <v>33.018937186513767</v>
          </cell>
          <cell r="AO11">
            <v>44.02757344057737</v>
          </cell>
          <cell r="AP11">
            <v>43.454005320401386</v>
          </cell>
          <cell r="AQ11">
            <v>35.666982471366978</v>
          </cell>
          <cell r="AR11">
            <v>61.348897091798896</v>
          </cell>
        </row>
        <row r="12">
          <cell r="B12">
            <v>1010</v>
          </cell>
          <cell r="C12">
            <v>100.62603220800321</v>
          </cell>
          <cell r="D12">
            <v>100.15131412477349</v>
          </cell>
          <cell r="E12">
            <v>115.14391267658111</v>
          </cell>
          <cell r="F12">
            <v>123.72826347581848</v>
          </cell>
          <cell r="G12">
            <v>127.61908127443473</v>
          </cell>
          <cell r="H12">
            <v>128.78114647085192</v>
          </cell>
          <cell r="I12">
            <v>132.1629714478137</v>
          </cell>
          <cell r="J12">
            <v>87.353659391588678</v>
          </cell>
          <cell r="K12">
            <v>108.30640446635225</v>
          </cell>
          <cell r="L12">
            <v>103.11590948008018</v>
          </cell>
          <cell r="M12">
            <v>110.62319981296977</v>
          </cell>
          <cell r="N12">
            <v>94.261549169546441</v>
          </cell>
          <cell r="O12">
            <v>105.01187285242293</v>
          </cell>
          <cell r="P12">
            <v>108.01062645873662</v>
          </cell>
          <cell r="Q12">
            <v>130.33200216139113</v>
          </cell>
          <cell r="R12">
            <v>150.43205662139351</v>
          </cell>
          <cell r="S12">
            <v>189.17477763796688</v>
          </cell>
          <cell r="T12">
            <v>204.28450735446555</v>
          </cell>
          <cell r="U12">
            <v>154.96231547233955</v>
          </cell>
          <cell r="V12">
            <v>184.54778685369658</v>
          </cell>
          <cell r="W12">
            <v>217.40578574440616</v>
          </cell>
          <cell r="X12">
            <v>188.22192520688057</v>
          </cell>
          <cell r="Y12">
            <v>233.23395891870771</v>
          </cell>
          <cell r="Z12">
            <v>246.91349883620882</v>
          </cell>
          <cell r="AA12">
            <v>303.29495655655523</v>
          </cell>
          <cell r="AB12">
            <v>193.0724147901955</v>
          </cell>
          <cell r="AC12">
            <v>169.80741631459486</v>
          </cell>
          <cell r="AD12">
            <v>177.70318914250268</v>
          </cell>
          <cell r="AE12">
            <v>508.12106231834764</v>
          </cell>
          <cell r="AF12">
            <v>541.58836664582407</v>
          </cell>
          <cell r="AG12">
            <v>395.73028842006431</v>
          </cell>
          <cell r="AH12">
            <v>341.99839075285229</v>
          </cell>
          <cell r="AI12">
            <v>217.09323604861325</v>
          </cell>
          <cell r="AJ12">
            <v>244.31764869244705</v>
          </cell>
          <cell r="AK12">
            <v>227.96239659007225</v>
          </cell>
          <cell r="AL12">
            <v>189.74801566817482</v>
          </cell>
          <cell r="AM12">
            <v>79.445550365646923</v>
          </cell>
          <cell r="AN12">
            <v>82.386474652885795</v>
          </cell>
          <cell r="AO12">
            <v>126.06595518091048</v>
          </cell>
          <cell r="AP12">
            <v>90.79826143889052</v>
          </cell>
          <cell r="AQ12">
            <v>59.312656951440964</v>
          </cell>
          <cell r="AR12">
            <v>104.86752637776921</v>
          </cell>
        </row>
        <row r="13">
          <cell r="B13">
            <v>1011</v>
          </cell>
          <cell r="C13">
            <v>143.51306464533911</v>
          </cell>
          <cell r="D13">
            <v>141.85151564705922</v>
          </cell>
          <cell r="E13">
            <v>160.95846346637936</v>
          </cell>
          <cell r="F13">
            <v>171.19967616620309</v>
          </cell>
          <cell r="G13">
            <v>171.97150702580043</v>
          </cell>
          <cell r="H13">
            <v>179.08393869228237</v>
          </cell>
          <cell r="I13">
            <v>175.49686172932167</v>
          </cell>
          <cell r="J13">
            <v>115.88403248035173</v>
          </cell>
          <cell r="K13">
            <v>129.11727546975499</v>
          </cell>
          <cell r="L13">
            <v>128.403376748021</v>
          </cell>
          <cell r="M13">
            <v>143.97945051095533</v>
          </cell>
          <cell r="N13">
            <v>104.7844718550303</v>
          </cell>
          <cell r="O13">
            <v>105.88508943577091</v>
          </cell>
          <cell r="P13">
            <v>114.42821199694598</v>
          </cell>
          <cell r="Q13">
            <v>185.87978320441587</v>
          </cell>
          <cell r="R13">
            <v>213.06775073429085</v>
          </cell>
          <cell r="S13">
            <v>264.44543030883261</v>
          </cell>
          <cell r="T13">
            <v>282.66331816490805</v>
          </cell>
          <cell r="U13">
            <v>208.81754246983607</v>
          </cell>
          <cell r="V13">
            <v>256.63340832413047</v>
          </cell>
          <cell r="W13">
            <v>288.68928037840163</v>
          </cell>
          <cell r="X13">
            <v>249.69664517899702</v>
          </cell>
          <cell r="Y13">
            <v>278.04942349428694</v>
          </cell>
          <cell r="Z13">
            <v>307.46494091062073</v>
          </cell>
          <cell r="AA13">
            <v>394.74758695813034</v>
          </cell>
          <cell r="AB13">
            <v>214.62612477519212</v>
          </cell>
          <cell r="AC13">
            <v>171.21943428812207</v>
          </cell>
          <cell r="AD13">
            <v>188.26164486232284</v>
          </cell>
          <cell r="AE13">
            <v>724.68335741803833</v>
          </cell>
          <cell r="AF13">
            <v>767.09059024240855</v>
          </cell>
          <cell r="AG13">
            <v>553.18720452128366</v>
          </cell>
          <cell r="AH13">
            <v>473.21454372221064</v>
          </cell>
          <cell r="AI13">
            <v>292.54129238012888</v>
          </cell>
          <cell r="AJ13">
            <v>339.74978495616847</v>
          </cell>
          <cell r="AK13">
            <v>302.70721636770912</v>
          </cell>
          <cell r="AL13">
            <v>251.72116845388123</v>
          </cell>
          <cell r="AM13">
            <v>94.710862778150272</v>
          </cell>
          <cell r="AN13">
            <v>102.59039169740693</v>
          </cell>
          <cell r="AO13">
            <v>164.07866510617924</v>
          </cell>
          <cell r="AP13">
            <v>100.9345587257007</v>
          </cell>
          <cell r="AQ13">
            <v>59.805865902444182</v>
          </cell>
          <cell r="AR13">
            <v>111.09836072041479</v>
          </cell>
        </row>
        <row r="14">
          <cell r="B14">
            <v>1012</v>
          </cell>
          <cell r="C14">
            <v>81.478592207689942</v>
          </cell>
          <cell r="D14">
            <v>77.714364061399067</v>
          </cell>
          <cell r="E14">
            <v>100.36813859863214</v>
          </cell>
          <cell r="F14">
            <v>99.150413262777107</v>
          </cell>
          <cell r="G14">
            <v>109.1750361648843</v>
          </cell>
          <cell r="H14">
            <v>104.89515568953172</v>
          </cell>
          <cell r="I14">
            <v>134.09333565420485</v>
          </cell>
          <cell r="J14">
            <v>87.827669696582973</v>
          </cell>
          <cell r="K14">
            <v>94.83061662576192</v>
          </cell>
          <cell r="L14">
            <v>95.712064281199332</v>
          </cell>
          <cell r="M14">
            <v>90.354107016185026</v>
          </cell>
          <cell r="N14">
            <v>85.475386328332291</v>
          </cell>
          <cell r="O14">
            <v>75.140267376106181</v>
          </cell>
          <cell r="P14">
            <v>91.039586755895172</v>
          </cell>
          <cell r="Q14">
            <v>105.53201614636615</v>
          </cell>
          <cell r="R14">
            <v>116.7306861317374</v>
          </cell>
          <cell r="S14">
            <v>164.89903686584233</v>
          </cell>
          <cell r="T14">
            <v>163.70466018329532</v>
          </cell>
          <cell r="U14">
            <v>132.56651142556049</v>
          </cell>
          <cell r="V14">
            <v>150.3183452288842</v>
          </cell>
          <cell r="W14">
            <v>220.5812012368541</v>
          </cell>
          <cell r="X14">
            <v>189.24328061196982</v>
          </cell>
          <cell r="Y14">
            <v>204.21433295018144</v>
          </cell>
          <cell r="Z14">
            <v>229.18481533707825</v>
          </cell>
          <cell r="AA14">
            <v>247.72330766522694</v>
          </cell>
          <cell r="AB14">
            <v>175.07604520537274</v>
          </cell>
          <cell r="AC14">
            <v>121.5041148942811</v>
          </cell>
          <cell r="AD14">
            <v>149.78178939568156</v>
          </cell>
          <cell r="AE14">
            <v>411.43417781986312</v>
          </cell>
          <cell r="AF14">
            <v>420.25604820816676</v>
          </cell>
          <cell r="AG14">
            <v>344.94843463748299</v>
          </cell>
          <cell r="AH14">
            <v>274.06253693180849</v>
          </cell>
          <cell r="AI14">
            <v>185.71801066167879</v>
          </cell>
          <cell r="AJ14">
            <v>199.00224916148798</v>
          </cell>
          <cell r="AK14">
            <v>231.2920012891795</v>
          </cell>
          <cell r="AL14">
            <v>190.77765215284384</v>
          </cell>
          <cell r="AM14">
            <v>69.560711266044152</v>
          </cell>
          <cell r="AN14">
            <v>76.471027580876779</v>
          </cell>
          <cell r="AO14">
            <v>102.96734161343711</v>
          </cell>
          <cell r="AP14">
            <v>82.334913257902159</v>
          </cell>
          <cell r="AQ14">
            <v>42.440619151529653</v>
          </cell>
          <cell r="AR14">
            <v>88.390342492757668</v>
          </cell>
        </row>
        <row r="15">
          <cell r="B15">
            <v>1013</v>
          </cell>
          <cell r="C15">
            <v>377.94027705098586</v>
          </cell>
          <cell r="D15">
            <v>366.52669755092484</v>
          </cell>
          <cell r="E15">
            <v>339.87185956888754</v>
          </cell>
          <cell r="F15">
            <v>342.50008500147931</v>
          </cell>
          <cell r="G15">
            <v>200.15289823132568</v>
          </cell>
          <cell r="H15">
            <v>344.72280452564024</v>
          </cell>
          <cell r="I15">
            <v>440.22974267655002</v>
          </cell>
          <cell r="J15">
            <v>348.52917951461899</v>
          </cell>
          <cell r="K15">
            <v>406.17715590343647</v>
          </cell>
          <cell r="L15">
            <v>407.34945183281155</v>
          </cell>
          <cell r="M15">
            <v>386.62213639172126</v>
          </cell>
          <cell r="N15">
            <v>391.3392094786721</v>
          </cell>
          <cell r="O15">
            <v>513.0335397445009</v>
          </cell>
          <cell r="P15">
            <v>430.86360559633482</v>
          </cell>
          <cell r="Q15">
            <v>489.51262337031881</v>
          </cell>
          <cell r="R15">
            <v>550.54060349662745</v>
          </cell>
          <cell r="S15">
            <v>558.38977471558076</v>
          </cell>
          <cell r="T15">
            <v>565.49295341128141</v>
          </cell>
          <cell r="U15">
            <v>243.03698356617986</v>
          </cell>
          <cell r="V15">
            <v>493.99956745691418</v>
          </cell>
          <cell r="W15">
            <v>724.17025787321109</v>
          </cell>
          <cell r="X15">
            <v>750.97979427445478</v>
          </cell>
          <cell r="Y15">
            <v>874.68794260574782</v>
          </cell>
          <cell r="Z15">
            <v>975.40795506905908</v>
          </cell>
          <cell r="AA15">
            <v>1059.99956843575</v>
          </cell>
          <cell r="AB15">
            <v>801.56550408725832</v>
          </cell>
          <cell r="AC15">
            <v>829.59095481682675</v>
          </cell>
          <cell r="AD15">
            <v>708.87318507643943</v>
          </cell>
          <cell r="AE15">
            <v>1908.4466599167351</v>
          </cell>
          <cell r="AF15">
            <v>1982.0668075446724</v>
          </cell>
          <cell r="AG15">
            <v>1168.0824968215159</v>
          </cell>
          <cell r="AH15">
            <v>946.70752350867554</v>
          </cell>
          <cell r="AI15">
            <v>340.48074901987042</v>
          </cell>
          <cell r="AJ15">
            <v>653.99219808493547</v>
          </cell>
          <cell r="AK15">
            <v>759.33392001861864</v>
          </cell>
          <cell r="AL15">
            <v>757.06868694414391</v>
          </cell>
          <cell r="AM15">
            <v>297.94145466925499</v>
          </cell>
          <cell r="AN15">
            <v>325.45981951285563</v>
          </cell>
          <cell r="AO15">
            <v>440.59373622089169</v>
          </cell>
          <cell r="AP15">
            <v>376.96091531045005</v>
          </cell>
          <cell r="AQ15">
            <v>289.77087562482177</v>
          </cell>
          <cell r="AR15">
            <v>418.32551116955068</v>
          </cell>
        </row>
        <row r="16">
          <cell r="B16">
            <v>1014</v>
          </cell>
          <cell r="C16">
            <v>123.94896282944103</v>
          </cell>
          <cell r="D16">
            <v>117.78296051283014</v>
          </cell>
          <cell r="E16">
            <v>136.37885675249595</v>
          </cell>
          <cell r="F16">
            <v>145.01099686565161</v>
          </cell>
          <cell r="G16">
            <v>149.51501433002375</v>
          </cell>
          <cell r="H16">
            <v>149.90417181822571</v>
          </cell>
          <cell r="I16">
            <v>144.50519961187598</v>
          </cell>
          <cell r="J16">
            <v>94.316136680708937</v>
          </cell>
          <cell r="K16">
            <v>108.27969825604032</v>
          </cell>
          <cell r="L16">
            <v>103.74172819365286</v>
          </cell>
          <cell r="M16">
            <v>131.6693847545865</v>
          </cell>
          <cell r="N16">
            <v>93.462844271394559</v>
          </cell>
          <cell r="O16">
            <v>103.99156341005242</v>
          </cell>
          <cell r="P16">
            <v>97.128801506632456</v>
          </cell>
          <cell r="Q16">
            <v>160.54013198091761</v>
          </cell>
          <cell r="R16">
            <v>176.91563150960798</v>
          </cell>
          <cell r="S16">
            <v>224.06256050321676</v>
          </cell>
          <cell r="T16">
            <v>239.42387311908911</v>
          </cell>
          <cell r="U16">
            <v>181.54959734145862</v>
          </cell>
          <cell r="V16">
            <v>214.81780452584619</v>
          </cell>
          <cell r="W16">
            <v>237.70853607190026</v>
          </cell>
          <cell r="X16">
            <v>203.2240543528701</v>
          </cell>
          <cell r="Y16">
            <v>233.17644805229631</v>
          </cell>
          <cell r="Z16">
            <v>248.41203663686952</v>
          </cell>
          <cell r="AA16">
            <v>360.99715427223265</v>
          </cell>
          <cell r="AB16">
            <v>191.43645734254562</v>
          </cell>
          <cell r="AC16">
            <v>168.15754468061493</v>
          </cell>
          <cell r="AD16">
            <v>159.79999701151249</v>
          </cell>
          <cell r="AE16">
            <v>625.8924980363463</v>
          </cell>
          <cell r="AF16">
            <v>636.93503934836724</v>
          </cell>
          <cell r="AG16">
            <v>468.71122461031808</v>
          </cell>
          <cell r="AH16">
            <v>400.82618292959671</v>
          </cell>
          <cell r="AI16">
            <v>254.34047929682058</v>
          </cell>
          <cell r="AJ16">
            <v>284.39127769457275</v>
          </cell>
          <cell r="AK16">
            <v>249.25099112392087</v>
          </cell>
          <cell r="AL16">
            <v>204.87178104843221</v>
          </cell>
          <cell r="AM16">
            <v>79.425960669295506</v>
          </cell>
          <cell r="AN16">
            <v>82.886484766194428</v>
          </cell>
          <cell r="AO16">
            <v>150.05014124734842</v>
          </cell>
          <cell r="AP16">
            <v>90.028901962053666</v>
          </cell>
          <cell r="AQ16">
            <v>58.736367220615136</v>
          </cell>
          <cell r="AR16">
            <v>94.30236161003215</v>
          </cell>
        </row>
        <row r="17">
          <cell r="B17">
            <v>1015</v>
          </cell>
          <cell r="C17">
            <v>93.749448642234356</v>
          </cell>
          <cell r="D17">
            <v>89.608591589317612</v>
          </cell>
          <cell r="E17">
            <v>120.48795708507056</v>
          </cell>
          <cell r="F17">
            <v>130.73246713212984</v>
          </cell>
          <cell r="G17">
            <v>141.8769792426458</v>
          </cell>
          <cell r="H17">
            <v>140.55843502830797</v>
          </cell>
          <cell r="I17">
            <v>143.60263130146868</v>
          </cell>
          <cell r="J17">
            <v>97.308731479533051</v>
          </cell>
          <cell r="K17">
            <v>127.33170215323524</v>
          </cell>
          <cell r="L17">
            <v>112.96694707517585</v>
          </cell>
          <cell r="M17">
            <v>115.57882327337983</v>
          </cell>
          <cell r="N17">
            <v>85.913359441516803</v>
          </cell>
          <cell r="O17">
            <v>114.76865666492917</v>
          </cell>
          <cell r="P17">
            <v>114.52087906659602</v>
          </cell>
          <cell r="Q17">
            <v>121.42537149643394</v>
          </cell>
          <cell r="R17">
            <v>134.59638389700498</v>
          </cell>
          <cell r="S17">
            <v>197.95473299264566</v>
          </cell>
          <cell r="T17">
            <v>215.84896524908038</v>
          </cell>
          <cell r="U17">
            <v>172.2750626012045</v>
          </cell>
          <cell r="V17">
            <v>201.42504410740352</v>
          </cell>
          <cell r="W17">
            <v>236.22382692407677</v>
          </cell>
          <cell r="X17">
            <v>209.67223246380351</v>
          </cell>
          <cell r="Y17">
            <v>274.20425537515791</v>
          </cell>
          <cell r="Z17">
            <v>270.50204275766833</v>
          </cell>
          <cell r="AA17">
            <v>316.88175936714885</v>
          </cell>
          <cell r="AB17">
            <v>175.97312919476934</v>
          </cell>
          <cell r="AC17">
            <v>185.58443471964779</v>
          </cell>
          <cell r="AD17">
            <v>188.41410424845182</v>
          </cell>
          <cell r="AE17">
            <v>473.39707618982123</v>
          </cell>
          <cell r="AF17">
            <v>484.57647491104268</v>
          </cell>
          <cell r="AG17">
            <v>414.09687147201657</v>
          </cell>
          <cell r="AH17">
            <v>361.35877221841685</v>
          </cell>
          <cell r="AI17">
            <v>241.34739285854755</v>
          </cell>
          <cell r="AJ17">
            <v>266.66097710023843</v>
          </cell>
          <cell r="AK17">
            <v>247.69418869376406</v>
          </cell>
          <cell r="AL17">
            <v>211.37224054527215</v>
          </cell>
          <cell r="AM17">
            <v>93.401098544464574</v>
          </cell>
          <cell r="AN17">
            <v>90.257154000283293</v>
          </cell>
          <cell r="AO17">
            <v>131.71337277604206</v>
          </cell>
          <cell r="AP17">
            <v>82.756794688713399</v>
          </cell>
          <cell r="AQ17">
            <v>64.823469733856783</v>
          </cell>
          <cell r="AR17">
            <v>111.18833118618731</v>
          </cell>
        </row>
        <row r="18">
          <cell r="B18">
            <v>1016</v>
          </cell>
          <cell r="C18">
            <v>420.04006612360484</v>
          </cell>
          <cell r="D18">
            <v>414.74686905270551</v>
          </cell>
          <cell r="E18">
            <v>411.42749015331401</v>
          </cell>
          <cell r="F18">
            <v>428.76858810543246</v>
          </cell>
          <cell r="G18">
            <v>340.39291653581563</v>
          </cell>
          <cell r="H18">
            <v>374.23690002507306</v>
          </cell>
          <cell r="I18">
            <v>378.41102831714016</v>
          </cell>
          <cell r="J18">
            <v>246.54816930105835</v>
          </cell>
          <cell r="K18">
            <v>287.81494621699426</v>
          </cell>
          <cell r="L18">
            <v>306.1947057138176</v>
          </cell>
          <cell r="M18">
            <v>283.16530400837576</v>
          </cell>
          <cell r="N18">
            <v>269.94843840356032</v>
          </cell>
          <cell r="O18">
            <v>347.80054715287628</v>
          </cell>
          <cell r="P18">
            <v>311.22945128166231</v>
          </cell>
          <cell r="Q18">
            <v>544.04075769111432</v>
          </cell>
          <cell r="R18">
            <v>622.96960388509922</v>
          </cell>
          <cell r="S18">
            <v>675.95153017350992</v>
          </cell>
          <cell r="T18">
            <v>707.92862786203114</v>
          </cell>
          <cell r="U18">
            <v>413.32435549619936</v>
          </cell>
          <cell r="V18">
            <v>536.29427560848194</v>
          </cell>
          <cell r="W18">
            <v>622.47954963786117</v>
          </cell>
          <cell r="X18">
            <v>531.2401495860579</v>
          </cell>
          <cell r="Y18">
            <v>619.79916767543841</v>
          </cell>
          <cell r="Z18">
            <v>733.19050856577144</v>
          </cell>
          <cell r="AA18">
            <v>776.35259803319275</v>
          </cell>
          <cell r="AB18">
            <v>552.92531610817502</v>
          </cell>
          <cell r="AC18">
            <v>562.40414250901244</v>
          </cell>
          <cell r="AD18">
            <v>512.04652598650864</v>
          </cell>
          <cell r="AE18">
            <v>2121.033692094838</v>
          </cell>
          <cell r="AF18">
            <v>2242.8270796514857</v>
          </cell>
          <cell r="AG18">
            <v>1414.0071807324352</v>
          </cell>
          <cell r="AH18">
            <v>1185.1630582861087</v>
          </cell>
          <cell r="AI18">
            <v>579.04350227906832</v>
          </cell>
          <cell r="AJ18">
            <v>709.98497818755595</v>
          </cell>
          <cell r="AK18">
            <v>652.70539823895569</v>
          </cell>
          <cell r="AL18">
            <v>535.54740828638592</v>
          </cell>
          <cell r="AM18">
            <v>211.11971095644566</v>
          </cell>
          <cell r="AN18">
            <v>244.64025472240493</v>
          </cell>
          <cell r="AO18">
            <v>322.69455759969361</v>
          </cell>
          <cell r="AP18">
            <v>260.03019365934159</v>
          </cell>
          <cell r="AQ18">
            <v>196.44421131115988</v>
          </cell>
          <cell r="AR18">
            <v>302.17270061188867</v>
          </cell>
        </row>
        <row r="19">
          <cell r="B19">
            <v>1017</v>
          </cell>
          <cell r="C19">
            <v>90.469550615438365</v>
          </cell>
          <cell r="D19">
            <v>81.574678068695093</v>
          </cell>
          <cell r="E19">
            <v>93.958156904221326</v>
          </cell>
          <cell r="F19">
            <v>102.23262413177206</v>
          </cell>
          <cell r="G19">
            <v>111.16273832537188</v>
          </cell>
          <cell r="H19">
            <v>100.556936350794</v>
          </cell>
          <cell r="I19">
            <v>102.95260680026294</v>
          </cell>
          <cell r="J19">
            <v>69.134903885479517</v>
          </cell>
          <cell r="K19">
            <v>81.481097064272333</v>
          </cell>
          <cell r="L19">
            <v>76.479707954150669</v>
          </cell>
          <cell r="M19">
            <v>82.783223366947567</v>
          </cell>
          <cell r="N19">
            <v>81.524049591149208</v>
          </cell>
          <cell r="O19">
            <v>87.167917929177065</v>
          </cell>
          <cell r="P19">
            <v>87.59489357499406</v>
          </cell>
          <cell r="Q19">
            <v>117.17720959103468</v>
          </cell>
          <cell r="R19">
            <v>122.52906212307418</v>
          </cell>
          <cell r="S19">
            <v>154.36780830572206</v>
          </cell>
          <cell r="T19">
            <v>168.7936181242452</v>
          </cell>
          <cell r="U19">
            <v>134.98009195115719</v>
          </cell>
          <cell r="V19">
            <v>144.10152856130497</v>
          </cell>
          <cell r="W19">
            <v>169.3552447455684</v>
          </cell>
          <cell r="X19">
            <v>148.96576513165058</v>
          </cell>
          <cell r="Y19">
            <v>175.46662119361361</v>
          </cell>
          <cell r="Z19">
            <v>183.13248048865569</v>
          </cell>
          <cell r="AA19">
            <v>226.96626184326186</v>
          </cell>
          <cell r="AB19">
            <v>166.98266956898311</v>
          </cell>
          <cell r="AC19">
            <v>140.95319440571893</v>
          </cell>
          <cell r="AD19">
            <v>144.11444920950638</v>
          </cell>
          <cell r="AE19">
            <v>456.83490800031683</v>
          </cell>
          <cell r="AF19">
            <v>441.1314723223901</v>
          </cell>
          <cell r="AG19">
            <v>322.9184041675141</v>
          </cell>
          <cell r="AH19">
            <v>282.58210333923034</v>
          </cell>
          <cell r="AI19">
            <v>189.09929730010174</v>
          </cell>
          <cell r="AJ19">
            <v>190.7719796119589</v>
          </cell>
          <cell r="AK19">
            <v>177.57865704956916</v>
          </cell>
          <cell r="AL19">
            <v>150.17356933924722</v>
          </cell>
          <cell r="AM19">
            <v>59.768493216658186</v>
          </cell>
          <cell r="AN19">
            <v>61.104959967811197</v>
          </cell>
          <cell r="AO19">
            <v>94.339579259624259</v>
          </cell>
          <cell r="AP19">
            <v>78.528753596230118</v>
          </cell>
          <cell r="AQ19">
            <v>49.234059662667455</v>
          </cell>
          <cell r="AR19">
            <v>85.045889591639934</v>
          </cell>
        </row>
        <row r="20">
          <cell r="B20">
            <v>1018</v>
          </cell>
          <cell r="C20">
            <v>264.03771352070839</v>
          </cell>
          <cell r="D20">
            <v>254.19589323979744</v>
          </cell>
          <cell r="E20">
            <v>304.12344566009125</v>
          </cell>
          <cell r="F20">
            <v>471.1681771517346</v>
          </cell>
          <cell r="G20">
            <v>336.57021227760089</v>
          </cell>
          <cell r="H20">
            <v>335.88412055449879</v>
          </cell>
          <cell r="I20">
            <v>284.92305027515636</v>
          </cell>
          <cell r="J20">
            <v>196.37481188266511</v>
          </cell>
          <cell r="K20">
            <v>201.54077455009065</v>
          </cell>
          <cell r="L20">
            <v>202.88235443839773</v>
          </cell>
          <cell r="M20">
            <v>191.52396644892843</v>
          </cell>
          <cell r="N20">
            <v>185.92941965461543</v>
          </cell>
          <cell r="O20">
            <v>198.78849982149816</v>
          </cell>
          <cell r="P20">
            <v>181.6755366775715</v>
          </cell>
          <cell r="Q20">
            <v>341.98470409859567</v>
          </cell>
          <cell r="R20">
            <v>381.81437097405035</v>
          </cell>
          <cell r="S20">
            <v>499.65720175619401</v>
          </cell>
          <cell r="T20">
            <v>777.93348299400714</v>
          </cell>
          <cell r="U20">
            <v>408.68261150851856</v>
          </cell>
          <cell r="V20">
            <v>481.33343106758969</v>
          </cell>
          <cell r="W20">
            <v>468.69345432523568</v>
          </cell>
          <cell r="X20">
            <v>423.13104467668495</v>
          </cell>
          <cell r="Y20">
            <v>434.01083217072238</v>
          </cell>
          <cell r="Z20">
            <v>485.80662517639729</v>
          </cell>
          <cell r="AA20">
            <v>525.1000981880519</v>
          </cell>
          <cell r="AB20">
            <v>380.83229428669244</v>
          </cell>
          <cell r="AC20">
            <v>321.44709575060267</v>
          </cell>
          <cell r="AD20">
            <v>298.8995001257008</v>
          </cell>
          <cell r="AE20">
            <v>1333.2844448136689</v>
          </cell>
          <cell r="AF20">
            <v>1374.615399018156</v>
          </cell>
          <cell r="AG20">
            <v>1045.2212024826354</v>
          </cell>
          <cell r="AH20">
            <v>1302.3601385251893</v>
          </cell>
          <cell r="AI20">
            <v>572.5406875778084</v>
          </cell>
          <cell r="AJ20">
            <v>637.22385470127347</v>
          </cell>
          <cell r="AK20">
            <v>491.45188454033314</v>
          </cell>
          <cell r="AL20">
            <v>426.56176216854368</v>
          </cell>
          <cell r="AM20">
            <v>147.83537348638555</v>
          </cell>
          <cell r="AN20">
            <v>162.09682905125118</v>
          </cell>
          <cell r="AO20">
            <v>218.26029089053736</v>
          </cell>
          <cell r="AP20">
            <v>179.09813920642776</v>
          </cell>
          <cell r="AQ20">
            <v>112.27943827241302</v>
          </cell>
          <cell r="AR20">
            <v>176.38879394898245</v>
          </cell>
        </row>
        <row r="21">
          <cell r="B21">
            <v>1019</v>
          </cell>
          <cell r="C21">
            <v>82.792109255711779</v>
          </cell>
          <cell r="D21">
            <v>83.254042142710347</v>
          </cell>
          <cell r="E21">
            <v>87.652858133831927</v>
          </cell>
          <cell r="F21">
            <v>113.04129669855752</v>
          </cell>
          <cell r="G21">
            <v>116.71432192183859</v>
          </cell>
          <cell r="H21">
            <v>115.53716662624892</v>
          </cell>
          <cell r="I21">
            <v>118.61807395886375</v>
          </cell>
          <cell r="J21">
            <v>81.534718330343608</v>
          </cell>
          <cell r="K21">
            <v>106.02283648362817</v>
          </cell>
          <cell r="L21">
            <v>97.873261690046775</v>
          </cell>
          <cell r="M21">
            <v>91.548406939175052</v>
          </cell>
          <cell r="N21">
            <v>88.103599834163148</v>
          </cell>
          <cell r="O21">
            <v>106.85759429752255</v>
          </cell>
          <cell r="P21">
            <v>109.63961740658493</v>
          </cell>
          <cell r="Q21">
            <v>107.23329863744094</v>
          </cell>
          <cell r="R21">
            <v>125.05154716161755</v>
          </cell>
          <cell r="S21">
            <v>144.00856772493916</v>
          </cell>
          <cell r="T21">
            <v>186.63953536604853</v>
          </cell>
          <cell r="U21">
            <v>141.72113913670123</v>
          </cell>
          <cell r="V21">
            <v>165.56871082870055</v>
          </cell>
          <cell r="W21">
            <v>195.12466532804677</v>
          </cell>
          <cell r="X21">
            <v>175.68378660065318</v>
          </cell>
          <cell r="Y21">
            <v>228.31637714046474</v>
          </cell>
          <cell r="Z21">
            <v>234.35985395706308</v>
          </cell>
          <cell r="AA21">
            <v>250.99771252669518</v>
          </cell>
          <cell r="AB21">
            <v>180.45931688534753</v>
          </cell>
          <cell r="AC21">
            <v>172.79200445035036</v>
          </cell>
          <cell r="AD21">
            <v>180.38326698306133</v>
          </cell>
          <cell r="AE21">
            <v>418.06691154859129</v>
          </cell>
          <cell r="AF21">
            <v>450.21297119035762</v>
          </cell>
          <cell r="AG21">
            <v>301.24815132497389</v>
          </cell>
          <cell r="AH21">
            <v>312.45845107232191</v>
          </cell>
          <cell r="AI21">
            <v>198.5431142913842</v>
          </cell>
          <cell r="AJ21">
            <v>219.19178125271327</v>
          </cell>
          <cell r="AK21">
            <v>204.59936790418112</v>
          </cell>
          <cell r="AL21">
            <v>177.10821869399527</v>
          </cell>
          <cell r="AM21">
            <v>77.77049415748661</v>
          </cell>
          <cell r="AN21">
            <v>78.19775856198001</v>
          </cell>
          <cell r="AO21">
            <v>104.32836317870351</v>
          </cell>
          <cell r="AP21">
            <v>84.866562897888656</v>
          </cell>
          <cell r="AQ21">
            <v>60.355154717907439</v>
          </cell>
          <cell r="AR21">
            <v>106.44911382701795</v>
          </cell>
        </row>
        <row r="22">
          <cell r="B22">
            <v>1020</v>
          </cell>
          <cell r="C22">
            <v>320.79739383357673</v>
          </cell>
          <cell r="D22">
            <v>304.83778750790725</v>
          </cell>
          <cell r="E22">
            <v>354.29985497794951</v>
          </cell>
          <cell r="F22">
            <v>391.96521086144094</v>
          </cell>
          <cell r="G22">
            <v>420.59901695034256</v>
          </cell>
          <cell r="H22">
            <v>430.98605536724881</v>
          </cell>
          <cell r="I22">
            <v>136.88089853255275</v>
          </cell>
          <cell r="J22">
            <v>80.303646938949882</v>
          </cell>
          <cell r="K22">
            <v>32.598036032836113</v>
          </cell>
          <cell r="L22">
            <v>27.992888861335445</v>
          </cell>
          <cell r="M22">
            <v>21.714072125846052</v>
          </cell>
          <cell r="N22">
            <v>52.697171196015702</v>
          </cell>
          <cell r="O22">
            <v>29.220542402608306</v>
          </cell>
          <cell r="P22">
            <v>28.319312411823358</v>
          </cell>
          <cell r="Q22">
            <v>415.5004993147391</v>
          </cell>
          <cell r="R22">
            <v>457.880914608853</v>
          </cell>
          <cell r="S22">
            <v>582.09413528336279</v>
          </cell>
          <cell r="T22">
            <v>647.16353201358936</v>
          </cell>
          <cell r="U22">
            <v>510.71514464092479</v>
          </cell>
          <cell r="V22">
            <v>617.61775587883039</v>
          </cell>
          <cell r="W22">
            <v>225.16669361221631</v>
          </cell>
          <cell r="X22">
            <v>173.03118304667368</v>
          </cell>
          <cell r="Y22">
            <v>70.198701862317662</v>
          </cell>
          <cell r="Z22">
            <v>67.029638453809028</v>
          </cell>
          <cell r="AA22">
            <v>59.533339961318426</v>
          </cell>
          <cell r="AB22">
            <v>107.937649922628</v>
          </cell>
          <cell r="AC22">
            <v>47.250512479394338</v>
          </cell>
          <cell r="AD22">
            <v>46.592009461461785</v>
          </cell>
          <cell r="AE22">
            <v>1619.8980419572772</v>
          </cell>
          <cell r="AF22">
            <v>1648.4716238735398</v>
          </cell>
          <cell r="AG22">
            <v>1217.6690937316687</v>
          </cell>
          <cell r="AH22">
            <v>1083.4345167376757</v>
          </cell>
          <cell r="AI22">
            <v>715.48236170312327</v>
          </cell>
          <cell r="AJ22">
            <v>817.6468571072387</v>
          </cell>
          <cell r="AK22">
            <v>236.10015222156548</v>
          </cell>
          <cell r="AL22">
            <v>174.43410801231596</v>
          </cell>
          <cell r="AM22">
            <v>23.911502982932305</v>
          </cell>
          <cell r="AN22">
            <v>22.365466592533696</v>
          </cell>
          <cell r="AO22">
            <v>24.745308832506087</v>
          </cell>
          <cell r="AP22">
            <v>50.761010926517422</v>
          </cell>
          <cell r="AQ22">
            <v>16.504305278857355</v>
          </cell>
          <cell r="AR22">
            <v>27.495222819411374</v>
          </cell>
        </row>
        <row r="23">
          <cell r="B23">
            <v>1021</v>
          </cell>
          <cell r="C23">
            <v>183.72827899036182</v>
          </cell>
          <cell r="D23">
            <v>178.12863337362558</v>
          </cell>
          <cell r="E23">
            <v>215.33138937189884</v>
          </cell>
          <cell r="F23">
            <v>225.42587502304352</v>
          </cell>
          <cell r="G23">
            <v>216.9265208573558</v>
          </cell>
          <cell r="H23">
            <v>230.20410102616907</v>
          </cell>
          <cell r="I23">
            <v>234.71578074718522</v>
          </cell>
          <cell r="J23">
            <v>159.76919711622759</v>
          </cell>
          <cell r="K23">
            <v>190.77659194420994</v>
          </cell>
          <cell r="L23">
            <v>173.92344649879092</v>
          </cell>
          <cell r="M23">
            <v>196.64909743947533</v>
          </cell>
          <cell r="N23">
            <v>185.70010294514424</v>
          </cell>
          <cell r="O23">
            <v>219.89130484810889</v>
          </cell>
          <cell r="P23">
            <v>220.86165056314374</v>
          </cell>
          <cell r="Q23">
            <v>237.96699451472566</v>
          </cell>
          <cell r="R23">
            <v>267.55771400232032</v>
          </cell>
          <cell r="S23">
            <v>353.77699746335355</v>
          </cell>
          <cell r="T23">
            <v>372.19478016057343</v>
          </cell>
          <cell r="U23">
            <v>263.40446603848591</v>
          </cell>
          <cell r="V23">
            <v>329.89034911752356</v>
          </cell>
          <cell r="W23">
            <v>386.10337056550566</v>
          </cell>
          <cell r="X23">
            <v>344.25650945161891</v>
          </cell>
          <cell r="Y23">
            <v>410.83055085620964</v>
          </cell>
          <cell r="Z23">
            <v>416.46383105377669</v>
          </cell>
          <cell r="AA23">
            <v>539.15163876681504</v>
          </cell>
          <cell r="AB23">
            <v>380.36259342521282</v>
          </cell>
          <cell r="AC23">
            <v>355.57097813860014</v>
          </cell>
          <cell r="AD23">
            <v>363.36998452037994</v>
          </cell>
          <cell r="AE23">
            <v>927.7540438594317</v>
          </cell>
          <cell r="AF23">
            <v>963.26639789753142</v>
          </cell>
          <cell r="AG23">
            <v>740.05781843963734</v>
          </cell>
          <cell r="AH23">
            <v>623.10166106066811</v>
          </cell>
          <cell r="AI23">
            <v>369.01441326332696</v>
          </cell>
          <cell r="AJ23">
            <v>436.73259808105587</v>
          </cell>
          <cell r="AK23">
            <v>404.85145960694427</v>
          </cell>
          <cell r="AL23">
            <v>347.04771762109829</v>
          </cell>
          <cell r="AM23">
            <v>139.93956699577129</v>
          </cell>
          <cell r="AN23">
            <v>138.9595426036874</v>
          </cell>
          <cell r="AO23">
            <v>224.10087889416536</v>
          </cell>
          <cell r="AP23">
            <v>178.87724788093706</v>
          </cell>
          <cell r="AQ23">
            <v>124.19869465036101</v>
          </cell>
          <cell r="AR23">
            <v>214.43459523972322</v>
          </cell>
        </row>
        <row r="24">
          <cell r="B24">
            <v>1022</v>
          </cell>
          <cell r="C24">
            <v>1735.5526626294964</v>
          </cell>
          <cell r="D24">
            <v>1307.4811415685176</v>
          </cell>
          <cell r="E24">
            <v>1119.8820747521247</v>
          </cell>
          <cell r="F24">
            <v>1214.3034404809855</v>
          </cell>
          <cell r="G24">
            <v>1194.9591200196819</v>
          </cell>
          <cell r="H24">
            <v>869.16482008353387</v>
          </cell>
          <cell r="I24">
            <v>445.58404156820086</v>
          </cell>
          <cell r="J24">
            <v>283.21977501521224</v>
          </cell>
          <cell r="K24">
            <v>183.01710344619261</v>
          </cell>
          <cell r="L24">
            <v>209.9822976796944</v>
          </cell>
          <cell r="M24">
            <v>264.68408913409326</v>
          </cell>
          <cell r="N24">
            <v>323.56749166209812</v>
          </cell>
          <cell r="O24">
            <v>484.85043937349315</v>
          </cell>
          <cell r="P24">
            <v>557.64896068524433</v>
          </cell>
          <cell r="Q24">
            <v>2247.9079062708511</v>
          </cell>
          <cell r="R24">
            <v>1963.8991144419429</v>
          </cell>
          <cell r="S24">
            <v>1839.901368186411</v>
          </cell>
          <cell r="T24">
            <v>2004.9047254750524</v>
          </cell>
          <cell r="U24">
            <v>1450.9870333170472</v>
          </cell>
          <cell r="V24">
            <v>1245.5429102257042</v>
          </cell>
          <cell r="W24">
            <v>732.97798627775433</v>
          </cell>
          <cell r="X24">
            <v>610.25687625807541</v>
          </cell>
          <cell r="Y24">
            <v>394.12077057595837</v>
          </cell>
          <cell r="Z24">
            <v>502.80760820691324</v>
          </cell>
          <cell r="AA24">
            <v>725.68276320754455</v>
          </cell>
          <cell r="AB24">
            <v>662.75122266917799</v>
          </cell>
          <cell r="AC24">
            <v>784.01801789319643</v>
          </cell>
          <cell r="AD24">
            <v>917.46527156406933</v>
          </cell>
          <cell r="AE24">
            <v>8763.8441394750516</v>
          </cell>
          <cell r="AF24">
            <v>7070.467143347757</v>
          </cell>
          <cell r="AG24">
            <v>3848.8465967185607</v>
          </cell>
          <cell r="AH24">
            <v>3356.4669127625275</v>
          </cell>
          <cell r="AI24">
            <v>2032.748862633003</v>
          </cell>
          <cell r="AJ24">
            <v>1648.9393904958454</v>
          </cell>
          <cell r="AK24">
            <v>768.56932683513583</v>
          </cell>
          <cell r="AL24">
            <v>615.20479715928332</v>
          </cell>
          <cell r="AM24">
            <v>134.24778138698571</v>
          </cell>
          <cell r="AN24">
            <v>167.76946770454273</v>
          </cell>
          <cell r="AO24">
            <v>301.63340578010116</v>
          </cell>
          <cell r="AP24">
            <v>311.67921554330832</v>
          </cell>
          <cell r="AQ24">
            <v>273.85253688151789</v>
          </cell>
          <cell r="AR24">
            <v>541.42142316465799</v>
          </cell>
        </row>
        <row r="25">
          <cell r="B25">
            <v>1023</v>
          </cell>
          <cell r="C25">
            <v>59.942711988443243</v>
          </cell>
          <cell r="D25">
            <v>57.626556136347951</v>
          </cell>
          <cell r="E25">
            <v>62.67026951333326</v>
          </cell>
          <cell r="F25">
            <v>67.296391583522748</v>
          </cell>
          <cell r="G25">
            <v>74.278643609839492</v>
          </cell>
          <cell r="H25">
            <v>76.932521855884431</v>
          </cell>
          <cell r="I25">
            <v>76.168888041642006</v>
          </cell>
          <cell r="J25">
            <v>52.572066384830528</v>
          </cell>
          <cell r="K25">
            <v>61.74696176208807</v>
          </cell>
          <cell r="L25">
            <v>57.851299853401322</v>
          </cell>
          <cell r="M25">
            <v>67.845621899130776</v>
          </cell>
          <cell r="N25">
            <v>55.736468317174925</v>
          </cell>
          <cell r="O25">
            <v>52.471002140771105</v>
          </cell>
          <cell r="P25">
            <v>64.419394951138628</v>
          </cell>
          <cell r="Q25">
            <v>77.638494701732597</v>
          </cell>
          <cell r="R25">
            <v>86.557839319001687</v>
          </cell>
          <cell r="S25">
            <v>102.96362199360604</v>
          </cell>
          <cell r="T25">
            <v>111.11131616310115</v>
          </cell>
          <cell r="U25">
            <v>90.193335424294759</v>
          </cell>
          <cell r="V25">
            <v>110.24693470010848</v>
          </cell>
          <cell r="W25">
            <v>125.29649396169668</v>
          </cell>
          <cell r="X25">
            <v>113.27763045047135</v>
          </cell>
          <cell r="Y25">
            <v>132.9698683465021</v>
          </cell>
          <cell r="Z25">
            <v>138.52631403872161</v>
          </cell>
          <cell r="AA25">
            <v>186.01193042001313</v>
          </cell>
          <cell r="AB25">
            <v>114.16292883663807</v>
          </cell>
          <cell r="AC25">
            <v>84.847218347237956</v>
          </cell>
          <cell r="AD25">
            <v>105.98523775640794</v>
          </cell>
          <cell r="AE25">
            <v>302.68662915030518</v>
          </cell>
          <cell r="AF25">
            <v>311.62718818073398</v>
          </cell>
          <cell r="AG25">
            <v>215.38719028538509</v>
          </cell>
          <cell r="AH25">
            <v>186.01455300903567</v>
          </cell>
          <cell r="AI25">
            <v>126.3556432904052</v>
          </cell>
          <cell r="AJ25">
            <v>145.95283054157483</v>
          </cell>
          <cell r="AK25">
            <v>131.38053778118837</v>
          </cell>
          <cell r="AL25">
            <v>114.19607770956976</v>
          </cell>
          <cell r="AM25">
            <v>45.292994304133231</v>
          </cell>
          <cell r="AN25">
            <v>46.221428614073055</v>
          </cell>
          <cell r="AO25">
            <v>77.316721483534934</v>
          </cell>
          <cell r="AP25">
            <v>53.68864045338966</v>
          </cell>
          <cell r="AQ25">
            <v>29.636596942210183</v>
          </cell>
          <cell r="AR25">
            <v>62.544796014670567</v>
          </cell>
        </row>
        <row r="26">
          <cell r="B26">
            <v>1024</v>
          </cell>
          <cell r="C26">
            <v>165.40213293515887</v>
          </cell>
          <cell r="D26">
            <v>110.94246830424866</v>
          </cell>
          <cell r="E26">
            <v>76.568511260409096</v>
          </cell>
          <cell r="F26">
            <v>43.306677036646811</v>
          </cell>
          <cell r="G26">
            <v>73.909965284790175</v>
          </cell>
          <cell r="H26">
            <v>45.462829497335193</v>
          </cell>
          <cell r="I26">
            <v>17.908826481443175</v>
          </cell>
          <cell r="J26">
            <v>23.286109211926068</v>
          </cell>
          <cell r="K26">
            <v>27.63123106656553</v>
          </cell>
          <cell r="L26">
            <v>26.167935528671112</v>
          </cell>
          <cell r="M26">
            <v>32.960717890281956</v>
          </cell>
          <cell r="N26">
            <v>63.903144417425771</v>
          </cell>
          <cell r="O26">
            <v>19.376296745432214</v>
          </cell>
          <cell r="P26">
            <v>21.039596032803399</v>
          </cell>
          <cell r="Q26">
            <v>214.2307579279599</v>
          </cell>
          <cell r="R26">
            <v>166.64088553915053</v>
          </cell>
          <cell r="S26">
            <v>125.79762798614797</v>
          </cell>
          <cell r="T26">
            <v>71.502524443975418</v>
          </cell>
          <cell r="U26">
            <v>89.745665323996406</v>
          </cell>
          <cell r="V26">
            <v>65.149789373393673</v>
          </cell>
          <cell r="W26">
            <v>29.459707589094076</v>
          </cell>
          <cell r="X26">
            <v>50.174844843059162</v>
          </cell>
          <cell r="Y26">
            <v>59.502865441856692</v>
          </cell>
          <cell r="Z26">
            <v>62.659744274986913</v>
          </cell>
          <cell r="AA26">
            <v>90.368200499601585</v>
          </cell>
          <cell r="AB26">
            <v>130.89042683954824</v>
          </cell>
          <cell r="AC26">
            <v>31.332065591389195</v>
          </cell>
          <cell r="AD26">
            <v>34.615143304695572</v>
          </cell>
          <cell r="AE26">
            <v>835.21436404255928</v>
          </cell>
          <cell r="AF26">
            <v>599.94370244305605</v>
          </cell>
          <cell r="AG26">
            <v>263.15311283615421</v>
          </cell>
          <cell r="AH26">
            <v>119.7043702005997</v>
          </cell>
          <cell r="AI26">
            <v>125.72848338730398</v>
          </cell>
          <cell r="AJ26">
            <v>86.249982315606871</v>
          </cell>
          <cell r="AK26">
            <v>30.890187774247956</v>
          </cell>
          <cell r="AL26">
            <v>50.58165904404958</v>
          </cell>
          <cell r="AM26">
            <v>20.268223012108574</v>
          </cell>
          <cell r="AN26">
            <v>20.907384398987276</v>
          </cell>
          <cell r="AO26">
            <v>37.561961607620667</v>
          </cell>
          <cell r="AP26">
            <v>61.555262614495405</v>
          </cell>
          <cell r="AQ26">
            <v>10.944092421494471</v>
          </cell>
          <cell r="AR26">
            <v>20.427345570396447</v>
          </cell>
        </row>
        <row r="27">
          <cell r="B27">
            <v>1025</v>
          </cell>
          <cell r="C27">
            <v>237.10460957458901</v>
          </cell>
          <cell r="D27">
            <v>227.09049858814882</v>
          </cell>
          <cell r="E27">
            <v>257.77754501852394</v>
          </cell>
          <cell r="F27">
            <v>280.67706817879144</v>
          </cell>
          <cell r="G27">
            <v>288.57094043006009</v>
          </cell>
          <cell r="H27">
            <v>288.41958532278886</v>
          </cell>
          <cell r="I27">
            <v>369.07378514991206</v>
          </cell>
          <cell r="J27">
            <v>227.12370830529508</v>
          </cell>
          <cell r="K27">
            <v>317.95445580008817</v>
          </cell>
          <cell r="L27">
            <v>269.71170506395731</v>
          </cell>
          <cell r="M27">
            <v>311.7472430167258</v>
          </cell>
          <cell r="N27">
            <v>244.60372880730364</v>
          </cell>
          <cell r="O27">
            <v>278.76501432000873</v>
          </cell>
          <cell r="P27">
            <v>328.35157306465447</v>
          </cell>
          <cell r="Q27">
            <v>307.10063598327338</v>
          </cell>
          <cell r="R27">
            <v>341.10077376750689</v>
          </cell>
          <cell r="S27">
            <v>423.51357206275037</v>
          </cell>
          <cell r="T27">
            <v>463.41858349774964</v>
          </cell>
          <cell r="U27">
            <v>350.39917746242799</v>
          </cell>
          <cell r="V27">
            <v>413.31512892400707</v>
          </cell>
          <cell r="W27">
            <v>607.11994728313221</v>
          </cell>
          <cell r="X27">
            <v>489.38604215434833</v>
          </cell>
          <cell r="Y27">
            <v>684.70352097355965</v>
          </cell>
          <cell r="Z27">
            <v>645.83109541681517</v>
          </cell>
          <cell r="AA27">
            <v>854.7155270073672</v>
          </cell>
          <cell r="AB27">
            <v>501.0126929122215</v>
          </cell>
          <cell r="AC27">
            <v>450.7715704404709</v>
          </cell>
          <cell r="AD27">
            <v>540.21649171563445</v>
          </cell>
          <cell r="AE27">
            <v>1197.2830832540283</v>
          </cell>
          <cell r="AF27">
            <v>1228.0375278742208</v>
          </cell>
          <cell r="AG27">
            <v>885.93812618584286</v>
          </cell>
          <cell r="AH27">
            <v>775.82197423417188</v>
          </cell>
          <cell r="AI27">
            <v>490.88896943895378</v>
          </cell>
          <cell r="AJ27">
            <v>547.17632863179654</v>
          </cell>
          <cell r="AK27">
            <v>636.59997698042957</v>
          </cell>
          <cell r="AL27">
            <v>493.35395062197995</v>
          </cell>
          <cell r="AM27">
            <v>233.22782116818735</v>
          </cell>
          <cell r="AN27">
            <v>215.4914470994496</v>
          </cell>
          <cell r="AO27">
            <v>355.26647242499348</v>
          </cell>
          <cell r="AP27">
            <v>235.61668053243071</v>
          </cell>
          <cell r="AQ27">
            <v>157.45165965816514</v>
          </cell>
          <cell r="AR27">
            <v>318.79657010131581</v>
          </cell>
        </row>
        <row r="28">
          <cell r="B28">
            <v>1026</v>
          </cell>
          <cell r="C28">
            <v>130.73712854700858</v>
          </cell>
          <cell r="D28">
            <v>125.21171277984905</v>
          </cell>
          <cell r="E28">
            <v>142.31941656108438</v>
          </cell>
          <cell r="F28">
            <v>154.6413708876369</v>
          </cell>
          <cell r="G28">
            <v>164.53607215293627</v>
          </cell>
          <cell r="H28">
            <v>163.19657455036418</v>
          </cell>
          <cell r="I28">
            <v>159.77060511986826</v>
          </cell>
          <cell r="J28">
            <v>105.76684092783601</v>
          </cell>
          <cell r="K28">
            <v>127.2489388092891</v>
          </cell>
          <cell r="L28">
            <v>118.07322912141339</v>
          </cell>
          <cell r="M28">
            <v>124.76267285355863</v>
          </cell>
          <cell r="N28">
            <v>104.10389863681191</v>
          </cell>
          <cell r="O28">
            <v>117.13204668768276</v>
          </cell>
          <cell r="P28">
            <v>119.75417575199909</v>
          </cell>
          <cell r="Q28">
            <v>169.33224282500919</v>
          </cell>
          <cell r="R28">
            <v>188.07397218066725</v>
          </cell>
          <cell r="S28">
            <v>233.82255610099821</v>
          </cell>
          <cell r="T28">
            <v>255.32433237919182</v>
          </cell>
          <cell r="U28">
            <v>199.78901638316833</v>
          </cell>
          <cell r="V28">
            <v>233.86627220461006</v>
          </cell>
          <cell r="W28">
            <v>262.81986220822671</v>
          </cell>
          <cell r="X28">
            <v>227.89701726455775</v>
          </cell>
          <cell r="Y28">
            <v>274.02602748127651</v>
          </cell>
          <cell r="Z28">
            <v>282.72915661854728</v>
          </cell>
          <cell r="AA28">
            <v>342.06106410748862</v>
          </cell>
          <cell r="AB28">
            <v>213.23213204071442</v>
          </cell>
          <cell r="AC28">
            <v>189.40610880855266</v>
          </cell>
          <cell r="AD28">
            <v>197.02412292175609</v>
          </cell>
          <cell r="AE28">
            <v>660.17000953032607</v>
          </cell>
          <cell r="AF28">
            <v>677.10751078991802</v>
          </cell>
          <cell r="AG28">
            <v>489.12793090231719</v>
          </cell>
          <cell r="AH28">
            <v>427.44558520150144</v>
          </cell>
          <cell r="AI28">
            <v>279.8928498285984</v>
          </cell>
          <cell r="AJ28">
            <v>309.60901080214506</v>
          </cell>
          <cell r="AK28">
            <v>275.5816523250071</v>
          </cell>
          <cell r="AL28">
            <v>229.74479065133289</v>
          </cell>
          <cell r="AM28">
            <v>93.340389489978833</v>
          </cell>
          <cell r="AN28">
            <v>94.336918010453843</v>
          </cell>
          <cell r="AO28">
            <v>142.17926755688805</v>
          </cell>
          <cell r="AP28">
            <v>100.278990622476</v>
          </cell>
          <cell r="AQ28">
            <v>66.158356331480263</v>
          </cell>
          <cell r="AR28">
            <v>116.26933938132875</v>
          </cell>
        </row>
        <row r="29">
          <cell r="B29">
            <v>1027</v>
          </cell>
          <cell r="C29">
            <v>206.50836599311873</v>
          </cell>
          <cell r="D29">
            <v>188.99014797554815</v>
          </cell>
          <cell r="E29">
            <v>230.1710872646739</v>
          </cell>
          <cell r="F29">
            <v>238.58926577406831</v>
          </cell>
          <cell r="G29">
            <v>264.08220336739038</v>
          </cell>
          <cell r="H29">
            <v>247.87368844949626</v>
          </cell>
          <cell r="I29">
            <v>247.21833997262829</v>
          </cell>
          <cell r="J29">
            <v>171.71309432518706</v>
          </cell>
          <cell r="K29">
            <v>203.66286112185605</v>
          </cell>
          <cell r="L29">
            <v>187.30800006506817</v>
          </cell>
          <cell r="M29">
            <v>218.38029703460339</v>
          </cell>
          <cell r="N29">
            <v>204.92290583290432</v>
          </cell>
          <cell r="O29">
            <v>201.22776266953099</v>
          </cell>
          <cell r="P29">
            <v>236.05570485762817</v>
          </cell>
          <cell r="Q29">
            <v>267.47202699322844</v>
          </cell>
          <cell r="R29">
            <v>283.87222763471152</v>
          </cell>
          <cell r="S29">
            <v>378.15776135979621</v>
          </cell>
          <cell r="T29">
            <v>393.92851115416312</v>
          </cell>
          <cell r="U29">
            <v>320.66356613903889</v>
          </cell>
          <cell r="V29">
            <v>355.2114721464369</v>
          </cell>
          <cell r="W29">
            <v>406.66986269599408</v>
          </cell>
          <cell r="X29">
            <v>369.99216085765386</v>
          </cell>
          <cell r="Y29">
            <v>438.58066952004401</v>
          </cell>
          <cell r="Z29">
            <v>448.51346304629277</v>
          </cell>
          <cell r="AA29">
            <v>598.73193700687227</v>
          </cell>
          <cell r="AB29">
            <v>419.73594348442072</v>
          </cell>
          <cell r="AC29">
            <v>325.39145852297924</v>
          </cell>
          <cell r="AD29">
            <v>388.36782031356194</v>
          </cell>
          <cell r="AE29">
            <v>1042.784337249303</v>
          </cell>
          <cell r="AF29">
            <v>1022.0022218251771</v>
          </cell>
          <cell r="AG29">
            <v>791.0593676371999</v>
          </cell>
          <cell r="AH29">
            <v>659.48670621715576</v>
          </cell>
          <cell r="AI29">
            <v>449.23109882440042</v>
          </cell>
          <cell r="AJ29">
            <v>470.25452400683594</v>
          </cell>
          <cell r="AK29">
            <v>426.41660250074432</v>
          </cell>
          <cell r="AL29">
            <v>372.99203192377917</v>
          </cell>
          <cell r="AM29">
            <v>149.39197890088647</v>
          </cell>
          <cell r="AN29">
            <v>149.65339371442522</v>
          </cell>
          <cell r="AO29">
            <v>248.86570615299181</v>
          </cell>
          <cell r="AP29">
            <v>197.39378084234309</v>
          </cell>
          <cell r="AQ29">
            <v>113.65717925150295</v>
          </cell>
          <cell r="AR29">
            <v>229.18650384124228</v>
          </cell>
        </row>
        <row r="30">
          <cell r="B30">
            <v>1028</v>
          </cell>
          <cell r="C30">
            <v>252.21573811455013</v>
          </cell>
          <cell r="D30">
            <v>198.99229810299437</v>
          </cell>
          <cell r="E30">
            <v>165.65020660001807</v>
          </cell>
          <cell r="F30">
            <v>117.25215558942931</v>
          </cell>
          <cell r="G30">
            <v>137.87343984819492</v>
          </cell>
          <cell r="H30">
            <v>111.62576831757305</v>
          </cell>
          <cell r="I30">
            <v>161.102808817262</v>
          </cell>
          <cell r="J30">
            <v>146.71570251745604</v>
          </cell>
          <cell r="K30">
            <v>117.25095031219065</v>
          </cell>
          <cell r="L30">
            <v>106.16120191901894</v>
          </cell>
          <cell r="M30">
            <v>108.91803801292158</v>
          </cell>
          <cell r="N30">
            <v>78.323412116404953</v>
          </cell>
          <cell r="O30">
            <v>42.452190072186383</v>
          </cell>
          <cell r="P30">
            <v>42.323124585324635</v>
          </cell>
          <cell r="Q30">
            <v>326.67274465451874</v>
          </cell>
          <cell r="R30">
            <v>298.89593478680246</v>
          </cell>
          <cell r="S30">
            <v>272.15369246015933</v>
          </cell>
          <cell r="T30">
            <v>193.59197460584309</v>
          </cell>
          <cell r="U30">
            <v>167.41373835052511</v>
          </cell>
          <cell r="V30">
            <v>159.96354329330509</v>
          </cell>
          <cell r="W30">
            <v>265.01131408336744</v>
          </cell>
          <cell r="X30">
            <v>316.12999590689861</v>
          </cell>
          <cell r="Y30">
            <v>252.49571770973915</v>
          </cell>
          <cell r="Z30">
            <v>254.20552404230062</v>
          </cell>
          <cell r="AA30">
            <v>298.61992478255229</v>
          </cell>
          <cell r="AB30">
            <v>160.42692322743551</v>
          </cell>
          <cell r="AC30">
            <v>68.646492222690995</v>
          </cell>
          <cell r="AD30">
            <v>69.631613664984016</v>
          </cell>
          <cell r="AE30">
            <v>1273.5882154158771</v>
          </cell>
          <cell r="AF30">
            <v>1076.0908595810538</v>
          </cell>
          <cell r="AG30">
            <v>569.31193765140358</v>
          </cell>
          <cell r="AH30">
            <v>324.0977234900339</v>
          </cell>
          <cell r="AI30">
            <v>234.53695891630326</v>
          </cell>
          <cell r="AJ30">
            <v>211.77125686647014</v>
          </cell>
          <cell r="AK30">
            <v>277.87951491297071</v>
          </cell>
          <cell r="AL30">
            <v>318.69315623347723</v>
          </cell>
          <cell r="AM30">
            <v>86.00660620527789</v>
          </cell>
          <cell r="AN30">
            <v>84.819570666840079</v>
          </cell>
          <cell r="AO30">
            <v>124.12275654423651</v>
          </cell>
          <cell r="AP30">
            <v>75.445711563044142</v>
          </cell>
          <cell r="AQ30">
            <v>23.977785732166975</v>
          </cell>
          <cell r="AR30">
            <v>41.091525244849116</v>
          </cell>
        </row>
        <row r="31">
          <cell r="B31">
            <v>1029</v>
          </cell>
          <cell r="C31">
            <v>81.378177286314838</v>
          </cell>
          <cell r="D31">
            <v>79.419939442301967</v>
          </cell>
          <cell r="E31">
            <v>94.830382679114322</v>
          </cell>
          <cell r="F31">
            <v>104.61554077604464</v>
          </cell>
          <cell r="G31">
            <v>111.27438115425069</v>
          </cell>
          <cell r="H31">
            <v>111.51378781940323</v>
          </cell>
          <cell r="I31">
            <v>120.43250622565172</v>
          </cell>
          <cell r="J31">
            <v>83.062492069847437</v>
          </cell>
          <cell r="K31">
            <v>112.88856326393312</v>
          </cell>
          <cell r="L31">
            <v>107.37739949999977</v>
          </cell>
          <cell r="M31">
            <v>107.5382655009992</v>
          </cell>
          <cell r="N31">
            <v>102.57944702389065</v>
          </cell>
          <cell r="O31">
            <v>120.34621752594954</v>
          </cell>
          <cell r="P31">
            <v>123.54035694634909</v>
          </cell>
          <cell r="Q31">
            <v>105.40195757740015</v>
          </cell>
          <cell r="R31">
            <v>119.29254180496791</v>
          </cell>
          <cell r="S31">
            <v>155.80082472126591</v>
          </cell>
          <cell r="T31">
            <v>172.7279896176035</v>
          </cell>
          <cell r="U31">
            <v>135.11565499624561</v>
          </cell>
          <cell r="V31">
            <v>159.80307141000279</v>
          </cell>
          <cell r="W31">
            <v>198.1093747993892</v>
          </cell>
          <cell r="X31">
            <v>178.97569808475996</v>
          </cell>
          <cell r="Y31">
            <v>243.10147360557926</v>
          </cell>
          <cell r="Z31">
            <v>257.11773808870947</v>
          </cell>
          <cell r="AA31">
            <v>294.83701084796223</v>
          </cell>
          <cell r="AB31">
            <v>210.10965467077312</v>
          </cell>
          <cell r="AC31">
            <v>194.60352154688951</v>
          </cell>
          <cell r="AD31">
            <v>203.25329217080582</v>
          </cell>
          <cell r="AE31">
            <v>410.92712278249195</v>
          </cell>
          <cell r="AF31">
            <v>429.47928998793731</v>
          </cell>
          <cell r="AG31">
            <v>325.91609765770602</v>
          </cell>
          <cell r="AH31">
            <v>289.16874437617241</v>
          </cell>
          <cell r="AI31">
            <v>189.28921328101069</v>
          </cell>
          <cell r="AJ31">
            <v>211.55881263249645</v>
          </cell>
          <cell r="AK31">
            <v>207.72900643648867</v>
          </cell>
          <cell r="AL31">
            <v>180.4268207706555</v>
          </cell>
          <cell r="AM31">
            <v>82.806682418088926</v>
          </cell>
          <cell r="AN31">
            <v>85.791275534533014</v>
          </cell>
          <cell r="AO31">
            <v>122.55037082458692</v>
          </cell>
          <cell r="AP31">
            <v>98.810549276875008</v>
          </cell>
          <cell r="AQ31">
            <v>67.973779741567981</v>
          </cell>
          <cell r="AR31">
            <v>119.94534302362958</v>
          </cell>
        </row>
        <row r="32">
          <cell r="B32">
            <v>1030</v>
          </cell>
          <cell r="C32">
            <v>369.02676869494638</v>
          </cell>
          <cell r="D32">
            <v>356.0810040553913</v>
          </cell>
          <cell r="E32">
            <v>403.58699561472571</v>
          </cell>
          <cell r="F32">
            <v>435.46085164671877</v>
          </cell>
          <cell r="G32">
            <v>476.87587088853815</v>
          </cell>
          <cell r="H32">
            <v>462.89846303014895</v>
          </cell>
          <cell r="I32">
            <v>478.93947722046806</v>
          </cell>
          <cell r="J32">
            <v>343.34897309596408</v>
          </cell>
          <cell r="K32">
            <v>379.92869127790851</v>
          </cell>
          <cell r="L32">
            <v>360.10912931829967</v>
          </cell>
          <cell r="M32">
            <v>368.94818970099709</v>
          </cell>
          <cell r="N32">
            <v>332.21033483990794</v>
          </cell>
          <cell r="O32">
            <v>432.12850066061924</v>
          </cell>
          <cell r="P32">
            <v>479.44736626046841</v>
          </cell>
          <cell r="Q32">
            <v>477.96774412949242</v>
          </cell>
          <cell r="R32">
            <v>534.85067302390166</v>
          </cell>
          <cell r="S32">
            <v>663.07005188750406</v>
          </cell>
          <cell r="T32">
            <v>718.97804957225435</v>
          </cell>
          <cell r="U32">
            <v>579.04968761579607</v>
          </cell>
          <cell r="V32">
            <v>663.3493273763255</v>
          </cell>
          <cell r="W32">
            <v>787.8470968719538</v>
          </cell>
          <cell r="X32">
            <v>739.81794448041899</v>
          </cell>
          <cell r="Y32">
            <v>818.16281511846739</v>
          </cell>
          <cell r="Z32">
            <v>862.28987875065798</v>
          </cell>
          <cell r="AA32">
            <v>1011.5430158969617</v>
          </cell>
          <cell r="AB32">
            <v>680.4540359339087</v>
          </cell>
          <cell r="AC32">
            <v>698.76502741933905</v>
          </cell>
          <cell r="AD32">
            <v>788.80503524352332</v>
          </cell>
          <cell r="AE32">
            <v>1863.4370214020012</v>
          </cell>
          <cell r="AF32">
            <v>1925.5796198510507</v>
          </cell>
          <cell r="AG32">
            <v>1387.0607178844468</v>
          </cell>
          <cell r="AH32">
            <v>1203.6612033122951</v>
          </cell>
          <cell r="AI32">
            <v>811.21510177673076</v>
          </cell>
          <cell r="AJ32">
            <v>878.18960438025886</v>
          </cell>
          <cell r="AK32">
            <v>826.10272645001362</v>
          </cell>
          <cell r="AL32">
            <v>745.81633763745924</v>
          </cell>
          <cell r="AM32">
            <v>278.68752662406598</v>
          </cell>
          <cell r="AN32">
            <v>287.71623898236703</v>
          </cell>
          <cell r="AO32">
            <v>420.45254544762133</v>
          </cell>
          <cell r="AP32">
            <v>320.00450980536823</v>
          </cell>
          <cell r="AQ32">
            <v>244.07420630087799</v>
          </cell>
          <cell r="AR32">
            <v>465.49548851361919</v>
          </cell>
        </row>
        <row r="33">
          <cell r="B33">
            <v>1031</v>
          </cell>
          <cell r="C33">
            <v>110.30121201413537</v>
          </cell>
          <cell r="D33">
            <v>105.08005665301555</v>
          </cell>
          <cell r="E33">
            <v>112.34486713341539</v>
          </cell>
          <cell r="F33">
            <v>121.45185310477915</v>
          </cell>
          <cell r="G33">
            <v>122.18194951709665</v>
          </cell>
          <cell r="H33">
            <v>120.0610544726171</v>
          </cell>
          <cell r="I33">
            <v>121.12380963967516</v>
          </cell>
          <cell r="J33">
            <v>75.257538623139027</v>
          </cell>
          <cell r="K33">
            <v>84.520701292333484</v>
          </cell>
          <cell r="L33">
            <v>78.86773829883164</v>
          </cell>
          <cell r="M33">
            <v>90.988167016696892</v>
          </cell>
          <cell r="N33">
            <v>67.989224007909399</v>
          </cell>
          <cell r="O33">
            <v>70.631714819766543</v>
          </cell>
          <cell r="P33">
            <v>77.976758964967104</v>
          </cell>
          <cell r="Q33">
            <v>142.86340708450379</v>
          </cell>
          <cell r="R33">
            <v>157.83526327484847</v>
          </cell>
          <cell r="S33">
            <v>184.57610797390737</v>
          </cell>
          <cell r="T33">
            <v>200.52598558974967</v>
          </cell>
          <cell r="U33">
            <v>148.36024219120176</v>
          </cell>
          <cell r="V33">
            <v>172.05159681706647</v>
          </cell>
          <cell r="W33">
            <v>199.24655687290891</v>
          </cell>
          <cell r="X33">
            <v>162.15827596276256</v>
          </cell>
          <cell r="Y33">
            <v>182.01229992009181</v>
          </cell>
          <cell r="Z33">
            <v>188.85067597085842</v>
          </cell>
          <cell r="AA33">
            <v>249.46170612626068</v>
          </cell>
          <cell r="AB33">
            <v>139.25979123584739</v>
          </cell>
          <cell r="AC33">
            <v>114.21364725366962</v>
          </cell>
          <cell r="AD33">
            <v>128.29032847397275</v>
          </cell>
          <cell r="AE33">
            <v>556.9768358526826</v>
          </cell>
          <cell r="AF33">
            <v>568.24153279562449</v>
          </cell>
          <cell r="AG33">
            <v>386.11043901292192</v>
          </cell>
          <cell r="AH33">
            <v>335.70614465064534</v>
          </cell>
          <cell r="AI33">
            <v>207.84411345475189</v>
          </cell>
          <cell r="AJ33">
            <v>227.77429252755408</v>
          </cell>
          <cell r="AK33">
            <v>208.92140685927959</v>
          </cell>
          <cell r="AL33">
            <v>163.47304414343381</v>
          </cell>
          <cell r="AM33">
            <v>61.99812157503554</v>
          </cell>
          <cell r="AN33">
            <v>63.012923563868959</v>
          </cell>
          <cell r="AO33">
            <v>103.68991499534687</v>
          </cell>
          <cell r="AP33">
            <v>65.49121450776974</v>
          </cell>
          <cell r="AQ33">
            <v>39.894104896922236</v>
          </cell>
          <cell r="AR33">
            <v>75.70764188406585</v>
          </cell>
        </row>
        <row r="34">
          <cell r="B34">
            <v>1032</v>
          </cell>
          <cell r="C34">
            <v>215.59102821561441</v>
          </cell>
          <cell r="D34">
            <v>212.30501346387541</v>
          </cell>
          <cell r="E34">
            <v>211.08178425835453</v>
          </cell>
          <cell r="F34">
            <v>212.28705222710803</v>
          </cell>
          <cell r="G34">
            <v>186.84925608081215</v>
          </cell>
          <cell r="H34">
            <v>219.17748680548186</v>
          </cell>
          <cell r="I34">
            <v>216.28679535222275</v>
          </cell>
          <cell r="J34">
            <v>147.78232723588459</v>
          </cell>
          <cell r="K34">
            <v>191.92136867297395</v>
          </cell>
          <cell r="L34">
            <v>189.31225070681199</v>
          </cell>
          <cell r="M34">
            <v>169.17204367125015</v>
          </cell>
          <cell r="N34">
            <v>159.60209901795946</v>
          </cell>
          <cell r="O34">
            <v>188.60889317691101</v>
          </cell>
          <cell r="P34">
            <v>169.77371857711967</v>
          </cell>
          <cell r="Q34">
            <v>279.23599628068422</v>
          </cell>
          <cell r="R34">
            <v>318.89226901819899</v>
          </cell>
          <cell r="S34">
            <v>346.79514246367177</v>
          </cell>
          <cell r="T34">
            <v>350.50161267657433</v>
          </cell>
          <cell r="U34">
            <v>226.88294789007463</v>
          </cell>
          <cell r="V34">
            <v>314.08883385940385</v>
          </cell>
          <cell r="W34">
            <v>355.78801062487321</v>
          </cell>
          <cell r="X34">
            <v>318.42826434091916</v>
          </cell>
          <cell r="Y34">
            <v>413.29578649802789</v>
          </cell>
          <cell r="Z34">
            <v>453.31268889798633</v>
          </cell>
          <cell r="AA34">
            <v>463.81796695994575</v>
          </cell>
          <cell r="AB34">
            <v>326.9070255524382</v>
          </cell>
          <cell r="AC34">
            <v>304.98635986938041</v>
          </cell>
          <cell r="AD34">
            <v>279.31817648758414</v>
          </cell>
          <cell r="AE34">
            <v>1088.6481348760783</v>
          </cell>
          <cell r="AF34">
            <v>1148.0820444289909</v>
          </cell>
          <cell r="AG34">
            <v>725.45263942354927</v>
          </cell>
          <cell r="AH34">
            <v>586.78452440680212</v>
          </cell>
          <cell r="AI34">
            <v>317.84987989868455</v>
          </cell>
          <cell r="AJ34">
            <v>415.8134143863623</v>
          </cell>
          <cell r="AK34">
            <v>373.06407141994407</v>
          </cell>
          <cell r="AL34">
            <v>321.01005887034523</v>
          </cell>
          <cell r="AM34">
            <v>140.7792903501801</v>
          </cell>
          <cell r="AN34">
            <v>151.25472900329214</v>
          </cell>
          <cell r="AO34">
            <v>192.78808885821468</v>
          </cell>
          <cell r="AP34">
            <v>153.73811740312721</v>
          </cell>
          <cell r="AQ34">
            <v>106.52980729821333</v>
          </cell>
          <cell r="AR34">
            <v>164.83331774711669</v>
          </cell>
        </row>
        <row r="35">
          <cell r="B35">
            <v>1033</v>
          </cell>
          <cell r="C35">
            <v>353.94175990981358</v>
          </cell>
          <cell r="D35">
            <v>183.62202487289838</v>
          </cell>
          <cell r="E35">
            <v>349.47426201320093</v>
          </cell>
          <cell r="F35">
            <v>342.70783434781578</v>
          </cell>
          <cell r="G35">
            <v>271.63183930635614</v>
          </cell>
          <cell r="H35">
            <v>317.50849566760638</v>
          </cell>
          <cell r="I35">
            <v>251.17844992978354</v>
          </cell>
          <cell r="J35">
            <v>157.25492320455578</v>
          </cell>
          <cell r="K35">
            <v>185.92815872796484</v>
          </cell>
          <cell r="L35">
            <v>199.27379298743406</v>
          </cell>
          <cell r="M35">
            <v>136.26149086138</v>
          </cell>
          <cell r="N35">
            <v>119.41369478151582</v>
          </cell>
          <cell r="O35">
            <v>119.38168807179542</v>
          </cell>
          <cell r="P35">
            <v>141.4479790121926</v>
          </cell>
          <cell r="Q35">
            <v>458.4294660671664</v>
          </cell>
          <cell r="R35">
            <v>275.80905037552606</v>
          </cell>
          <cell r="S35">
            <v>574.16596561414406</v>
          </cell>
          <cell r="T35">
            <v>565.83596293616563</v>
          </cell>
          <cell r="U35">
            <v>329.83076162730237</v>
          </cell>
          <cell r="V35">
            <v>455.00053220884831</v>
          </cell>
          <cell r="W35">
            <v>413.18417459015075</v>
          </cell>
          <cell r="X35">
            <v>338.83897480626587</v>
          </cell>
          <cell r="Y35">
            <v>400.38962375545702</v>
          </cell>
          <cell r="Z35">
            <v>477.1658389183367</v>
          </cell>
          <cell r="AA35">
            <v>373.58730375731153</v>
          </cell>
          <cell r="AB35">
            <v>244.59061636062398</v>
          </cell>
          <cell r="AC35">
            <v>193.04384786313935</v>
          </cell>
          <cell r="AD35">
            <v>232.71559282948004</v>
          </cell>
          <cell r="AE35">
            <v>1787.2637835152184</v>
          </cell>
          <cell r="AF35">
            <v>992.9730168813885</v>
          </cell>
          <cell r="AG35">
            <v>1201.0843412133001</v>
          </cell>
          <cell r="AH35">
            <v>947.28176531997303</v>
          </cell>
          <cell r="AI35">
            <v>462.07380918253648</v>
          </cell>
          <cell r="AJ35">
            <v>602.3624670785432</v>
          </cell>
          <cell r="AK35">
            <v>433.24723097938585</v>
          </cell>
          <cell r="AL35">
            <v>341.58625797637592</v>
          </cell>
          <cell r="AM35">
            <v>136.38311576674593</v>
          </cell>
          <cell r="AN35">
            <v>159.21369823262003</v>
          </cell>
          <cell r="AO35">
            <v>155.2832952658886</v>
          </cell>
          <cell r="AP35">
            <v>115.02628562420138</v>
          </cell>
          <cell r="AQ35">
            <v>67.428995584502218</v>
          </cell>
          <cell r="AR35">
            <v>137.33185480421255</v>
          </cell>
        </row>
        <row r="36">
          <cell r="B36">
            <v>1034</v>
          </cell>
          <cell r="C36">
            <v>52.874529206895375</v>
          </cell>
          <cell r="D36">
            <v>40.692509936316846</v>
          </cell>
          <cell r="E36">
            <v>34.075689706395913</v>
          </cell>
          <cell r="F36">
            <v>9.5364146105242344</v>
          </cell>
          <cell r="G36">
            <v>21.818633449324423</v>
          </cell>
          <cell r="H36">
            <v>11.937863383317705</v>
          </cell>
          <cell r="I36">
            <v>27.979189910563562</v>
          </cell>
          <cell r="J36">
            <v>11.339147690739477</v>
          </cell>
          <cell r="K36">
            <v>2.655308091195272</v>
          </cell>
          <cell r="L36">
            <v>2.791030321765211</v>
          </cell>
          <cell r="M36">
            <v>3.7372842832692754</v>
          </cell>
          <cell r="N36">
            <v>23.509442740002449</v>
          </cell>
          <cell r="O36">
            <v>8.4546898490653426</v>
          </cell>
          <cell r="P36">
            <v>12.776978041593111</v>
          </cell>
          <cell r="Q36">
            <v>68.483702513786852</v>
          </cell>
          <cell r="R36">
            <v>61.122093227655682</v>
          </cell>
          <cell r="S36">
            <v>55.984384004512791</v>
          </cell>
          <cell r="T36">
            <v>15.745325327544229</v>
          </cell>
          <cell r="U36">
            <v>26.493420309764154</v>
          </cell>
          <cell r="V36">
            <v>17.107366470384019</v>
          </cell>
          <cell r="W36">
            <v>46.025280003634904</v>
          </cell>
          <cell r="X36">
            <v>24.432590728553365</v>
          </cell>
          <cell r="Y36">
            <v>5.7181107738716577</v>
          </cell>
          <cell r="Z36">
            <v>6.6831885164929457</v>
          </cell>
          <cell r="AA36">
            <v>10.24648967169685</v>
          </cell>
          <cell r="AB36">
            <v>48.153514557880285</v>
          </cell>
          <cell r="AC36">
            <v>13.671492565689373</v>
          </cell>
          <cell r="AD36">
            <v>21.021170046284549</v>
          </cell>
          <cell r="AE36">
            <v>266.99514390723789</v>
          </cell>
          <cell r="AF36">
            <v>220.05292874811448</v>
          </cell>
          <cell r="AG36">
            <v>117.11242220421191</v>
          </cell>
          <cell r="AH36">
            <v>26.359688229106148</v>
          </cell>
          <cell r="AI36">
            <v>37.115748635476422</v>
          </cell>
          <cell r="AJ36">
            <v>22.647963557957507</v>
          </cell>
          <cell r="AK36">
            <v>48.26013759216481</v>
          </cell>
          <cell r="AL36">
            <v>24.630688498590356</v>
          </cell>
          <cell r="AM36">
            <v>1.9477371973963067</v>
          </cell>
          <cell r="AN36">
            <v>2.2299483175674788</v>
          </cell>
          <cell r="AO36">
            <v>4.2590009487115505</v>
          </cell>
          <cell r="AP36">
            <v>22.645676280472276</v>
          </cell>
          <cell r="AQ36">
            <v>4.7753659184155044</v>
          </cell>
          <cell r="AR36">
            <v>12.405169062849779</v>
          </cell>
        </row>
        <row r="37">
          <cell r="B37">
            <v>1035</v>
          </cell>
          <cell r="C37">
            <v>331.97609195004878</v>
          </cell>
          <cell r="D37">
            <v>317.53121061226625</v>
          </cell>
          <cell r="E37">
            <v>368.88723087275878</v>
          </cell>
          <cell r="F37">
            <v>360.53207915287044</v>
          </cell>
          <cell r="G37">
            <v>470.95793452189531</v>
          </cell>
          <cell r="H37">
            <v>452.62190696492996</v>
          </cell>
          <cell r="I37">
            <v>324.79517114370697</v>
          </cell>
          <cell r="J37">
            <v>222.1105146000948</v>
          </cell>
          <cell r="K37">
            <v>253.40962226681387</v>
          </cell>
          <cell r="L37">
            <v>274.11941200947916</v>
          </cell>
          <cell r="M37">
            <v>294.87534791501105</v>
          </cell>
          <cell r="N37">
            <v>261.68288003241912</v>
          </cell>
          <cell r="O37">
            <v>376.03091228573686</v>
          </cell>
          <cell r="P37">
            <v>358.70223186069757</v>
          </cell>
          <cell r="Q37">
            <v>429.97927856408836</v>
          </cell>
          <cell r="R37">
            <v>476.94704229615729</v>
          </cell>
          <cell r="S37">
            <v>606.06034875548198</v>
          </cell>
          <cell r="T37">
            <v>595.26510844161135</v>
          </cell>
          <cell r="U37">
            <v>571.86379415037561</v>
          </cell>
          <cell r="V37">
            <v>648.62267110491746</v>
          </cell>
          <cell r="W37">
            <v>534.28239857915662</v>
          </cell>
          <cell r="X37">
            <v>478.58405655695185</v>
          </cell>
          <cell r="Y37">
            <v>545.70853607964784</v>
          </cell>
          <cell r="Z37">
            <v>656.3854545768213</v>
          </cell>
          <cell r="AA37">
            <v>808.45795444977625</v>
          </cell>
          <cell r="AB37">
            <v>535.99528123854736</v>
          </cell>
          <cell r="AC37">
            <v>608.05350800090741</v>
          </cell>
          <cell r="AD37">
            <v>590.15054947886074</v>
          </cell>
          <cell r="AE37">
            <v>1676.345979311466</v>
          </cell>
          <cell r="AF37">
            <v>1717.1138613350417</v>
          </cell>
          <cell r="AG37">
            <v>1267.8034546019583</v>
          </cell>
          <cell r="AH37">
            <v>996.54991851687771</v>
          </cell>
          <cell r="AI37">
            <v>801.14808089133885</v>
          </cell>
          <cell r="AJ37">
            <v>858.69339640793225</v>
          </cell>
          <cell r="AK37">
            <v>560.22564265693904</v>
          </cell>
          <cell r="AL37">
            <v>482.46438326616129</v>
          </cell>
          <cell r="AM37">
            <v>185.88251551820514</v>
          </cell>
          <cell r="AN37">
            <v>219.01307085639988</v>
          </cell>
          <cell r="AO37">
            <v>336.0392978783716</v>
          </cell>
          <cell r="AP37">
            <v>252.06832228619683</v>
          </cell>
          <cell r="AQ37">
            <v>212.38924607015704</v>
          </cell>
          <cell r="AR37">
            <v>348.26402729723026</v>
          </cell>
        </row>
        <row r="38">
          <cell r="B38">
            <v>1036</v>
          </cell>
          <cell r="C38">
            <v>93.670084660132517</v>
          </cell>
          <cell r="D38">
            <v>90.132820815491996</v>
          </cell>
          <cell r="E38">
            <v>104.81252272425688</v>
          </cell>
          <cell r="F38">
            <v>112.5531843412295</v>
          </cell>
          <cell r="G38">
            <v>117.18851497285742</v>
          </cell>
          <cell r="H38">
            <v>105.03536905217243</v>
          </cell>
          <cell r="I38">
            <v>106.77650529978899</v>
          </cell>
          <cell r="J38">
            <v>69.221348592806734</v>
          </cell>
          <cell r="K38">
            <v>80.17601211164363</v>
          </cell>
          <cell r="L38">
            <v>74.476441922614853</v>
          </cell>
          <cell r="M38">
            <v>76.196629648936209</v>
          </cell>
          <cell r="N38">
            <v>60.89894124101054</v>
          </cell>
          <cell r="O38">
            <v>62.761457169360646</v>
          </cell>
          <cell r="P38">
            <v>64.601341874806693</v>
          </cell>
          <cell r="Q38">
            <v>121.32257834778376</v>
          </cell>
          <cell r="R38">
            <v>135.38380122970426</v>
          </cell>
          <cell r="S38">
            <v>172.20090249780446</v>
          </cell>
          <cell r="T38">
            <v>185.83362578929396</v>
          </cell>
          <cell r="U38">
            <v>142.29693119250484</v>
          </cell>
          <cell r="V38">
            <v>150.51927577245959</v>
          </cell>
          <cell r="W38">
            <v>175.64549116473719</v>
          </cell>
          <cell r="X38">
            <v>149.15202852748766</v>
          </cell>
          <cell r="Y38">
            <v>172.65616753921876</v>
          </cell>
          <cell r="Z38">
            <v>178.33561230953359</v>
          </cell>
          <cell r="AA38">
            <v>208.90783776099514</v>
          </cell>
          <cell r="AB38">
            <v>124.73702954339755</v>
          </cell>
          <cell r="AC38">
            <v>101.48719946215438</v>
          </cell>
          <cell r="AD38">
            <v>106.28458375272839</v>
          </cell>
          <cell r="AE38">
            <v>472.99631994404143</v>
          </cell>
          <cell r="AF38">
            <v>487.41134984836083</v>
          </cell>
          <cell r="AG38">
            <v>360.22303640321536</v>
          </cell>
          <cell r="AH38">
            <v>311.10925537504784</v>
          </cell>
          <cell r="AI38">
            <v>199.34976563951662</v>
          </cell>
          <cell r="AJ38">
            <v>199.26825548317723</v>
          </cell>
          <cell r="AK38">
            <v>184.17434006667921</v>
          </cell>
          <cell r="AL38">
            <v>150.36134294592384</v>
          </cell>
          <cell r="AM38">
            <v>58.811179631682499</v>
          </cell>
          <cell r="AN38">
            <v>59.504411352546406</v>
          </cell>
          <cell r="AO38">
            <v>86.833511546400018</v>
          </cell>
          <cell r="AP38">
            <v>58.661437636751231</v>
          </cell>
          <cell r="AQ38">
            <v>35.448837143303585</v>
          </cell>
          <cell r="AR38">
            <v>62.721448298271618</v>
          </cell>
        </row>
        <row r="39">
          <cell r="B39">
            <v>1037</v>
          </cell>
          <cell r="C39">
            <v>94.250483599681885</v>
          </cell>
          <cell r="D39">
            <v>90.005661226066138</v>
          </cell>
          <cell r="E39">
            <v>105.71702191940923</v>
          </cell>
          <cell r="F39">
            <v>118.82986997582607</v>
          </cell>
          <cell r="G39">
            <v>127.81240134389043</v>
          </cell>
          <cell r="H39">
            <v>128.6630792000723</v>
          </cell>
          <cell r="I39">
            <v>129.48141589702331</v>
          </cell>
          <cell r="J39">
            <v>88.251469147094582</v>
          </cell>
          <cell r="K39">
            <v>109.2517740043791</v>
          </cell>
          <cell r="L39">
            <v>99.805840610211348</v>
          </cell>
          <cell r="M39">
            <v>104.96114085295967</v>
          </cell>
          <cell r="N39">
            <v>89.065130860006335</v>
          </cell>
          <cell r="O39">
            <v>98.759325408930351</v>
          </cell>
          <cell r="P39">
            <v>102.78690771644416</v>
          </cell>
          <cell r="Q39">
            <v>122.07431777528552</v>
          </cell>
          <cell r="R39">
            <v>135.19280145377888</v>
          </cell>
          <cell r="S39">
            <v>173.68694227306617</v>
          </cell>
          <cell r="T39">
            <v>196.19689766155307</v>
          </cell>
          <cell r="U39">
            <v>155.19705564826754</v>
          </cell>
          <cell r="V39">
            <v>184.3785924170935</v>
          </cell>
          <cell r="W39">
            <v>212.99467357622174</v>
          </cell>
          <cell r="X39">
            <v>190.15644611679801</v>
          </cell>
          <cell r="Y39">
            <v>235.26977832460128</v>
          </cell>
          <cell r="Z39">
            <v>238.98746016604596</v>
          </cell>
          <cell r="AA39">
            <v>287.7713238176695</v>
          </cell>
          <cell r="AB39">
            <v>182.42878501621095</v>
          </cell>
          <cell r="AC39">
            <v>159.69685549966698</v>
          </cell>
          <cell r="AD39">
            <v>169.10892846535106</v>
          </cell>
          <cell r="AE39">
            <v>475.92710156447396</v>
          </cell>
          <cell r="AF39">
            <v>486.72370880298507</v>
          </cell>
          <cell r="AG39">
            <v>363.3316482182293</v>
          </cell>
          <cell r="AH39">
            <v>328.45869782247308</v>
          </cell>
          <cell r="AI39">
            <v>217.42209345028215</v>
          </cell>
          <cell r="AJ39">
            <v>244.09365691434203</v>
          </cell>
          <cell r="AK39">
            <v>223.33709327514967</v>
          </cell>
          <cell r="AL39">
            <v>191.69822154096022</v>
          </cell>
          <cell r="AM39">
            <v>80.139003385507763</v>
          </cell>
          <cell r="AN39">
            <v>79.741830325722717</v>
          </cell>
          <cell r="AO39">
            <v>119.61348524430485</v>
          </cell>
          <cell r="AP39">
            <v>85.792766065938451</v>
          </cell>
          <cell r="AQ39">
            <v>55.781101980417255</v>
          </cell>
          <cell r="AR39">
            <v>99.795817408405199</v>
          </cell>
        </row>
        <row r="40">
          <cell r="B40">
            <v>1038</v>
          </cell>
          <cell r="C40">
            <v>10.52708346027733</v>
          </cell>
          <cell r="D40">
            <v>20.489688399673636</v>
          </cell>
          <cell r="E40">
            <v>10.606973058984845</v>
          </cell>
          <cell r="F40">
            <v>14.452960068638726</v>
          </cell>
          <cell r="G40">
            <v>27.715708464766173</v>
          </cell>
          <cell r="H40">
            <v>17.075563017886921</v>
          </cell>
          <cell r="I40">
            <v>34.771278402631623</v>
          </cell>
          <cell r="J40">
            <v>39.945357475389635</v>
          </cell>
          <cell r="K40">
            <v>12.578263670983597</v>
          </cell>
          <cell r="L40">
            <v>16.917310770740045</v>
          </cell>
          <cell r="M40">
            <v>16.843313392893631</v>
          </cell>
          <cell r="N40">
            <v>37.408559614641653</v>
          </cell>
          <cell r="O40">
            <v>15.734871313419696</v>
          </cell>
          <cell r="P40">
            <v>14.961470543544184</v>
          </cell>
          <cell r="Q40">
            <v>13.634800400973059</v>
          </cell>
          <cell r="R40">
            <v>30.776490477741749</v>
          </cell>
          <cell r="S40">
            <v>17.426642218433802</v>
          </cell>
          <cell r="T40">
            <v>23.862905244868859</v>
          </cell>
          <cell r="U40">
            <v>33.653982741191079</v>
          </cell>
          <cell r="V40">
            <v>24.469865741916728</v>
          </cell>
          <cell r="W40">
            <v>57.198147254479565</v>
          </cell>
          <cell r="X40">
            <v>86.070716893388251</v>
          </cell>
          <cell r="Y40">
            <v>27.08683984812988</v>
          </cell>
          <cell r="Z40">
            <v>40.50890317861024</v>
          </cell>
          <cell r="AA40">
            <v>46.179210259719731</v>
          </cell>
          <cell r="AB40">
            <v>76.622557153508794</v>
          </cell>
          <cell r="AC40">
            <v>25.443769082467004</v>
          </cell>
          <cell r="AD40">
            <v>24.615180163454756</v>
          </cell>
          <cell r="AE40">
            <v>53.157544957085108</v>
          </cell>
          <cell r="AF40">
            <v>110.80210949240237</v>
          </cell>
          <cell r="AG40">
            <v>36.454384867795497</v>
          </cell>
          <cell r="AH40">
            <v>39.949555147969228</v>
          </cell>
          <cell r="AI40">
            <v>47.147282208192522</v>
          </cell>
          <cell r="AJ40">
            <v>32.394970234048117</v>
          </cell>
          <cell r="AK40">
            <v>59.9755277165089</v>
          </cell>
          <cell r="AL40">
            <v>86.768572363219334</v>
          </cell>
          <cell r="AM40">
            <v>9.2264818955924692</v>
          </cell>
          <cell r="AN40">
            <v>13.516416642553214</v>
          </cell>
          <cell r="AO40">
            <v>19.194602894117409</v>
          </cell>
          <cell r="AP40">
            <v>36.034122140652471</v>
          </cell>
          <cell r="AQ40">
            <v>8.8873476782906291</v>
          </cell>
          <cell r="AR40">
            <v>14.526093018030336</v>
          </cell>
        </row>
        <row r="41">
          <cell r="B41">
            <v>1039</v>
          </cell>
          <cell r="C41">
            <v>153.45303022595127</v>
          </cell>
          <cell r="D41">
            <v>150.60495233991705</v>
          </cell>
          <cell r="E41">
            <v>174.11058567903717</v>
          </cell>
          <cell r="F41">
            <v>172.96253730167763</v>
          </cell>
          <cell r="G41">
            <v>196.34302672827138</v>
          </cell>
          <cell r="H41">
            <v>191.93524958146398</v>
          </cell>
          <cell r="I41">
            <v>175.85070463317558</v>
          </cell>
          <cell r="J41">
            <v>117.98718935345683</v>
          </cell>
          <cell r="K41">
            <v>142.01927469843366</v>
          </cell>
          <cell r="L41">
            <v>130.03311046058437</v>
          </cell>
          <cell r="M41">
            <v>158.98641758219836</v>
          </cell>
          <cell r="N41">
            <v>120.64650885915005</v>
          </cell>
          <cell r="O41">
            <v>130.62689971706618</v>
          </cell>
          <cell r="P41">
            <v>142.31767401021955</v>
          </cell>
          <cell r="Q41">
            <v>198.75414172884408</v>
          </cell>
          <cell r="R41">
            <v>226.2158306743228</v>
          </cell>
          <cell r="S41">
            <v>286.05360513293635</v>
          </cell>
          <cell r="T41">
            <v>285.5739321869429</v>
          </cell>
          <cell r="U41">
            <v>238.41082183652597</v>
          </cell>
          <cell r="V41">
            <v>275.04977630780951</v>
          </cell>
          <cell r="W41">
            <v>289.27134579127573</v>
          </cell>
          <cell r="X41">
            <v>254.22834125704418</v>
          </cell>
          <cell r="Y41">
            <v>305.83341625905194</v>
          </cell>
          <cell r="Z41">
            <v>311.36737706396798</v>
          </cell>
          <cell r="AA41">
            <v>435.89209763594073</v>
          </cell>
          <cell r="AB41">
            <v>247.11574344641019</v>
          </cell>
          <cell r="AC41">
            <v>211.22769968414008</v>
          </cell>
          <cell r="AD41">
            <v>234.14644810546255</v>
          </cell>
          <cell r="AE41">
            <v>774.87619280469232</v>
          </cell>
          <cell r="AF41">
            <v>814.42655904573587</v>
          </cell>
          <cell r="AG41">
            <v>598.38883954970299</v>
          </cell>
          <cell r="AH41">
            <v>478.08728382634115</v>
          </cell>
          <cell r="AI41">
            <v>333.99976416033485</v>
          </cell>
          <cell r="AJ41">
            <v>364.1306989727334</v>
          </cell>
          <cell r="AK41">
            <v>303.31754523286168</v>
          </cell>
          <cell r="AL41">
            <v>256.28960721294493</v>
          </cell>
          <cell r="AM41">
            <v>104.17481308275089</v>
          </cell>
          <cell r="AN41">
            <v>103.89249935351975</v>
          </cell>
          <cell r="AO41">
            <v>181.18057177135705</v>
          </cell>
          <cell r="AP41">
            <v>116.21380456392559</v>
          </cell>
          <cell r="AQ41">
            <v>73.780500062473294</v>
          </cell>
          <cell r="AR41">
            <v>138.17624175146389</v>
          </cell>
        </row>
        <row r="42">
          <cell r="B42">
            <v>1040</v>
          </cell>
          <cell r="C42">
            <v>101.83269094694556</v>
          </cell>
          <cell r="D42">
            <v>88.108097475208211</v>
          </cell>
          <cell r="E42">
            <v>80.83361993072559</v>
          </cell>
          <cell r="F42">
            <v>81.181936129089237</v>
          </cell>
          <cell r="G42">
            <v>68.072057512413792</v>
          </cell>
          <cell r="H42">
            <v>64.919184486522909</v>
          </cell>
          <cell r="I42">
            <v>81.619722353412214</v>
          </cell>
          <cell r="J42">
            <v>59.619382246289838</v>
          </cell>
          <cell r="K42">
            <v>61.781275564549873</v>
          </cell>
          <cell r="L42">
            <v>66.210075132417316</v>
          </cell>
          <cell r="M42">
            <v>58.081267026961186</v>
          </cell>
          <cell r="N42">
            <v>49.022775407276463</v>
          </cell>
          <cell r="O42">
            <v>57.926007979013107</v>
          </cell>
          <cell r="P42">
            <v>70.420824647383384</v>
          </cell>
          <cell r="Q42">
            <v>131.8948805331311</v>
          </cell>
          <cell r="R42">
            <v>132.34257008031807</v>
          </cell>
          <cell r="S42">
            <v>132.80495443140427</v>
          </cell>
          <cell r="T42">
            <v>134.03737644353112</v>
          </cell>
          <cell r="U42">
            <v>82.656947109703509</v>
          </cell>
          <cell r="V42">
            <v>93.03141142672095</v>
          </cell>
          <cell r="W42">
            <v>134.26302145068328</v>
          </cell>
          <cell r="X42">
            <v>128.46256223493859</v>
          </cell>
          <cell r="Y42">
            <v>133.04376188985395</v>
          </cell>
          <cell r="Z42">
            <v>158.54160033676996</v>
          </cell>
          <cell r="AA42">
            <v>159.24105783845314</v>
          </cell>
          <cell r="AB42">
            <v>100.41152209981043</v>
          </cell>
          <cell r="AC42">
            <v>93.66812994715454</v>
          </cell>
          <cell r="AD42">
            <v>115.85901806305809</v>
          </cell>
          <cell r="AE42">
            <v>514.21420448875256</v>
          </cell>
          <cell r="AF42">
            <v>476.46225131324019</v>
          </cell>
          <cell r="AG42">
            <v>277.81157497290735</v>
          </cell>
          <cell r="AH42">
            <v>224.39570987574379</v>
          </cell>
          <cell r="AI42">
            <v>115.79759940504775</v>
          </cell>
          <cell r="AJ42">
            <v>123.16168121991672</v>
          </cell>
          <cell r="AK42">
            <v>140.78245451712664</v>
          </cell>
          <cell r="AL42">
            <v>129.50412787956094</v>
          </cell>
          <cell r="AM42">
            <v>45.318164366191404</v>
          </cell>
          <cell r="AN42">
            <v>52.899835768953963</v>
          </cell>
          <cell r="AO42">
            <v>66.189284148811282</v>
          </cell>
          <cell r="AP42">
            <v>47.221617054941945</v>
          </cell>
          <cell r="AQ42">
            <v>32.717685595932721</v>
          </cell>
          <cell r="AR42">
            <v>68.371584615102478</v>
          </cell>
        </row>
        <row r="43">
          <cell r="B43">
            <v>1041</v>
          </cell>
          <cell r="C43">
            <v>101.32910233938267</v>
          </cell>
          <cell r="D43">
            <v>101.5797331416361</v>
          </cell>
          <cell r="E43">
            <v>117.85084095644061</v>
          </cell>
          <cell r="F43">
            <v>128.9811570625244</v>
          </cell>
          <cell r="G43">
            <v>136.57640752427034</v>
          </cell>
          <cell r="H43">
            <v>136.40415752214969</v>
          </cell>
          <cell r="I43">
            <v>146.01893449707723</v>
          </cell>
          <cell r="J43">
            <v>103.2886231577575</v>
          </cell>
          <cell r="K43">
            <v>113.62658475981313</v>
          </cell>
          <cell r="L43">
            <v>97.988982537812163</v>
          </cell>
          <cell r="M43">
            <v>116.34861289894938</v>
          </cell>
          <cell r="N43">
            <v>97.972785745771731</v>
          </cell>
          <cell r="O43">
            <v>130.2140034705034</v>
          </cell>
          <cell r="P43">
            <v>133.22521186782836</v>
          </cell>
          <cell r="Q43">
            <v>131.24262673707889</v>
          </cell>
          <cell r="R43">
            <v>152.57761020001197</v>
          </cell>
          <cell r="S43">
            <v>193.62210397524967</v>
          </cell>
          <cell r="T43">
            <v>212.95742289049727</v>
          </cell>
          <cell r="U43">
            <v>165.83880825268486</v>
          </cell>
          <cell r="V43">
            <v>195.47182237621533</v>
          </cell>
          <cell r="W43">
            <v>240.19860358869971</v>
          </cell>
          <cell r="X43">
            <v>222.5571731983228</v>
          </cell>
          <cell r="Y43">
            <v>244.69077643673984</v>
          </cell>
          <cell r="Z43">
            <v>234.63695028055105</v>
          </cell>
          <cell r="AA43">
            <v>318.99228691868905</v>
          </cell>
          <cell r="AB43">
            <v>200.67400222369605</v>
          </cell>
          <cell r="AC43">
            <v>210.56003380093699</v>
          </cell>
          <cell r="AD43">
            <v>219.18718369940296</v>
          </cell>
          <cell r="AE43">
            <v>511.67128420628194</v>
          </cell>
          <cell r="AF43">
            <v>549.31282966449862</v>
          </cell>
          <cell r="AG43">
            <v>405.03354626514101</v>
          </cell>
          <cell r="AH43">
            <v>356.51796051793269</v>
          </cell>
          <cell r="AI43">
            <v>232.33057299306552</v>
          </cell>
          <cell r="AJ43">
            <v>258.77967350778869</v>
          </cell>
          <cell r="AK43">
            <v>251.86196928559707</v>
          </cell>
          <cell r="AL43">
            <v>224.36165149561614</v>
          </cell>
          <cell r="AM43">
            <v>83.348040283404089</v>
          </cell>
          <cell r="AN43">
            <v>78.290215998851849</v>
          </cell>
          <cell r="AO43">
            <v>132.59062334011773</v>
          </cell>
          <cell r="AP43">
            <v>94.373142521139343</v>
          </cell>
          <cell r="AQ43">
            <v>73.547288590630174</v>
          </cell>
          <cell r="AR43">
            <v>129.34836948724424</v>
          </cell>
        </row>
        <row r="44">
          <cell r="B44">
            <v>1042</v>
          </cell>
          <cell r="C44">
            <v>187.48722456534489</v>
          </cell>
          <cell r="D44">
            <v>105.13648909298641</v>
          </cell>
          <cell r="E44">
            <v>179.79498544698563</v>
          </cell>
          <cell r="F44">
            <v>170.46327741058681</v>
          </cell>
          <cell r="G44">
            <v>136.03920239294143</v>
          </cell>
          <cell r="H44">
            <v>149.16423034404374</v>
          </cell>
          <cell r="I44">
            <v>106.83266299223067</v>
          </cell>
          <cell r="J44">
            <v>70.078673840349893</v>
          </cell>
          <cell r="K44">
            <v>71.447618259025475</v>
          </cell>
          <cell r="L44">
            <v>64.711772600439858</v>
          </cell>
          <cell r="M44">
            <v>61.546270654102294</v>
          </cell>
          <cell r="N44">
            <v>57.029807225585316</v>
          </cell>
          <cell r="O44">
            <v>58.255523336346251</v>
          </cell>
          <cell r="P44">
            <v>56.609936097267344</v>
          </cell>
          <cell r="Q44">
            <v>242.83562435188909</v>
          </cell>
          <cell r="R44">
            <v>157.92002749466093</v>
          </cell>
          <cell r="S44">
            <v>295.39274462463862</v>
          </cell>
          <cell r="T44">
            <v>281.44746939453449</v>
          </cell>
          <cell r="U44">
            <v>165.18650336063405</v>
          </cell>
          <cell r="V44">
            <v>213.75744308938033</v>
          </cell>
          <cell r="W44">
            <v>175.73786959053322</v>
          </cell>
          <cell r="X44">
            <v>150.99931700681356</v>
          </cell>
          <cell r="Y44">
            <v>153.85988431590948</v>
          </cell>
          <cell r="Z44">
            <v>154.95387927266813</v>
          </cell>
          <cell r="AA44">
            <v>168.7410372852496</v>
          </cell>
          <cell r="AB44">
            <v>116.8120266754585</v>
          </cell>
          <cell r="AC44">
            <v>94.200966377406147</v>
          </cell>
          <cell r="AD44">
            <v>93.136819139557815</v>
          </cell>
          <cell r="AE44">
            <v>946.73520983454546</v>
          </cell>
          <cell r="AF44">
            <v>568.54670256056215</v>
          </cell>
          <cell r="AG44">
            <v>617.92516680639108</v>
          </cell>
          <cell r="AH44">
            <v>471.17905738870689</v>
          </cell>
          <cell r="AI44">
            <v>231.4167315892764</v>
          </cell>
          <cell r="AJ44">
            <v>282.98749487312466</v>
          </cell>
          <cell r="AK44">
            <v>184.27120412788886</v>
          </cell>
          <cell r="AL44">
            <v>152.22360911355281</v>
          </cell>
          <cell r="AM44">
            <v>52.408676872533022</v>
          </cell>
          <cell r="AN44">
            <v>51.702737627692244</v>
          </cell>
          <cell r="AO44">
            <v>70.13799466070563</v>
          </cell>
          <cell r="AP44">
            <v>54.934460465574169</v>
          </cell>
          <cell r="AQ44">
            <v>32.903801992287242</v>
          </cell>
          <cell r="AR44">
            <v>54.96259175195096</v>
          </cell>
        </row>
        <row r="45">
          <cell r="B45">
            <v>1043</v>
          </cell>
          <cell r="C45">
            <v>117.52047259793022</v>
          </cell>
          <cell r="D45">
            <v>110.7652801030486</v>
          </cell>
          <cell r="E45">
            <v>122.61752455754082</v>
          </cell>
          <cell r="F45">
            <v>108.34569300322997</v>
          </cell>
          <cell r="G45">
            <v>91.442654810693156</v>
          </cell>
          <cell r="H45">
            <v>92.474963808363398</v>
          </cell>
          <cell r="I45">
            <v>70.648196125611292</v>
          </cell>
          <cell r="J45">
            <v>44.577046810268982</v>
          </cell>
          <cell r="K45">
            <v>45.039831502440997</v>
          </cell>
          <cell r="L45">
            <v>54.498998489153863</v>
          </cell>
          <cell r="M45">
            <v>35.065700983232098</v>
          </cell>
          <cell r="N45">
            <v>28.896371101967741</v>
          </cell>
          <cell r="O45">
            <v>26.586580072511381</v>
          </cell>
          <cell r="P45">
            <v>24.696640992714389</v>
          </cell>
          <cell r="Q45">
            <v>152.21387699139498</v>
          </cell>
          <cell r="R45">
            <v>166.37474039918402</v>
          </cell>
          <cell r="S45">
            <v>201.45348897292206</v>
          </cell>
          <cell r="T45">
            <v>178.88674662817647</v>
          </cell>
          <cell r="U45">
            <v>111.03484981161294</v>
          </cell>
          <cell r="V45">
            <v>132.51978552677238</v>
          </cell>
          <cell r="W45">
            <v>116.21505193062541</v>
          </cell>
          <cell r="X45">
            <v>96.050670677157399</v>
          </cell>
          <cell r="Y45">
            <v>96.991662331560391</v>
          </cell>
          <cell r="Z45">
            <v>130.49914865587021</v>
          </cell>
          <cell r="AA45">
            <v>96.139419889458225</v>
          </cell>
          <cell r="AB45">
            <v>59.187358965377598</v>
          </cell>
          <cell r="AC45">
            <v>42.991314678281988</v>
          </cell>
          <cell r="AD45">
            <v>40.631852711172066</v>
          </cell>
          <cell r="AE45">
            <v>593.43120334089076</v>
          </cell>
          <cell r="AF45">
            <v>598.985521621212</v>
          </cell>
          <cell r="AG45">
            <v>421.41583719500477</v>
          </cell>
          <cell r="AH45">
            <v>299.47929124010602</v>
          </cell>
          <cell r="AI45">
            <v>155.55339881377472</v>
          </cell>
          <cell r="AJ45">
            <v>175.43923423365547</v>
          </cell>
          <cell r="AK45">
            <v>121.85812657760295</v>
          </cell>
          <cell r="AL45">
            <v>96.829442927840802</v>
          </cell>
          <cell r="AM45">
            <v>33.037881921369454</v>
          </cell>
          <cell r="AN45">
            <v>43.543041808710477</v>
          </cell>
          <cell r="AO45">
            <v>39.960795710241825</v>
          </cell>
          <cell r="AP45">
            <v>27.834682127199041</v>
          </cell>
          <cell r="AQ45">
            <v>15.01659441470003</v>
          </cell>
          <cell r="AR45">
            <v>23.977970831742045</v>
          </cell>
        </row>
        <row r="46">
          <cell r="B46">
            <v>1044</v>
          </cell>
          <cell r="C46">
            <v>513.7494850253529</v>
          </cell>
          <cell r="D46">
            <v>483.42393440805682</v>
          </cell>
          <cell r="E46">
            <v>542.47911015348996</v>
          </cell>
          <cell r="F46">
            <v>889.59903562948045</v>
          </cell>
          <cell r="G46">
            <v>721.66674618846162</v>
          </cell>
          <cell r="H46">
            <v>725.98517960560878</v>
          </cell>
          <cell r="I46">
            <v>680.76198415362614</v>
          </cell>
          <cell r="J46">
            <v>438.87051475740549</v>
          </cell>
          <cell r="K46">
            <v>522.37024169911683</v>
          </cell>
          <cell r="L46">
            <v>547.02598286265038</v>
          </cell>
          <cell r="M46">
            <v>502.90071571557183</v>
          </cell>
          <cell r="N46">
            <v>457.53535744564033</v>
          </cell>
          <cell r="O46">
            <v>527.16568895241687</v>
          </cell>
          <cell r="P46">
            <v>491.69113866194181</v>
          </cell>
          <cell r="Q46">
            <v>665.41428220412774</v>
          </cell>
          <cell r="R46">
            <v>726.12583577693624</v>
          </cell>
          <cell r="S46">
            <v>891.26174932737888</v>
          </cell>
          <cell r="T46">
            <v>1468.793755212557</v>
          </cell>
          <cell r="U46">
            <v>876.28863075944844</v>
          </cell>
          <cell r="V46">
            <v>1040.3615890709832</v>
          </cell>
          <cell r="W46">
            <v>1119.8416050162764</v>
          </cell>
          <cell r="X46">
            <v>945.63929867977129</v>
          </cell>
          <cell r="Y46">
            <v>1124.9055870067018</v>
          </cell>
          <cell r="Z46">
            <v>1309.8667321459773</v>
          </cell>
          <cell r="AA46">
            <v>1378.7998447259899</v>
          </cell>
          <cell r="AB46">
            <v>937.15260455813382</v>
          </cell>
          <cell r="AC46">
            <v>852.44307314197044</v>
          </cell>
          <cell r="AD46">
            <v>808.94895509855701</v>
          </cell>
          <cell r="AE46">
            <v>2594.2286341667382</v>
          </cell>
          <cell r="AF46">
            <v>2614.2121181492753</v>
          </cell>
          <cell r="AG46">
            <v>1864.409587382059</v>
          </cell>
          <cell r="AH46">
            <v>2458.9485866342311</v>
          </cell>
          <cell r="AI46">
            <v>1227.6296594066694</v>
          </cell>
          <cell r="AJ46">
            <v>1377.3055833677647</v>
          </cell>
          <cell r="AK46">
            <v>1174.2179501188916</v>
          </cell>
          <cell r="AL46">
            <v>953.3064772614058</v>
          </cell>
          <cell r="AM46">
            <v>383.17208987687548</v>
          </cell>
          <cell r="AN46">
            <v>437.05711852631026</v>
          </cell>
          <cell r="AO46">
            <v>573.10454945287211</v>
          </cell>
          <cell r="AP46">
            <v>440.72493364353846</v>
          </cell>
          <cell r="AQ46">
            <v>297.75297607867867</v>
          </cell>
          <cell r="AR46">
            <v>477.38296817531182</v>
          </cell>
        </row>
        <row r="47">
          <cell r="B47">
            <v>1045</v>
          </cell>
          <cell r="C47">
            <v>529.40201323644987</v>
          </cell>
          <cell r="D47">
            <v>502.38809335862146</v>
          </cell>
          <cell r="E47">
            <v>487.10021331818103</v>
          </cell>
          <cell r="F47">
            <v>455.43463246353343</v>
          </cell>
          <cell r="G47">
            <v>342.16182176240682</v>
          </cell>
          <cell r="H47">
            <v>371.64150102198198</v>
          </cell>
          <cell r="I47">
            <v>315.0865018619516</v>
          </cell>
          <cell r="J47">
            <v>225.95996247226117</v>
          </cell>
          <cell r="K47">
            <v>245.46509356526826</v>
          </cell>
          <cell r="L47">
            <v>255.25791144362177</v>
          </cell>
          <cell r="M47">
            <v>310.96170668967056</v>
          </cell>
          <cell r="N47">
            <v>289.1004651918862</v>
          </cell>
          <cell r="O47">
            <v>343.26419882678505</v>
          </cell>
          <cell r="P47">
            <v>280.91500835223115</v>
          </cell>
          <cell r="Q47">
            <v>685.68761799881543</v>
          </cell>
          <cell r="R47">
            <v>754.61090816923922</v>
          </cell>
          <cell r="S47">
            <v>800.27743021637605</v>
          </cell>
          <cell r="T47">
            <v>751.95623789837191</v>
          </cell>
          <cell r="U47">
            <v>415.4722603943253</v>
          </cell>
          <cell r="V47">
            <v>532.57498008154585</v>
          </cell>
          <cell r="W47">
            <v>518.31180673629638</v>
          </cell>
          <cell r="X47">
            <v>486.8785057480805</v>
          </cell>
          <cell r="Y47">
            <v>528.60027835532776</v>
          </cell>
          <cell r="Z47">
            <v>611.22114267287941</v>
          </cell>
          <cell r="AA47">
            <v>852.56182681978783</v>
          </cell>
          <cell r="AB47">
            <v>592.15369812317408</v>
          </cell>
          <cell r="AC47">
            <v>555.06872825695802</v>
          </cell>
          <cell r="AD47">
            <v>462.17205194393563</v>
          </cell>
          <cell r="AE47">
            <v>2673.2676173013424</v>
          </cell>
          <cell r="AF47">
            <v>2716.7646204364869</v>
          </cell>
          <cell r="AG47">
            <v>1674.081620339829</v>
          </cell>
          <cell r="AH47">
            <v>1258.8709080693322</v>
          </cell>
          <cell r="AI47">
            <v>582.0525927384972</v>
          </cell>
          <cell r="AJ47">
            <v>705.06110695926645</v>
          </cell>
          <cell r="AK47">
            <v>543.47956398661131</v>
          </cell>
          <cell r="AL47">
            <v>490.82608328249717</v>
          </cell>
          <cell r="AM47">
            <v>180.05499813176976</v>
          </cell>
          <cell r="AN47">
            <v>203.94330571424604</v>
          </cell>
          <cell r="AO47">
            <v>354.37127695454103</v>
          </cell>
          <cell r="AP47">
            <v>278.4785509241176</v>
          </cell>
          <cell r="AQ47">
            <v>193.88199748933974</v>
          </cell>
          <cell r="AR47">
            <v>272.74040540393537</v>
          </cell>
        </row>
        <row r="48">
          <cell r="B48">
            <v>1046</v>
          </cell>
          <cell r="C48">
            <v>295.39797935650648</v>
          </cell>
          <cell r="D48">
            <v>301.15267673477678</v>
          </cell>
          <cell r="E48">
            <v>303.78113276904867</v>
          </cell>
          <cell r="F48">
            <v>295.73382931481183</v>
          </cell>
          <cell r="G48">
            <v>260.73312892182997</v>
          </cell>
          <cell r="H48">
            <v>316.11217531170001</v>
          </cell>
          <cell r="I48">
            <v>279.602978236475</v>
          </cell>
          <cell r="J48">
            <v>196.45092792764191</v>
          </cell>
          <cell r="K48">
            <v>204.44482257415623</v>
          </cell>
          <cell r="L48">
            <v>200.75870065427929</v>
          </cell>
          <cell r="M48">
            <v>204.74532155656183</v>
          </cell>
          <cell r="N48">
            <v>140.17357127645835</v>
          </cell>
          <cell r="O48">
            <v>176.25336735260004</v>
          </cell>
          <cell r="P48">
            <v>159.3227671813143</v>
          </cell>
          <cell r="Q48">
            <v>382.60288355979441</v>
          </cell>
          <cell r="R48">
            <v>452.34570224220334</v>
          </cell>
          <cell r="S48">
            <v>499.09480150818882</v>
          </cell>
          <cell r="T48">
            <v>488.27840892985029</v>
          </cell>
          <cell r="U48">
            <v>316.59693029124384</v>
          </cell>
          <cell r="V48">
            <v>452.99955738851929</v>
          </cell>
          <cell r="W48">
            <v>459.9420284975933</v>
          </cell>
          <cell r="X48">
            <v>423.2950527860699</v>
          </cell>
          <cell r="Y48">
            <v>440.26459547198027</v>
          </cell>
          <cell r="Z48">
            <v>480.72148565915597</v>
          </cell>
          <cell r="AA48">
            <v>561.34900736594682</v>
          </cell>
          <cell r="AB48">
            <v>287.11229694976197</v>
          </cell>
          <cell r="AC48">
            <v>285.00709599716106</v>
          </cell>
          <cell r="AD48">
            <v>262.12387391294448</v>
          </cell>
          <cell r="AE48">
            <v>1491.6411964555582</v>
          </cell>
          <cell r="AF48">
            <v>1628.5436464728421</v>
          </cell>
          <cell r="AG48">
            <v>1044.0447305706318</v>
          </cell>
          <cell r="AH48">
            <v>817.44050126922923</v>
          </cell>
          <cell r="AI48">
            <v>443.53397734465125</v>
          </cell>
          <cell r="AJ48">
            <v>599.71343253020086</v>
          </cell>
          <cell r="AK48">
            <v>482.27551419481233</v>
          </cell>
          <cell r="AL48">
            <v>426.72710004443178</v>
          </cell>
          <cell r="AM48">
            <v>149.96556786128824</v>
          </cell>
          <cell r="AN48">
            <v>160.40009428414353</v>
          </cell>
          <cell r="AO48">
            <v>233.32731808960409</v>
          </cell>
          <cell r="AP48">
            <v>135.0234181775443</v>
          </cell>
          <cell r="AQ48">
            <v>99.551176741819859</v>
          </cell>
          <cell r="AR48">
            <v>154.68648815168709</v>
          </cell>
        </row>
        <row r="49">
          <cell r="B49">
            <v>1047</v>
          </cell>
          <cell r="C49">
            <v>981.39979262681413</v>
          </cell>
          <cell r="D49">
            <v>526.18360939529816</v>
          </cell>
          <cell r="E49">
            <v>965.99244501425164</v>
          </cell>
          <cell r="F49">
            <v>965.93744477035034</v>
          </cell>
          <cell r="G49">
            <v>589.09240747941521</v>
          </cell>
          <cell r="H49">
            <v>664.78268725406031</v>
          </cell>
          <cell r="I49">
            <v>684.5605391349593</v>
          </cell>
          <cell r="J49">
            <v>428.99149253696714</v>
          </cell>
          <cell r="K49">
            <v>577.77988665059183</v>
          </cell>
          <cell r="L49">
            <v>581.79336655861221</v>
          </cell>
          <cell r="M49">
            <v>474.3037911937468</v>
          </cell>
          <cell r="N49">
            <v>435.84156087255025</v>
          </cell>
          <cell r="O49">
            <v>484.65730223097501</v>
          </cell>
          <cell r="P49">
            <v>463.00320000822143</v>
          </cell>
          <cell r="Q49">
            <v>1271.1203759821278</v>
          </cell>
          <cell r="R49">
            <v>790.35290963019838</v>
          </cell>
          <cell r="S49">
            <v>1587.0696221589701</v>
          </cell>
          <cell r="T49">
            <v>1594.8341106291193</v>
          </cell>
          <cell r="U49">
            <v>715.30936109686775</v>
          </cell>
          <cell r="V49">
            <v>952.65632457432764</v>
          </cell>
          <cell r="W49">
            <v>1126.0901617895038</v>
          </cell>
          <cell r="X49">
            <v>924.35285693888295</v>
          </cell>
          <cell r="Y49">
            <v>1244.2282708127868</v>
          </cell>
          <cell r="Z49">
            <v>1393.1180596766651</v>
          </cell>
          <cell r="AA49">
            <v>1300.3958300603329</v>
          </cell>
          <cell r="AB49">
            <v>892.71801031228665</v>
          </cell>
          <cell r="AC49">
            <v>783.70570921538172</v>
          </cell>
          <cell r="AD49">
            <v>761.75046772900043</v>
          </cell>
          <cell r="AE49">
            <v>4955.6749306953361</v>
          </cell>
          <cell r="AF49">
            <v>2845.4436575157465</v>
          </cell>
          <cell r="AG49">
            <v>3319.9537864483445</v>
          </cell>
          <cell r="AH49">
            <v>2669.9562605915467</v>
          </cell>
          <cell r="AI49">
            <v>1002.1070187487213</v>
          </cell>
          <cell r="AJ49">
            <v>1261.195038965737</v>
          </cell>
          <cell r="AK49">
            <v>1180.7699191586144</v>
          </cell>
          <cell r="AL49">
            <v>931.84744651070923</v>
          </cell>
          <cell r="AM49">
            <v>423.8164983070584</v>
          </cell>
          <cell r="AN49">
            <v>464.83520039609056</v>
          </cell>
          <cell r="AO49">
            <v>540.51555716937821</v>
          </cell>
          <cell r="AP49">
            <v>419.82819440893718</v>
          </cell>
          <cell r="AQ49">
            <v>273.74344943485505</v>
          </cell>
          <cell r="AR49">
            <v>449.52984610641835</v>
          </cell>
        </row>
        <row r="50">
          <cell r="B50">
            <v>1048</v>
          </cell>
          <cell r="C50">
            <v>396.83479990778312</v>
          </cell>
          <cell r="D50">
            <v>393.10611339140524</v>
          </cell>
          <cell r="E50">
            <v>462.91163836408509</v>
          </cell>
          <cell r="F50">
            <v>496.07591794004423</v>
          </cell>
          <cell r="G50">
            <v>26.627682182987463</v>
          </cell>
          <cell r="H50">
            <v>20.756057382926439</v>
          </cell>
          <cell r="I50">
            <v>47.980424964800875</v>
          </cell>
          <cell r="J50">
            <v>38.146764175697591</v>
          </cell>
          <cell r="K50">
            <v>47.991575819539221</v>
          </cell>
          <cell r="L50">
            <v>23.60141030148398</v>
          </cell>
          <cell r="M50">
            <v>51.384198879626929</v>
          </cell>
          <cell r="N50">
            <v>48.624430055666529</v>
          </cell>
          <cell r="O50">
            <v>17.614600215460754</v>
          </cell>
          <cell r="P50">
            <v>38.275045472206308</v>
          </cell>
          <cell r="Q50">
            <v>513.98502817229121</v>
          </cell>
          <cell r="R50">
            <v>590.46415541025783</v>
          </cell>
          <cell r="S50">
            <v>760.53700293757424</v>
          </cell>
          <cell r="T50">
            <v>819.058003886091</v>
          </cell>
          <cell r="U50">
            <v>32.332839615606112</v>
          </cell>
          <cell r="V50">
            <v>29.744140029801564</v>
          </cell>
          <cell r="W50">
            <v>78.926963245086839</v>
          </cell>
          <cell r="X50">
            <v>82.195267417200299</v>
          </cell>
          <cell r="Y50">
            <v>103.34813788981327</v>
          </cell>
          <cell r="Z50">
            <v>56.514138549435998</v>
          </cell>
          <cell r="AA50">
            <v>140.87974668278096</v>
          </cell>
          <cell r="AB50">
            <v>99.595606176155883</v>
          </cell>
          <cell r="AC50">
            <v>28.483348318198129</v>
          </cell>
          <cell r="AD50">
            <v>62.971560002790909</v>
          </cell>
          <cell r="AE50">
            <v>2003.8564143841338</v>
          </cell>
          <cell r="AF50">
            <v>2125.8003425186798</v>
          </cell>
          <cell r="AG50">
            <v>1590.9495509099736</v>
          </cell>
          <cell r="AH50">
            <v>1371.2078458120204</v>
          </cell>
          <cell r="AI50">
            <v>45.296437146008259</v>
          </cell>
          <cell r="AJ50">
            <v>39.377434313103215</v>
          </cell>
          <cell r="AK50">
            <v>82.759433633837801</v>
          </cell>
          <cell r="AL50">
            <v>82.86170100845726</v>
          </cell>
          <cell r="AM50">
            <v>35.203062761468274</v>
          </cell>
          <cell r="AN50">
            <v>18.856808822029464</v>
          </cell>
          <cell r="AO50">
            <v>58.557320018929381</v>
          </cell>
          <cell r="AP50">
            <v>46.837907411963457</v>
          </cell>
          <cell r="AQ50">
            <v>9.9490534883103532</v>
          </cell>
          <cell r="AR50">
            <v>37.161244891032176</v>
          </cell>
        </row>
        <row r="51">
          <cell r="B51">
            <v>1049</v>
          </cell>
          <cell r="C51">
            <v>117.10992797300096</v>
          </cell>
          <cell r="D51">
            <v>111.01806129785797</v>
          </cell>
          <cell r="E51">
            <v>126.30690437527856</v>
          </cell>
          <cell r="F51">
            <v>132.93572208349181</v>
          </cell>
          <cell r="G51">
            <v>138.87756725955404</v>
          </cell>
          <cell r="H51">
            <v>142.27618355844126</v>
          </cell>
          <cell r="I51">
            <v>146.79069214550401</v>
          </cell>
          <cell r="J51">
            <v>101.36688797386826</v>
          </cell>
          <cell r="K51">
            <v>118.03896940528183</v>
          </cell>
          <cell r="L51">
            <v>113.77414798874334</v>
          </cell>
          <cell r="M51">
            <v>122.63457494147234</v>
          </cell>
          <cell r="N51">
            <v>106.25460430713721</v>
          </cell>
          <cell r="O51">
            <v>114.81172627175221</v>
          </cell>
          <cell r="P51">
            <v>117.39535844806092</v>
          </cell>
          <cell r="Q51">
            <v>151.68213483909562</v>
          </cell>
          <cell r="R51">
            <v>166.75442982555552</v>
          </cell>
          <cell r="S51">
            <v>207.51492626837791</v>
          </cell>
          <cell r="T51">
            <v>219.48670200922845</v>
          </cell>
          <cell r="U51">
            <v>168.63300671650589</v>
          </cell>
          <cell r="V51">
            <v>203.88663649335913</v>
          </cell>
          <cell r="W51">
            <v>241.46813147629521</v>
          </cell>
          <cell r="X51">
            <v>218.41638850116499</v>
          </cell>
          <cell r="Y51">
            <v>254.19268857393484</v>
          </cell>
          <cell r="Z51">
            <v>272.43490455210582</v>
          </cell>
          <cell r="AA51">
            <v>336.22647095808105</v>
          </cell>
          <cell r="AB51">
            <v>217.63734223438288</v>
          </cell>
          <cell r="AC51">
            <v>185.65407959367624</v>
          </cell>
          <cell r="AD51">
            <v>193.14330701264302</v>
          </cell>
          <cell r="AE51">
            <v>591.35811781450388</v>
          </cell>
          <cell r="AF51">
            <v>600.35248675404114</v>
          </cell>
          <cell r="AG51">
            <v>434.09561596425152</v>
          </cell>
          <cell r="AH51">
            <v>367.44880877608108</v>
          </cell>
          <cell r="AI51">
            <v>236.24508333594468</v>
          </cell>
          <cell r="AJ51">
            <v>269.91981034895514</v>
          </cell>
          <cell r="AK51">
            <v>253.19314186135568</v>
          </cell>
          <cell r="AL51">
            <v>220.18729360010923</v>
          </cell>
          <cell r="AM51">
            <v>86.584638601955902</v>
          </cell>
          <cell r="AN51">
            <v>90.902082973326571</v>
          </cell>
          <cell r="AO51">
            <v>139.75409185722256</v>
          </cell>
          <cell r="AP51">
            <v>102.350676664693</v>
          </cell>
          <cell r="AQ51">
            <v>64.847796248041689</v>
          </cell>
          <cell r="AR51">
            <v>113.9791634611328</v>
          </cell>
        </row>
        <row r="52">
          <cell r="B52">
            <v>1050</v>
          </cell>
          <cell r="C52">
            <v>130.00604090560449</v>
          </cell>
          <cell r="D52">
            <v>122.12323564875554</v>
          </cell>
          <cell r="E52">
            <v>137.82278808431167</v>
          </cell>
          <cell r="F52">
            <v>144.96682719640006</v>
          </cell>
          <cell r="G52">
            <v>198.27258299970026</v>
          </cell>
          <cell r="H52">
            <v>156.99701697328004</v>
          </cell>
          <cell r="I52">
            <v>176.63191351542761</v>
          </cell>
          <cell r="J52">
            <v>110.45033449412851</v>
          </cell>
          <cell r="K52">
            <v>133.35578015617807</v>
          </cell>
          <cell r="L52">
            <v>142.323168407775</v>
          </cell>
          <cell r="M52">
            <v>129.9586977798005</v>
          </cell>
          <cell r="N52">
            <v>108.01596709220115</v>
          </cell>
          <cell r="O52">
            <v>131.80081928830182</v>
          </cell>
          <cell r="P52">
            <v>132.12151518631796</v>
          </cell>
          <cell r="Q52">
            <v>168.38532964589584</v>
          </cell>
          <cell r="R52">
            <v>183.434932037073</v>
          </cell>
          <cell r="S52">
            <v>226.43485602688878</v>
          </cell>
          <cell r="T52">
            <v>239.35094573071734</v>
          </cell>
          <cell r="U52">
            <v>240.75379833086228</v>
          </cell>
          <cell r="V52">
            <v>224.98209418883275</v>
          </cell>
          <cell r="W52">
            <v>290.55642079387258</v>
          </cell>
          <cell r="X52">
            <v>237.98859421601509</v>
          </cell>
          <cell r="Y52">
            <v>287.17689137377937</v>
          </cell>
          <cell r="Z52">
            <v>340.79621325366202</v>
          </cell>
          <cell r="AA52">
            <v>356.30697416013339</v>
          </cell>
          <cell r="AB52">
            <v>221.24507592038682</v>
          </cell>
          <cell r="AC52">
            <v>213.125963603619</v>
          </cell>
          <cell r="AD52">
            <v>217.37133995716417</v>
          </cell>
          <cell r="AE52">
            <v>656.4783104655138</v>
          </cell>
          <cell r="AF52">
            <v>660.40594976229124</v>
          </cell>
          <cell r="AG52">
            <v>473.67377407659501</v>
          </cell>
          <cell r="AH52">
            <v>400.70409315495868</v>
          </cell>
          <cell r="AI52">
            <v>337.2821386369352</v>
          </cell>
          <cell r="AJ52">
            <v>297.84749623518582</v>
          </cell>
          <cell r="AK52">
            <v>304.66501984760981</v>
          </cell>
          <cell r="AL52">
            <v>239.91818941663107</v>
          </cell>
          <cell r="AM52">
            <v>97.81991564717859</v>
          </cell>
          <cell r="AN52">
            <v>113.71188176166619</v>
          </cell>
          <cell r="AO52">
            <v>148.10064613369639</v>
          </cell>
          <cell r="AP52">
            <v>104.0473247683573</v>
          </cell>
          <cell r="AQ52">
            <v>74.443551648222396</v>
          </cell>
          <cell r="AR52">
            <v>128.27679028567778</v>
          </cell>
        </row>
        <row r="53">
          <cell r="B53">
            <v>1051</v>
          </cell>
          <cell r="C53">
            <v>50.343351771248024</v>
          </cell>
          <cell r="D53">
            <v>32.467010410527486</v>
          </cell>
          <cell r="E53">
            <v>20.020501043527243</v>
          </cell>
          <cell r="F53">
            <v>8.2010813240605387</v>
          </cell>
          <cell r="G53">
            <v>16.485498082019575</v>
          </cell>
          <cell r="H53">
            <v>9.5704618631303013</v>
          </cell>
          <cell r="I53">
            <v>20.552451510562985</v>
          </cell>
          <cell r="J53">
            <v>24.795401544427094</v>
          </cell>
          <cell r="K53">
            <v>11.718894752142527</v>
          </cell>
          <cell r="L53">
            <v>9.9014466906542111</v>
          </cell>
          <cell r="M53">
            <v>9.717592084058353</v>
          </cell>
          <cell r="N53">
            <v>3.9739610541940116</v>
          </cell>
          <cell r="O53">
            <v>4.9258683379355244</v>
          </cell>
          <cell r="P53">
            <v>4.8100378230364598</v>
          </cell>
          <cell r="Q53">
            <v>65.205292188198996</v>
          </cell>
          <cell r="R53">
            <v>48.767000124621582</v>
          </cell>
          <cell r="S53">
            <v>32.892523322079683</v>
          </cell>
          <cell r="T53">
            <v>13.540591381427154</v>
          </cell>
          <cell r="U53">
            <v>20.01762533465536</v>
          </cell>
          <cell r="V53">
            <v>13.714799133335582</v>
          </cell>
          <cell r="W53">
            <v>33.808424709882452</v>
          </cell>
          <cell r="X53">
            <v>53.426934228918149</v>
          </cell>
          <cell r="Y53">
            <v>25.236219692280631</v>
          </cell>
          <cell r="Z53">
            <v>23.709249700230949</v>
          </cell>
          <cell r="AA53">
            <v>26.642663328775409</v>
          </cell>
          <cell r="AB53">
            <v>8.1397161809357605</v>
          </cell>
          <cell r="AC53">
            <v>7.9652800473922758</v>
          </cell>
          <cell r="AD53">
            <v>7.9136571009166783</v>
          </cell>
          <cell r="AE53">
            <v>254.21371409930535</v>
          </cell>
          <cell r="AF53">
            <v>175.57188631797516</v>
          </cell>
          <cell r="AG53">
            <v>68.807099464500141</v>
          </cell>
          <cell r="AH53">
            <v>22.668681645323009</v>
          </cell>
          <cell r="AI53">
            <v>28.043534640425101</v>
          </cell>
          <cell r="AJ53">
            <v>18.156638633668027</v>
          </cell>
          <cell r="AK53">
            <v>35.450066314521358</v>
          </cell>
          <cell r="AL53">
            <v>53.860116147620403</v>
          </cell>
          <cell r="AM53">
            <v>8.5961125553779656</v>
          </cell>
          <cell r="AN53">
            <v>7.9109546811888212</v>
          </cell>
          <cell r="AO53">
            <v>11.074146564251182</v>
          </cell>
          <cell r="AP53">
            <v>3.8279527328546359</v>
          </cell>
          <cell r="AQ53">
            <v>2.782221961954022</v>
          </cell>
          <cell r="AR53">
            <v>4.6700661298177559</v>
          </cell>
        </row>
        <row r="54">
          <cell r="B54">
            <v>1052</v>
          </cell>
          <cell r="C54">
            <v>54.062845020520641</v>
          </cell>
          <cell r="D54">
            <v>51.775595346196646</v>
          </cell>
          <cell r="E54">
            <v>59.722697201202713</v>
          </cell>
          <cell r="F54">
            <v>63.323076353328126</v>
          </cell>
          <cell r="G54">
            <v>65.692453853774609</v>
          </cell>
          <cell r="H54">
            <v>68.096654363234208</v>
          </cell>
          <cell r="I54">
            <v>63.596289962249045</v>
          </cell>
          <cell r="J54">
            <v>42.434490445610628</v>
          </cell>
          <cell r="K54">
            <v>48.850195049503498</v>
          </cell>
          <cell r="L54">
            <v>47.146463380873442</v>
          </cell>
          <cell r="M54">
            <v>54.019061802800231</v>
          </cell>
          <cell r="N54">
            <v>36.459599768232977</v>
          </cell>
          <cell r="O54">
            <v>35.747469196324325</v>
          </cell>
          <cell r="P54">
            <v>36.619337224193551</v>
          </cell>
          <cell r="Q54">
            <v>70.022822916245744</v>
          </cell>
          <cell r="R54">
            <v>77.769416794889509</v>
          </cell>
          <cell r="S54">
            <v>98.120931453070511</v>
          </cell>
          <cell r="T54">
            <v>104.55107906316853</v>
          </cell>
          <cell r="U54">
            <v>79.767497591913838</v>
          </cell>
          <cell r="V54">
            <v>97.584834420777611</v>
          </cell>
          <cell r="W54">
            <v>104.61478913654194</v>
          </cell>
          <cell r="X54">
            <v>91.434080065738996</v>
          </cell>
          <cell r="Y54">
            <v>105.19714361754487</v>
          </cell>
          <cell r="Z54">
            <v>112.89332838957769</v>
          </cell>
          <cell r="AA54">
            <v>148.10373439211708</v>
          </cell>
          <cell r="AB54">
            <v>74.678838100520323</v>
          </cell>
          <cell r="AC54">
            <v>57.804753111527276</v>
          </cell>
          <cell r="AD54">
            <v>60.247525844227681</v>
          </cell>
          <cell r="AE54">
            <v>272.99566166929014</v>
          </cell>
          <cell r="AF54">
            <v>279.98694136680854</v>
          </cell>
          <cell r="AG54">
            <v>205.25687931970904</v>
          </cell>
          <cell r="AH54">
            <v>175.03187713121628</v>
          </cell>
          <cell r="AI54">
            <v>111.7496478478962</v>
          </cell>
          <cell r="AJ54">
            <v>129.18983045094478</v>
          </cell>
          <cell r="AK54">
            <v>109.69458778971236</v>
          </cell>
          <cell r="AL54">
            <v>92.175421316351375</v>
          </cell>
          <cell r="AM54">
            <v>35.832882185491648</v>
          </cell>
          <cell r="AN54">
            <v>37.668589938120952</v>
          </cell>
          <cell r="AO54">
            <v>61.560004010553207</v>
          </cell>
          <cell r="AP54">
            <v>35.120028271112481</v>
          </cell>
          <cell r="AQ54">
            <v>20.190834804970031</v>
          </cell>
          <cell r="AR54">
            <v>35.55371761279072</v>
          </cell>
        </row>
        <row r="55">
          <cell r="B55">
            <v>1053</v>
          </cell>
          <cell r="C55">
            <v>174.69349978667879</v>
          </cell>
          <cell r="D55">
            <v>179.08336615605702</v>
          </cell>
          <cell r="E55">
            <v>204.55464007316502</v>
          </cell>
          <cell r="F55">
            <v>218.42688480787794</v>
          </cell>
          <cell r="G55">
            <v>168.19995710010187</v>
          </cell>
          <cell r="H55">
            <v>152.903480173117</v>
          </cell>
          <cell r="I55">
            <v>129.30650893278303</v>
          </cell>
          <cell r="J55">
            <v>94.210422823371999</v>
          </cell>
          <cell r="K55">
            <v>92.25988819757292</v>
          </cell>
          <cell r="L55">
            <v>70.526447141656291</v>
          </cell>
          <cell r="M55">
            <v>110.66455579743429</v>
          </cell>
          <cell r="N55">
            <v>90.105371561253747</v>
          </cell>
          <cell r="O55">
            <v>114.11723565042102</v>
          </cell>
          <cell r="P55">
            <v>112.85854771899145</v>
          </cell>
          <cell r="Q55">
            <v>226.26504386771956</v>
          </cell>
          <cell r="R55">
            <v>268.99176823555882</v>
          </cell>
          <cell r="S55">
            <v>336.07142271903854</v>
          </cell>
          <cell r="T55">
            <v>360.63893004259887</v>
          </cell>
          <cell r="U55">
            <v>204.23791296953459</v>
          </cell>
          <cell r="V55">
            <v>219.11591596650078</v>
          </cell>
          <cell r="W55">
            <v>212.70695466693672</v>
          </cell>
          <cell r="X55">
            <v>202.99627149995257</v>
          </cell>
          <cell r="Y55">
            <v>198.67836144816695</v>
          </cell>
          <cell r="Z55">
            <v>168.87725581858251</v>
          </cell>
          <cell r="AA55">
            <v>303.40834200854658</v>
          </cell>
          <cell r="AB55">
            <v>184.55947123898497</v>
          </cell>
          <cell r="AC55">
            <v>184.53106697748666</v>
          </cell>
          <cell r="AD55">
            <v>185.67917351463421</v>
          </cell>
          <cell r="AE55">
            <v>882.13203625311371</v>
          </cell>
          <cell r="AF55">
            <v>968.4293073684554</v>
          </cell>
          <cell r="AG55">
            <v>703.01994115126161</v>
          </cell>
          <cell r="AH55">
            <v>603.75569011402649</v>
          </cell>
          <cell r="AI55">
            <v>286.1254964810181</v>
          </cell>
          <cell r="AJ55">
            <v>290.08142710737133</v>
          </cell>
          <cell r="AK55">
            <v>223.03540354835465</v>
          </cell>
          <cell r="AL55">
            <v>204.64215134776455</v>
          </cell>
          <cell r="AM55">
            <v>67.675015440165836</v>
          </cell>
          <cell r="AN55">
            <v>56.348485690431779</v>
          </cell>
          <cell r="AO55">
            <v>126.11308436983995</v>
          </cell>
          <cell r="AP55">
            <v>86.794787017040676</v>
          </cell>
          <cell r="AQ55">
            <v>64.45553504118844</v>
          </cell>
          <cell r="AR55">
            <v>109.57437353999116</v>
          </cell>
        </row>
        <row r="56">
          <cell r="B56">
            <v>1054</v>
          </cell>
          <cell r="C56">
            <v>193.47549571090079</v>
          </cell>
          <cell r="D56">
            <v>189.04291246691938</v>
          </cell>
          <cell r="E56">
            <v>220.18222079086593</v>
          </cell>
          <cell r="F56">
            <v>244.35257585795463</v>
          </cell>
          <cell r="G56">
            <v>260.66782295774277</v>
          </cell>
          <cell r="H56">
            <v>255.04255739479137</v>
          </cell>
          <cell r="I56">
            <v>280.87004397487135</v>
          </cell>
          <cell r="J56">
            <v>193.86996418616911</v>
          </cell>
          <cell r="K56">
            <v>256.44773396356328</v>
          </cell>
          <cell r="L56">
            <v>236.79608947340441</v>
          </cell>
          <cell r="M56">
            <v>237.035986237386</v>
          </cell>
          <cell r="N56">
            <v>230.05670324179667</v>
          </cell>
          <cell r="O56">
            <v>277.82478615447167</v>
          </cell>
          <cell r="P56">
            <v>273.87164280780019</v>
          </cell>
          <cell r="Q56">
            <v>250.59170248356276</v>
          </cell>
          <cell r="R56">
            <v>283.95148242056155</v>
          </cell>
          <cell r="S56">
            <v>361.74663245065756</v>
          </cell>
          <cell r="T56">
            <v>403.4441620502725</v>
          </cell>
          <cell r="U56">
            <v>316.51763209141319</v>
          </cell>
          <cell r="V56">
            <v>365.48470650064297</v>
          </cell>
          <cell r="W56">
            <v>462.02632956489066</v>
          </cell>
          <cell r="X56">
            <v>417.73382080457435</v>
          </cell>
          <cell r="Y56">
            <v>552.25100069345785</v>
          </cell>
          <cell r="Z56">
            <v>567.01387067632925</v>
          </cell>
          <cell r="AA56">
            <v>649.88012704166442</v>
          </cell>
          <cell r="AB56">
            <v>471.21656311495587</v>
          </cell>
          <cell r="AC56">
            <v>449.25119268508661</v>
          </cell>
          <cell r="AD56">
            <v>450.58403916613781</v>
          </cell>
          <cell r="AE56">
            <v>976.97357488943032</v>
          </cell>
          <cell r="AF56">
            <v>1022.2875564206176</v>
          </cell>
          <cell r="AG56">
            <v>756.72931128613129</v>
          </cell>
          <cell r="AH56">
            <v>675.41712275035161</v>
          </cell>
          <cell r="AI56">
            <v>443.42288515580793</v>
          </cell>
          <cell r="AJ56">
            <v>483.85497137430241</v>
          </cell>
          <cell r="AK56">
            <v>484.46102303437442</v>
          </cell>
          <cell r="AL56">
            <v>421.12077797542031</v>
          </cell>
          <cell r="AM56">
            <v>188.11104906624249</v>
          </cell>
          <cell r="AN56">
            <v>189.19287161087203</v>
          </cell>
          <cell r="AO56">
            <v>270.12568853357061</v>
          </cell>
          <cell r="AP56">
            <v>221.60413096060748</v>
          </cell>
          <cell r="AQ56">
            <v>156.92060132043835</v>
          </cell>
          <cell r="AR56">
            <v>265.90200120024292</v>
          </cell>
        </row>
        <row r="57">
          <cell r="B57">
            <v>1055</v>
          </cell>
          <cell r="C57">
            <v>139.75883395864298</v>
          </cell>
          <cell r="D57">
            <v>135.21435404264321</v>
          </cell>
          <cell r="E57">
            <v>161.35542003612744</v>
          </cell>
          <cell r="F57">
            <v>168.67344948491879</v>
          </cell>
          <cell r="G57">
            <v>226.58683853592603</v>
          </cell>
          <cell r="H57">
            <v>188.99037092004389</v>
          </cell>
          <cell r="I57">
            <v>196.73518909965165</v>
          </cell>
          <cell r="J57">
            <v>137.65703038625489</v>
          </cell>
          <cell r="K57">
            <v>164.6482512139934</v>
          </cell>
          <cell r="L57">
            <v>170.32204351484265</v>
          </cell>
          <cell r="M57">
            <v>155.8807281349969</v>
          </cell>
          <cell r="N57">
            <v>131.12472329484345</v>
          </cell>
          <cell r="O57">
            <v>146.07658853921282</v>
          </cell>
          <cell r="P57">
            <v>140.50289911733933</v>
          </cell>
          <cell r="Q57">
            <v>181.01726014516001</v>
          </cell>
          <cell r="R57">
            <v>203.09841704150537</v>
          </cell>
          <cell r="S57">
            <v>265.09760695515655</v>
          </cell>
          <cell r="T57">
            <v>278.49233120886191</v>
          </cell>
          <cell r="U57">
            <v>275.13457082156668</v>
          </cell>
          <cell r="V57">
            <v>270.82966447924491</v>
          </cell>
          <cell r="W57">
            <v>323.6259589296003</v>
          </cell>
          <cell r="X57">
            <v>296.61117185043582</v>
          </cell>
          <cell r="Y57">
            <v>354.56410587069109</v>
          </cell>
          <cell r="Z57">
            <v>407.84018591531623</v>
          </cell>
          <cell r="AA57">
            <v>427.37724769886023</v>
          </cell>
          <cell r="AB57">
            <v>268.57787919117698</v>
          </cell>
          <cell r="AC57">
            <v>236.21031993928077</v>
          </cell>
          <cell r="AD57">
            <v>231.16071145515477</v>
          </cell>
          <cell r="AE57">
            <v>705.72599973579361</v>
          </cell>
          <cell r="AF57">
            <v>731.19880445893193</v>
          </cell>
          <cell r="AG57">
            <v>554.55147757910379</v>
          </cell>
          <cell r="AH57">
            <v>466.23177814056169</v>
          </cell>
          <cell r="AI57">
            <v>385.44761122365861</v>
          </cell>
          <cell r="AJ57">
            <v>358.54381106282045</v>
          </cell>
          <cell r="AK57">
            <v>339.34032134308183</v>
          </cell>
          <cell r="AL57">
            <v>299.016074890168</v>
          </cell>
          <cell r="AM57">
            <v>120.77375293628889</v>
          </cell>
          <cell r="AN57">
            <v>136.08213118242463</v>
          </cell>
          <cell r="AO57">
            <v>177.64133490857716</v>
          </cell>
          <cell r="AP57">
            <v>126.30703623820642</v>
          </cell>
          <cell r="AQ57">
            <v>82.506771370883285</v>
          </cell>
          <cell r="AR57">
            <v>136.414276654247</v>
          </cell>
        </row>
        <row r="58">
          <cell r="B58">
            <v>1056</v>
          </cell>
          <cell r="C58">
            <v>93.831422915734564</v>
          </cell>
          <cell r="D58">
            <v>89.778685074152989</v>
          </cell>
          <cell r="E58">
            <v>105.65745770362001</v>
          </cell>
          <cell r="F58">
            <v>111.01355918114706</v>
          </cell>
          <cell r="G58">
            <v>119.87427879058332</v>
          </cell>
          <cell r="H58">
            <v>133.23630081559782</v>
          </cell>
          <cell r="I58">
            <v>124.17693111443479</v>
          </cell>
          <cell r="J58">
            <v>78.101660357676934</v>
          </cell>
          <cell r="K58">
            <v>82.252037503828348</v>
          </cell>
          <cell r="L58">
            <v>78.585484930725116</v>
          </cell>
          <cell r="M58">
            <v>91.555426868270189</v>
          </cell>
          <cell r="N58">
            <v>55.676750092652512</v>
          </cell>
          <cell r="O58">
            <v>59.127806296074922</v>
          </cell>
          <cell r="P58">
            <v>64.482648943258354</v>
          </cell>
          <cell r="Q58">
            <v>121.53154552473033</v>
          </cell>
          <cell r="R58">
            <v>134.85187243417798</v>
          </cell>
          <cell r="S58">
            <v>173.58908171739134</v>
          </cell>
          <cell r="T58">
            <v>183.29159086128047</v>
          </cell>
          <cell r="U58">
            <v>145.55813771311634</v>
          </cell>
          <cell r="V58">
            <v>190.93217538374105</v>
          </cell>
          <cell r="W58">
            <v>204.26888851332106</v>
          </cell>
          <cell r="X58">
            <v>168.2865374703623</v>
          </cell>
          <cell r="Y58">
            <v>177.12681378974062</v>
          </cell>
          <cell r="Z58">
            <v>188.17481356486422</v>
          </cell>
          <cell r="AA58">
            <v>251.01695902375482</v>
          </cell>
          <cell r="AB58">
            <v>114.04061022510338</v>
          </cell>
          <cell r="AC58">
            <v>95.61147465293169</v>
          </cell>
          <cell r="AD58">
            <v>106.08930562911831</v>
          </cell>
          <cell r="AE58">
            <v>473.81101335915724</v>
          </cell>
          <cell r="AF58">
            <v>485.49628962774557</v>
          </cell>
          <cell r="AG58">
            <v>363.12693601290414</v>
          </cell>
          <cell r="AH58">
            <v>306.85356381098006</v>
          </cell>
          <cell r="AI58">
            <v>203.91852724342257</v>
          </cell>
          <cell r="AJ58">
            <v>252.76976193960331</v>
          </cell>
          <cell r="AK58">
            <v>214.18760873747848</v>
          </cell>
          <cell r="AL58">
            <v>169.65099317506031</v>
          </cell>
          <cell r="AM58">
            <v>60.333997979016829</v>
          </cell>
          <cell r="AN58">
            <v>62.787411709544564</v>
          </cell>
          <cell r="AO58">
            <v>104.33636307445936</v>
          </cell>
          <cell r="AP58">
            <v>53.631116351456001</v>
          </cell>
          <cell r="AQ58">
            <v>33.396483615323184</v>
          </cell>
          <cell r="AR58">
            <v>62.606209320977527</v>
          </cell>
        </row>
        <row r="59">
          <cell r="B59">
            <v>1057</v>
          </cell>
          <cell r="C59">
            <v>78.119470225698237</v>
          </cell>
          <cell r="D59">
            <v>75.87213434128239</v>
          </cell>
          <cell r="E59">
            <v>82.872290727892747</v>
          </cell>
          <cell r="F59">
            <v>87.685713231519372</v>
          </cell>
          <cell r="G59">
            <v>86.2147756215942</v>
          </cell>
          <cell r="H59">
            <v>87.762906106148137</v>
          </cell>
          <cell r="I59">
            <v>84.585423243315532</v>
          </cell>
          <cell r="J59">
            <v>57.853719623833207</v>
          </cell>
          <cell r="K59">
            <v>76.818774824479391</v>
          </cell>
          <cell r="L59">
            <v>63.124353936890593</v>
          </cell>
          <cell r="M59">
            <v>73.802252018124463</v>
          </cell>
          <cell r="N59">
            <v>67.073737051974376</v>
          </cell>
          <cell r="O59">
            <v>65.519397867177545</v>
          </cell>
          <cell r="P59">
            <v>77.433999772216694</v>
          </cell>
          <cell r="Q59">
            <v>101.18124245678703</v>
          </cell>
          <cell r="R59">
            <v>113.96356911497071</v>
          </cell>
          <cell r="S59">
            <v>136.15437244027788</v>
          </cell>
          <cell r="T59">
            <v>144.77559311277955</v>
          </cell>
          <cell r="U59">
            <v>104.68686284867339</v>
          </cell>
          <cell r="V59">
            <v>125.76724570008611</v>
          </cell>
          <cell r="W59">
            <v>139.14154775187882</v>
          </cell>
          <cell r="X59">
            <v>124.65806886420499</v>
          </cell>
          <cell r="Y59">
            <v>165.42647740803102</v>
          </cell>
          <cell r="Z59">
            <v>151.15276751104841</v>
          </cell>
          <cell r="AA59">
            <v>202.34318712039871</v>
          </cell>
          <cell r="AB59">
            <v>137.3846334557289</v>
          </cell>
          <cell r="AC59">
            <v>105.94687408297845</v>
          </cell>
          <cell r="AD59">
            <v>127.39736041471419</v>
          </cell>
          <cell r="AE59">
            <v>394.47196046423539</v>
          </cell>
          <cell r="AF59">
            <v>410.29382061461405</v>
          </cell>
          <cell r="AG59">
            <v>284.81814408978772</v>
          </cell>
          <cell r="AH59">
            <v>242.37285786409385</v>
          </cell>
          <cell r="AI59">
            <v>146.66023644730927</v>
          </cell>
          <cell r="AJ59">
            <v>166.49973579108695</v>
          </cell>
          <cell r="AK59">
            <v>145.89786827504616</v>
          </cell>
          <cell r="AL59">
            <v>125.66878793749004</v>
          </cell>
          <cell r="AM59">
            <v>56.348559204931128</v>
          </cell>
          <cell r="AN59">
            <v>50.434438408421094</v>
          </cell>
          <cell r="AO59">
            <v>84.104884064981789</v>
          </cell>
          <cell r="AP59">
            <v>64.60936369265778</v>
          </cell>
          <cell r="AQ59">
            <v>37.006573293118926</v>
          </cell>
          <cell r="AR59">
            <v>75.180676937850336</v>
          </cell>
        </row>
        <row r="60">
          <cell r="B60">
            <v>1058</v>
          </cell>
          <cell r="C60">
            <v>568.84550614996965</v>
          </cell>
          <cell r="D60">
            <v>777.3684867764722</v>
          </cell>
          <cell r="E60">
            <v>778.92606059182322</v>
          </cell>
          <cell r="F60">
            <v>652.56313132788273</v>
          </cell>
          <cell r="G60">
            <v>327.10839807780206</v>
          </cell>
          <cell r="H60">
            <v>400.61326747534275</v>
          </cell>
          <cell r="I60">
            <v>332.58695213374051</v>
          </cell>
          <cell r="J60">
            <v>182.21459865700697</v>
          </cell>
          <cell r="K60">
            <v>266.75603472536648</v>
          </cell>
          <cell r="L60">
            <v>192.72070698833946</v>
          </cell>
          <cell r="M60">
            <v>210.51203906661539</v>
          </cell>
          <cell r="N60">
            <v>246.76203399439368</v>
          </cell>
          <cell r="O60">
            <v>243.871237106547</v>
          </cell>
          <cell r="P60">
            <v>308.66292411516241</v>
          </cell>
          <cell r="Q60">
            <v>736.77528677453824</v>
          </cell>
          <cell r="R60">
            <v>1167.6445909911295</v>
          </cell>
          <cell r="S60">
            <v>1279.7303902878884</v>
          </cell>
          <cell r="T60">
            <v>1077.4299586533664</v>
          </cell>
          <cell r="U60">
            <v>397.19354089049028</v>
          </cell>
          <cell r="V60">
            <v>574.09251216393068</v>
          </cell>
          <cell r="W60">
            <v>547.09974257444844</v>
          </cell>
          <cell r="X60">
            <v>392.61987189655582</v>
          </cell>
          <cell r="Y60">
            <v>574.44955680143937</v>
          </cell>
          <cell r="Z60">
            <v>461.47431856643982</v>
          </cell>
          <cell r="AA60">
            <v>577.15958181726137</v>
          </cell>
          <cell r="AB60">
            <v>505.43346891258358</v>
          </cell>
          <cell r="AC60">
            <v>394.34726342518746</v>
          </cell>
          <cell r="AD60">
            <v>507.82397791451746</v>
          </cell>
          <cell r="AE60">
            <v>2872.4414203519796</v>
          </cell>
          <cell r="AF60">
            <v>4203.7763829108198</v>
          </cell>
          <cell r="AG60">
            <v>2677.0380426598099</v>
          </cell>
          <cell r="AH60">
            <v>1803.7555406440797</v>
          </cell>
          <cell r="AI60">
            <v>556.44516453366543</v>
          </cell>
          <cell r="AJ60">
            <v>760.02500542055191</v>
          </cell>
          <cell r="AK60">
            <v>573.66536067125742</v>
          </cell>
          <cell r="AL60">
            <v>395.80320689197333</v>
          </cell>
          <cell r="AM60">
            <v>195.672454427183</v>
          </cell>
          <cell r="AN60">
            <v>153.97798187920043</v>
          </cell>
          <cell r="AO60">
            <v>239.89905667963313</v>
          </cell>
          <cell r="AP60">
            <v>237.69568687561988</v>
          </cell>
          <cell r="AQ60">
            <v>137.74300594706898</v>
          </cell>
          <cell r="AR60">
            <v>299.68085916853755</v>
          </cell>
        </row>
        <row r="61">
          <cell r="B61">
            <v>1059</v>
          </cell>
          <cell r="C61">
            <v>132.27305216938527</v>
          </cell>
          <cell r="D61">
            <v>112.22656974645561</v>
          </cell>
          <cell r="E61">
            <v>127.47921646969651</v>
          </cell>
          <cell r="F61">
            <v>57.72676736957046</v>
          </cell>
          <cell r="G61">
            <v>103.16692194883335</v>
          </cell>
          <cell r="H61">
            <v>63.903760614314344</v>
          </cell>
          <cell r="I61">
            <v>126.58359063537891</v>
          </cell>
          <cell r="J61">
            <v>151.81932524603687</v>
          </cell>
          <cell r="K61">
            <v>149.80617452275672</v>
          </cell>
          <cell r="L61">
            <v>162.33152801697605</v>
          </cell>
          <cell r="M61">
            <v>170.13242630605342</v>
          </cell>
          <cell r="N61">
            <v>348.99202955825223</v>
          </cell>
          <cell r="O61">
            <v>246.72216711099037</v>
          </cell>
          <cell r="P61">
            <v>248.66947845640675</v>
          </cell>
          <cell r="Q61">
            <v>171.32158888664799</v>
          </cell>
          <cell r="R61">
            <v>168.56966722863518</v>
          </cell>
          <cell r="S61">
            <v>209.44096712132975</v>
          </cell>
          <cell r="T61">
            <v>95.311159325882798</v>
          </cell>
          <cell r="U61">
            <v>125.27111890867322</v>
          </cell>
          <cell r="V61">
            <v>91.576274293142802</v>
          </cell>
          <cell r="W61">
            <v>208.22780150111444</v>
          </cell>
          <cell r="X61">
            <v>327.12682995132997</v>
          </cell>
          <cell r="Y61">
            <v>322.60222584772669</v>
          </cell>
          <cell r="Z61">
            <v>388.70670642576817</v>
          </cell>
          <cell r="AA61">
            <v>466.45104220991868</v>
          </cell>
          <cell r="AB61">
            <v>714.82735519386199</v>
          </cell>
          <cell r="AC61">
            <v>398.95730460432736</v>
          </cell>
          <cell r="AD61">
            <v>409.12048020560309</v>
          </cell>
          <cell r="AE61">
            <v>667.92580716556074</v>
          </cell>
          <cell r="AF61">
            <v>606.88773916159562</v>
          </cell>
          <cell r="AG61">
            <v>438.1246557324713</v>
          </cell>
          <cell r="AH61">
            <v>159.56306982046863</v>
          </cell>
          <cell r="AI61">
            <v>175.49758794207514</v>
          </cell>
          <cell r="AJ61">
            <v>121.2352659046102</v>
          </cell>
          <cell r="AK61">
            <v>218.33875535714552</v>
          </cell>
          <cell r="AL61">
            <v>329.77915185417652</v>
          </cell>
          <cell r="AM61">
            <v>109.8867056087159</v>
          </cell>
          <cell r="AN61">
            <v>129.69795238937766</v>
          </cell>
          <cell r="AO61">
            <v>193.88253879638617</v>
          </cell>
          <cell r="AP61">
            <v>336.16962397809567</v>
          </cell>
          <cell r="AQ61">
            <v>139.35326418504707</v>
          </cell>
          <cell r="AR61">
            <v>241.43321769673926</v>
          </cell>
        </row>
        <row r="62">
          <cell r="B62">
            <v>1060</v>
          </cell>
          <cell r="C62">
            <v>214.34437455825392</v>
          </cell>
          <cell r="D62">
            <v>200.83301243058585</v>
          </cell>
          <cell r="E62">
            <v>230.14827068857571</v>
          </cell>
          <cell r="F62">
            <v>248.95649071230881</v>
          </cell>
          <cell r="G62">
            <v>263.14897742922358</v>
          </cell>
          <cell r="H62">
            <v>256.16356730418858</v>
          </cell>
          <cell r="I62">
            <v>241.48416999427636</v>
          </cell>
          <cell r="J62">
            <v>161.81186682516616</v>
          </cell>
          <cell r="K62">
            <v>197.3833414249608</v>
          </cell>
          <cell r="L62">
            <v>190.98456331313088</v>
          </cell>
          <cell r="M62">
            <v>203.69966594503643</v>
          </cell>
          <cell r="N62">
            <v>174.66295676108007</v>
          </cell>
          <cell r="O62">
            <v>185.880707954467</v>
          </cell>
          <cell r="P62">
            <v>198.93454870999295</v>
          </cell>
          <cell r="Q62">
            <v>277.6213160274695</v>
          </cell>
          <cell r="R62">
            <v>301.66077561162751</v>
          </cell>
          <cell r="S62">
            <v>378.12027504715059</v>
          </cell>
          <cell r="T62">
            <v>411.04556573527185</v>
          </cell>
          <cell r="U62">
            <v>319.53039035691432</v>
          </cell>
          <cell r="V62">
            <v>367.09115203626453</v>
          </cell>
          <cell r="W62">
            <v>397.23725297120558</v>
          </cell>
          <cell r="X62">
            <v>348.65787314783995</v>
          </cell>
          <cell r="Y62">
            <v>425.05794899182359</v>
          </cell>
          <cell r="Z62">
            <v>457.31708122557239</v>
          </cell>
          <cell r="AA62">
            <v>558.48213971244456</v>
          </cell>
          <cell r="AB62">
            <v>357.75561863089104</v>
          </cell>
          <cell r="AC62">
            <v>300.57480076404079</v>
          </cell>
          <cell r="AD62">
            <v>327.29468289766447</v>
          </cell>
          <cell r="AE62">
            <v>1082.353034425216</v>
          </cell>
          <cell r="AF62">
            <v>1086.0448923848558</v>
          </cell>
          <cell r="AG62">
            <v>790.98095089739832</v>
          </cell>
          <cell r="AH62">
            <v>688.14284464379762</v>
          </cell>
          <cell r="AI62">
            <v>447.64358513241996</v>
          </cell>
          <cell r="AJ62">
            <v>485.98169964727094</v>
          </cell>
          <cell r="AK62">
            <v>416.5259718921846</v>
          </cell>
          <cell r="AL62">
            <v>351.48476727232224</v>
          </cell>
          <cell r="AM62">
            <v>144.7857887054881</v>
          </cell>
          <cell r="AN62">
            <v>152.59085590016838</v>
          </cell>
          <cell r="AO62">
            <v>232.13569125472591</v>
          </cell>
          <cell r="AP62">
            <v>168.24562031286729</v>
          </cell>
          <cell r="AQ62">
            <v>104.98887759375775</v>
          </cell>
          <cell r="AR62">
            <v>193.14557019317573</v>
          </cell>
        </row>
        <row r="63">
          <cell r="B63">
            <v>1061</v>
          </cell>
          <cell r="C63">
            <v>143.7688747412148</v>
          </cell>
          <cell r="D63">
            <v>164.00737644441344</v>
          </cell>
          <cell r="E63">
            <v>122.01554027921691</v>
          </cell>
          <cell r="F63">
            <v>143.61319762491024</v>
          </cell>
          <cell r="G63">
            <v>130.62822148832336</v>
          </cell>
          <cell r="H63">
            <v>136.73824393800729</v>
          </cell>
          <cell r="I63">
            <v>57.510689008020762</v>
          </cell>
          <cell r="J63">
            <v>34.303466542780704</v>
          </cell>
          <cell r="K63">
            <v>44.974428082275701</v>
          </cell>
          <cell r="L63">
            <v>43.184614945234678</v>
          </cell>
          <cell r="M63">
            <v>67.794351653526405</v>
          </cell>
          <cell r="N63">
            <v>48.110747344835517</v>
          </cell>
          <cell r="O63">
            <v>48.819119903454343</v>
          </cell>
          <cell r="P63">
            <v>56.840129666294274</v>
          </cell>
          <cell r="Q63">
            <v>186.2111114028651</v>
          </cell>
          <cell r="R63">
            <v>246.34691172274231</v>
          </cell>
          <cell r="S63">
            <v>200.46446367973658</v>
          </cell>
          <cell r="T63">
            <v>237.11600326580287</v>
          </cell>
          <cell r="U63">
            <v>158.61618392577532</v>
          </cell>
          <cell r="V63">
            <v>195.9505796349757</v>
          </cell>
          <cell r="W63">
            <v>94.604081578386499</v>
          </cell>
          <cell r="X63">
            <v>73.914070216658999</v>
          </cell>
          <cell r="Y63">
            <v>96.85081841113724</v>
          </cell>
          <cell r="Z63">
            <v>103.40658804044367</v>
          </cell>
          <cell r="AA63">
            <v>185.8713630983346</v>
          </cell>
          <cell r="AB63">
            <v>98.543449042203733</v>
          </cell>
          <cell r="AC63">
            <v>78.942012863707589</v>
          </cell>
          <cell r="AD63">
            <v>93.51554235112819</v>
          </cell>
          <cell r="AE63">
            <v>725.9750956970496</v>
          </cell>
          <cell r="AF63">
            <v>886.90286196080001</v>
          </cell>
          <cell r="AG63">
            <v>419.34691833904589</v>
          </cell>
          <cell r="AH63">
            <v>396.96251364741579</v>
          </cell>
          <cell r="AI63">
            <v>222.21209429640385</v>
          </cell>
          <cell r="AJ63">
            <v>259.41348684009114</v>
          </cell>
          <cell r="AK63">
            <v>99.197788549960833</v>
          </cell>
          <cell r="AL63">
            <v>74.513360428939507</v>
          </cell>
          <cell r="AM63">
            <v>32.989906820206883</v>
          </cell>
          <cell r="AN63">
            <v>34.503193566532119</v>
          </cell>
          <cell r="AO63">
            <v>77.258294024417864</v>
          </cell>
          <cell r="AP63">
            <v>46.343098049231905</v>
          </cell>
          <cell r="AQ63">
            <v>27.573946001078689</v>
          </cell>
          <cell r="AR63">
            <v>55.186086707617626</v>
          </cell>
        </row>
        <row r="64">
          <cell r="B64">
            <v>1062</v>
          </cell>
          <cell r="C64">
            <v>169.53175375016301</v>
          </cell>
          <cell r="D64">
            <v>165.35018723003174</v>
          </cell>
          <cell r="E64">
            <v>154.1898022903936</v>
          </cell>
          <cell r="F64">
            <v>171.05615122274506</v>
          </cell>
          <cell r="G64">
            <v>110.46840223461319</v>
          </cell>
          <cell r="H64">
            <v>147.78073951021938</v>
          </cell>
          <cell r="I64">
            <v>96.047481022402337</v>
          </cell>
          <cell r="J64">
            <v>81.288963482021856</v>
          </cell>
          <cell r="K64">
            <v>111.06101476138215</v>
          </cell>
          <cell r="L64">
            <v>119.57022399267699</v>
          </cell>
          <cell r="M64">
            <v>77.384696176261855</v>
          </cell>
          <cell r="N64">
            <v>75.751357915408519</v>
          </cell>
          <cell r="O64">
            <v>122.85753165894425</v>
          </cell>
          <cell r="P64">
            <v>100.38202519653348</v>
          </cell>
          <cell r="Q64">
            <v>219.57949062840353</v>
          </cell>
          <cell r="R64">
            <v>248.36387764974236</v>
          </cell>
          <cell r="S64">
            <v>253.32491214066485</v>
          </cell>
          <cell r="T64">
            <v>282.42634787579419</v>
          </cell>
          <cell r="U64">
            <v>134.13698974993858</v>
          </cell>
          <cell r="V64">
            <v>211.77485341292922</v>
          </cell>
          <cell r="W64">
            <v>157.99643312871157</v>
          </cell>
          <cell r="X64">
            <v>175.1542558288204</v>
          </cell>
          <cell r="Y64">
            <v>239.16591342826445</v>
          </cell>
          <cell r="Z64">
            <v>286.31374645795466</v>
          </cell>
          <cell r="AA64">
            <v>212.16515255934439</v>
          </cell>
          <cell r="AB64">
            <v>155.15868055656196</v>
          </cell>
          <cell r="AC64">
            <v>198.66439345493984</v>
          </cell>
          <cell r="AD64">
            <v>165.15232431155096</v>
          </cell>
          <cell r="AE64">
            <v>856.06729115742735</v>
          </cell>
          <cell r="AF64">
            <v>894.16438125740524</v>
          </cell>
          <cell r="AG64">
            <v>529.92445291656668</v>
          </cell>
          <cell r="AH64">
            <v>472.81782515268873</v>
          </cell>
          <cell r="AI64">
            <v>187.91815990792765</v>
          </cell>
          <cell r="AJ64">
            <v>280.36279990207925</v>
          </cell>
          <cell r="AK64">
            <v>165.66829362603977</v>
          </cell>
          <cell r="AL64">
            <v>176.57439452297976</v>
          </cell>
          <cell r="AM64">
            <v>81.466128299240083</v>
          </cell>
          <cell r="AN64">
            <v>95.532971370587191</v>
          </cell>
          <cell r="AO64">
            <v>88.187429547678235</v>
          </cell>
          <cell r="AP64">
            <v>72.968157864483445</v>
          </cell>
          <cell r="AQ64">
            <v>69.392216625147313</v>
          </cell>
          <cell r="AR64">
            <v>97.460916766119624</v>
          </cell>
        </row>
        <row r="65">
          <cell r="B65">
            <v>1063</v>
          </cell>
          <cell r="C65">
            <v>141.25814973258517</v>
          </cell>
          <cell r="D65">
            <v>124.66026077525633</v>
          </cell>
          <cell r="E65">
            <v>110.61783890858077</v>
          </cell>
          <cell r="F65">
            <v>118.26070367904873</v>
          </cell>
          <cell r="G65">
            <v>152.98258835647354</v>
          </cell>
          <cell r="H65">
            <v>116.25178963160531</v>
          </cell>
          <cell r="I65">
            <v>222.23523338908205</v>
          </cell>
          <cell r="J65">
            <v>179.27425368815059</v>
          </cell>
          <cell r="K65">
            <v>188.85080635000924</v>
          </cell>
          <cell r="L65">
            <v>286.81115077356441</v>
          </cell>
          <cell r="M65">
            <v>195.47108940215827</v>
          </cell>
          <cell r="N65">
            <v>154.08114282797348</v>
          </cell>
          <cell r="O65">
            <v>60.079793463880385</v>
          </cell>
          <cell r="P65">
            <v>74.897256203722776</v>
          </cell>
          <cell r="Q65">
            <v>182.95919129758889</v>
          </cell>
          <cell r="R65">
            <v>187.24566493473816</v>
          </cell>
          <cell r="S65">
            <v>181.7387006562904</v>
          </cell>
          <cell r="T65">
            <v>195.25716204033307</v>
          </cell>
          <cell r="U65">
            <v>185.76012209092681</v>
          </cell>
          <cell r="V65">
            <v>166.59279003351725</v>
          </cell>
          <cell r="W65">
            <v>365.57308757334329</v>
          </cell>
          <cell r="X65">
            <v>386.28427708959344</v>
          </cell>
          <cell r="Y65">
            <v>406.68344062411256</v>
          </cell>
          <cell r="Z65">
            <v>686.77612504034278</v>
          </cell>
          <cell r="AA65">
            <v>535.92190126956837</v>
          </cell>
          <cell r="AB65">
            <v>315.59865694463849</v>
          </cell>
          <cell r="AC65">
            <v>97.150867075318743</v>
          </cell>
          <cell r="AD65">
            <v>123.22381345051511</v>
          </cell>
          <cell r="AE65">
            <v>713.29694243411427</v>
          </cell>
          <cell r="AF65">
            <v>674.12542320513739</v>
          </cell>
          <cell r="AG65">
            <v>380.17493307399275</v>
          </cell>
          <cell r="AH65">
            <v>326.88546021208145</v>
          </cell>
          <cell r="AI65">
            <v>260.23918080072269</v>
          </cell>
          <cell r="AJ65">
            <v>220.54753104338408</v>
          </cell>
          <cell r="AK65">
            <v>383.32428406494682</v>
          </cell>
          <cell r="AL65">
            <v>389.41624351681202</v>
          </cell>
          <cell r="AM65">
            <v>138.52695342807559</v>
          </cell>
          <cell r="AN65">
            <v>229.15338401719634</v>
          </cell>
          <cell r="AO65">
            <v>222.75842352597638</v>
          </cell>
          <cell r="AP65">
            <v>148.42000807915102</v>
          </cell>
          <cell r="AQ65">
            <v>33.934183656018298</v>
          </cell>
          <cell r="AR65">
            <v>72.717752392326105</v>
          </cell>
        </row>
        <row r="66">
          <cell r="B66">
            <v>1064</v>
          </cell>
          <cell r="C66">
            <v>151.90402854795667</v>
          </cell>
          <cell r="D66">
            <v>146.74031714858097</v>
          </cell>
          <cell r="E66">
            <v>165.97676132125517</v>
          </cell>
          <cell r="F66">
            <v>173.88964439328262</v>
          </cell>
          <cell r="G66">
            <v>200.90861202426231</v>
          </cell>
          <cell r="H66">
            <v>206.2325314635049</v>
          </cell>
          <cell r="I66">
            <v>230.95773024538511</v>
          </cell>
          <cell r="J66">
            <v>161.4444590209838</v>
          </cell>
          <cell r="K66">
            <v>195.6908484652904</v>
          </cell>
          <cell r="L66">
            <v>174.68102150871752</v>
          </cell>
          <cell r="M66">
            <v>212.43443213637161</v>
          </cell>
          <cell r="N66">
            <v>166.4435399226428</v>
          </cell>
          <cell r="O66">
            <v>177.47819849904315</v>
          </cell>
          <cell r="P66">
            <v>181.90171945673546</v>
          </cell>
          <cell r="Q66">
            <v>196.74785681812557</v>
          </cell>
          <cell r="R66">
            <v>220.41096405819624</v>
          </cell>
          <cell r="S66">
            <v>272.69020294812742</v>
          </cell>
          <cell r="T66">
            <v>287.10465451467013</v>
          </cell>
          <cell r="U66">
            <v>243.95461404916395</v>
          </cell>
          <cell r="V66">
            <v>295.53827017248636</v>
          </cell>
          <cell r="W66">
            <v>379.92144295551981</v>
          </cell>
          <cell r="X66">
            <v>347.86621536588905</v>
          </cell>
          <cell r="Y66">
            <v>421.4132260839682</v>
          </cell>
          <cell r="Z66">
            <v>418.27786244112519</v>
          </cell>
          <cell r="AA66">
            <v>582.43019524701299</v>
          </cell>
          <cell r="AB66">
            <v>340.92009374141702</v>
          </cell>
          <cell r="AC66">
            <v>286.98768549385005</v>
          </cell>
          <cell r="AD66">
            <v>299.27162463330103</v>
          </cell>
          <cell r="AE66">
            <v>767.05435623929372</v>
          </cell>
          <cell r="AF66">
            <v>793.52776726003776</v>
          </cell>
          <cell r="AG66">
            <v>570.43425138051123</v>
          </cell>
          <cell r="AH66">
            <v>480.64990876325709</v>
          </cell>
          <cell r="AI66">
            <v>341.76629622172175</v>
          </cell>
          <cell r="AJ66">
            <v>391.25484243502171</v>
          </cell>
          <cell r="AK66">
            <v>398.36935505442102</v>
          </cell>
          <cell r="AL66">
            <v>350.68669078336717</v>
          </cell>
          <cell r="AM66">
            <v>143.54430132223021</v>
          </cell>
          <cell r="AN66">
            <v>139.56482198945506</v>
          </cell>
          <cell r="AO66">
            <v>242.08981159344611</v>
          </cell>
          <cell r="AP66">
            <v>160.32819517455056</v>
          </cell>
          <cell r="AQ66">
            <v>100.24298413120444</v>
          </cell>
          <cell r="AR66">
            <v>176.60839482843144</v>
          </cell>
        </row>
        <row r="67">
          <cell r="B67">
            <v>1065</v>
          </cell>
          <cell r="C67">
            <v>99.589622883835759</v>
          </cell>
          <cell r="D67">
            <v>109.96765826347207</v>
          </cell>
          <cell r="E67">
            <v>110.2055706588399</v>
          </cell>
          <cell r="F67">
            <v>102.89758040150436</v>
          </cell>
          <cell r="G67">
            <v>65.285319368472372</v>
          </cell>
          <cell r="H67">
            <v>78.540381134558075</v>
          </cell>
          <cell r="I67">
            <v>109.16764240215312</v>
          </cell>
          <cell r="J67">
            <v>61.14246125970287</v>
          </cell>
          <cell r="K67">
            <v>85.815855252830588</v>
          </cell>
          <cell r="L67">
            <v>84.30623226629308</v>
          </cell>
          <cell r="M67">
            <v>79.220896791029958</v>
          </cell>
          <cell r="N67">
            <v>85.756127845239789</v>
          </cell>
          <cell r="O67">
            <v>94.600732903865847</v>
          </cell>
          <cell r="P67">
            <v>88.489940219868018</v>
          </cell>
          <cell r="Q67">
            <v>128.98963280314931</v>
          </cell>
          <cell r="R67">
            <v>165.17667430507217</v>
          </cell>
          <cell r="S67">
            <v>181.06136780682414</v>
          </cell>
          <cell r="T67">
            <v>169.89151007034107</v>
          </cell>
          <cell r="U67">
            <v>79.273131844088056</v>
          </cell>
          <cell r="V67">
            <v>112.55105203081233</v>
          </cell>
          <cell r="W67">
            <v>179.57887004436796</v>
          </cell>
          <cell r="X67">
            <v>131.74435793924539</v>
          </cell>
          <cell r="Y67">
            <v>184.8013675389862</v>
          </cell>
          <cell r="Z67">
            <v>201.87327918190732</v>
          </cell>
          <cell r="AA67">
            <v>217.19945265757678</v>
          </cell>
          <cell r="AB67">
            <v>175.65107758155091</v>
          </cell>
          <cell r="AC67">
            <v>152.97228398590454</v>
          </cell>
          <cell r="AD67">
            <v>145.58701397873455</v>
          </cell>
          <cell r="AE67">
            <v>502.88761133914147</v>
          </cell>
          <cell r="AF67">
            <v>594.67222116107916</v>
          </cell>
          <cell r="AG67">
            <v>378.75803634377098</v>
          </cell>
          <cell r="AH67">
            <v>284.42011486368619</v>
          </cell>
          <cell r="AI67">
            <v>111.05707004496418</v>
          </cell>
          <cell r="AJ67">
            <v>149.00318697307927</v>
          </cell>
          <cell r="AK67">
            <v>188.29871271401785</v>
          </cell>
          <cell r="AL67">
            <v>132.81253215837228</v>
          </cell>
          <cell r="AM67">
            <v>62.948150520294327</v>
          </cell>
          <cell r="AN67">
            <v>67.358114792451303</v>
          </cell>
          <cell r="AO67">
            <v>90.279959729375037</v>
          </cell>
          <cell r="AP67">
            <v>82.605339978802647</v>
          </cell>
          <cell r="AQ67">
            <v>53.432251665173744</v>
          </cell>
          <cell r="AR67">
            <v>85.914890454962503</v>
          </cell>
        </row>
        <row r="68">
          <cell r="B68">
            <v>1066</v>
          </cell>
          <cell r="C68">
            <v>752.62315258279386</v>
          </cell>
          <cell r="D68">
            <v>694.73942369320196</v>
          </cell>
          <cell r="E68">
            <v>753.873167741364</v>
          </cell>
          <cell r="F68">
            <v>798.99088692992393</v>
          </cell>
          <cell r="G68">
            <v>833.18142486948705</v>
          </cell>
          <cell r="H68">
            <v>896.1783771629282</v>
          </cell>
          <cell r="I68">
            <v>798.37220509231872</v>
          </cell>
          <cell r="J68">
            <v>534.4838284466482</v>
          </cell>
          <cell r="K68">
            <v>746.17866068665637</v>
          </cell>
          <cell r="L68">
            <v>745.04109498327864</v>
          </cell>
          <cell r="M68">
            <v>671.86209086776853</v>
          </cell>
          <cell r="N68">
            <v>550.31405092334603</v>
          </cell>
          <cell r="O68">
            <v>424.35324769288627</v>
          </cell>
          <cell r="P68">
            <v>366.72921786702744</v>
          </cell>
          <cell r="Q68">
            <v>974.80622257241419</v>
          </cell>
          <cell r="R68">
            <v>1043.531792223165</v>
          </cell>
          <cell r="S68">
            <v>1238.5699387798225</v>
          </cell>
          <cell r="T68">
            <v>1319.193005154292</v>
          </cell>
          <cell r="U68">
            <v>1011.6960686206028</v>
          </cell>
          <cell r="V68">
            <v>1284.2542613098208</v>
          </cell>
          <cell r="W68">
            <v>1313.3083696830049</v>
          </cell>
          <cell r="X68">
            <v>1151.658395113086</v>
          </cell>
          <cell r="Y68">
            <v>1606.8689931136571</v>
          </cell>
          <cell r="Z68">
            <v>1784.0186297791308</v>
          </cell>
          <cell r="AA68">
            <v>1842.0402230838872</v>
          </cell>
          <cell r="AB68">
            <v>1127.1877413518248</v>
          </cell>
          <cell r="AC68">
            <v>686.19220511096466</v>
          </cell>
          <cell r="AD68">
            <v>603.35685203717424</v>
          </cell>
          <cell r="AE68">
            <v>3800.4447499753182</v>
          </cell>
          <cell r="AF68">
            <v>3756.9431116370124</v>
          </cell>
          <cell r="AG68">
            <v>2590.9354577900708</v>
          </cell>
          <cell r="AH68">
            <v>2208.497798965981</v>
          </cell>
          <cell r="AI68">
            <v>1417.3276435954551</v>
          </cell>
          <cell r="AJ68">
            <v>1700.1882644911598</v>
          </cell>
          <cell r="AK68">
            <v>1377.0789143887425</v>
          </cell>
          <cell r="AL68">
            <v>1160.9959623997868</v>
          </cell>
          <cell r="AM68">
            <v>547.34135678716507</v>
          </cell>
          <cell r="AN68">
            <v>595.26516903830191</v>
          </cell>
          <cell r="AO68">
            <v>765.65256093015842</v>
          </cell>
          <cell r="AP68">
            <v>530.09482137151394</v>
          </cell>
          <cell r="AQ68">
            <v>239.68259895725959</v>
          </cell>
          <cell r="AR68">
            <v>356.05742869069741</v>
          </cell>
        </row>
        <row r="69">
          <cell r="B69">
            <v>1067</v>
          </cell>
          <cell r="C69">
            <v>123.05844441684233</v>
          </cell>
          <cell r="D69">
            <v>119.53778114512869</v>
          </cell>
          <cell r="E69">
            <v>136.59913013790884</v>
          </cell>
          <cell r="F69">
            <v>143.87911971367944</v>
          </cell>
          <cell r="G69">
            <v>146.88101453099881</v>
          </cell>
          <cell r="H69">
            <v>145.06229060117758</v>
          </cell>
          <cell r="I69">
            <v>144.24037399480738</v>
          </cell>
          <cell r="J69">
            <v>97.175668034743666</v>
          </cell>
          <cell r="K69">
            <v>107.63827852740384</v>
          </cell>
          <cell r="L69">
            <v>102.94432729140064</v>
          </cell>
          <cell r="M69">
            <v>112.02540010614814</v>
          </cell>
          <cell r="N69">
            <v>87.729888187798494</v>
          </cell>
          <cell r="O69">
            <v>94.605088676340756</v>
          </cell>
          <cell r="P69">
            <v>98.162025365136998</v>
          </cell>
          <cell r="Q69">
            <v>159.38672222075073</v>
          </cell>
          <cell r="R69">
            <v>179.551455902181</v>
          </cell>
          <cell r="S69">
            <v>224.42445691385979</v>
          </cell>
          <cell r="T69">
            <v>237.5550602878026</v>
          </cell>
          <cell r="U69">
            <v>178.35124562371792</v>
          </cell>
          <cell r="V69">
            <v>207.87922316279736</v>
          </cell>
          <cell r="W69">
            <v>237.27290254510129</v>
          </cell>
          <cell r="X69">
            <v>209.38551914317839</v>
          </cell>
          <cell r="Y69">
            <v>231.79517366344032</v>
          </cell>
          <cell r="Z69">
            <v>246.50264120271223</v>
          </cell>
          <cell r="AA69">
            <v>307.13936060310368</v>
          </cell>
          <cell r="AB69">
            <v>179.69385726120046</v>
          </cell>
          <cell r="AC69">
            <v>152.97932740347179</v>
          </cell>
          <cell r="AD69">
            <v>161.49989618601202</v>
          </cell>
          <cell r="AE69">
            <v>621.39573758683991</v>
          </cell>
          <cell r="AF69">
            <v>646.42458472586395</v>
          </cell>
          <cell r="AG69">
            <v>469.46826723909822</v>
          </cell>
          <cell r="AH69">
            <v>397.69755125216227</v>
          </cell>
          <cell r="AI69">
            <v>249.85977363422413</v>
          </cell>
          <cell r="AJ69">
            <v>275.20548407015377</v>
          </cell>
          <cell r="AK69">
            <v>248.79420446360251</v>
          </cell>
          <cell r="AL69">
            <v>211.08320257270626</v>
          </cell>
          <cell r="AM69">
            <v>78.955462700057311</v>
          </cell>
          <cell r="AN69">
            <v>82.249385704053282</v>
          </cell>
          <cell r="AO69">
            <v>127.66389955074743</v>
          </cell>
          <cell r="AP69">
            <v>84.506581886879161</v>
          </cell>
          <cell r="AQ69">
            <v>53.43471188639964</v>
          </cell>
          <cell r="AR69">
            <v>95.3055187417729</v>
          </cell>
        </row>
        <row r="70">
          <cell r="B70">
            <v>1068</v>
          </cell>
          <cell r="C70">
            <v>41.153297061119609</v>
          </cell>
          <cell r="D70">
            <v>44.646557443458349</v>
          </cell>
          <cell r="E70">
            <v>35.975768059586741</v>
          </cell>
          <cell r="F70">
            <v>25.710413584815274</v>
          </cell>
          <cell r="G70">
            <v>80.134727910421816</v>
          </cell>
          <cell r="H70">
            <v>118.99369938106884</v>
          </cell>
          <cell r="I70">
            <v>72.854297114079102</v>
          </cell>
          <cell r="J70">
            <v>78.399213555738115</v>
          </cell>
          <cell r="K70">
            <v>64.884731940956343</v>
          </cell>
          <cell r="L70">
            <v>80.115187260615485</v>
          </cell>
          <cell r="M70">
            <v>143.30974279072316</v>
          </cell>
          <cell r="N70">
            <v>123.8060721741909</v>
          </cell>
          <cell r="O70">
            <v>121.22657205988685</v>
          </cell>
          <cell r="P70">
            <v>130.77614881629799</v>
          </cell>
          <cell r="Q70">
            <v>53.302226907160346</v>
          </cell>
          <cell r="R70">
            <v>67.061261412078494</v>
          </cell>
          <cell r="S70">
            <v>59.106102657319148</v>
          </cell>
          <cell r="T70">
            <v>42.449793002065753</v>
          </cell>
          <cell r="U70">
            <v>97.304124608460768</v>
          </cell>
          <cell r="V70">
            <v>170.52204047026973</v>
          </cell>
          <cell r="W70">
            <v>119.84404962623745</v>
          </cell>
          <cell r="X70">
            <v>168.92767873657397</v>
          </cell>
          <cell r="Y70">
            <v>139.7269439285086</v>
          </cell>
          <cell r="Z70">
            <v>191.83772219220941</v>
          </cell>
          <cell r="AA70">
            <v>392.91145335996254</v>
          </cell>
          <cell r="AB70">
            <v>253.58735911888562</v>
          </cell>
          <cell r="AC70">
            <v>196.02708180525019</v>
          </cell>
          <cell r="AD70">
            <v>215.15789205526758</v>
          </cell>
          <cell r="AE70">
            <v>207.80762752698007</v>
          </cell>
          <cell r="AF70">
            <v>241.43523560796069</v>
          </cell>
          <cell r="AG70">
            <v>123.64267236898557</v>
          </cell>
          <cell r="AH70">
            <v>71.066382284720149</v>
          </cell>
          <cell r="AI70">
            <v>136.31744742416976</v>
          </cell>
          <cell r="AJ70">
            <v>225.74935569919614</v>
          </cell>
          <cell r="AK70">
            <v>125.66333815041804</v>
          </cell>
          <cell r="AL70">
            <v>170.29733277068877</v>
          </cell>
          <cell r="AM70">
            <v>47.594629927708482</v>
          </cell>
          <cell r="AN70">
            <v>64.009597334085058</v>
          </cell>
          <cell r="AO70">
            <v>163.31546766128662</v>
          </cell>
          <cell r="AP70">
            <v>119.2572815536342</v>
          </cell>
          <cell r="AQ70">
            <v>68.471020339690142</v>
          </cell>
          <cell r="AR70">
            <v>126.97057396306683</v>
          </cell>
        </row>
        <row r="71">
          <cell r="B71">
            <v>1069</v>
          </cell>
          <cell r="C71">
            <v>260.0523319190068</v>
          </cell>
          <cell r="D71">
            <v>227.08790905751357</v>
          </cell>
          <cell r="E71">
            <v>239.59029101863342</v>
          </cell>
          <cell r="F71">
            <v>231.60078967848071</v>
          </cell>
          <cell r="G71">
            <v>197.05675364010909</v>
          </cell>
          <cell r="H71">
            <v>236.24569665484543</v>
          </cell>
          <cell r="I71">
            <v>162.19657271933283</v>
          </cell>
          <cell r="J71">
            <v>97.910810752126878</v>
          </cell>
          <cell r="K71">
            <v>124.36507566134738</v>
          </cell>
          <cell r="L71">
            <v>111.83104926745455</v>
          </cell>
          <cell r="M71">
            <v>104.23749475831272</v>
          </cell>
          <cell r="N71">
            <v>104.32273522495885</v>
          </cell>
          <cell r="O71">
            <v>148.40764181016047</v>
          </cell>
          <cell r="P71">
            <v>159.36033395586074</v>
          </cell>
          <cell r="Q71">
            <v>336.82279169750609</v>
          </cell>
          <cell r="R71">
            <v>341.09688416882767</v>
          </cell>
          <cell r="S71">
            <v>393.6329674237673</v>
          </cell>
          <cell r="T71">
            <v>382.39002062467642</v>
          </cell>
          <cell r="U71">
            <v>239.27746947078884</v>
          </cell>
          <cell r="V71">
            <v>338.54816225936844</v>
          </cell>
          <cell r="W71">
            <v>266.81053664883825</v>
          </cell>
          <cell r="X71">
            <v>210.96953953260933</v>
          </cell>
          <cell r="Y71">
            <v>267.81573158706487</v>
          </cell>
          <cell r="Z71">
            <v>267.78210842901814</v>
          </cell>
          <cell r="AA71">
            <v>285.78730770523254</v>
          </cell>
          <cell r="AB71">
            <v>213.68036686064065</v>
          </cell>
          <cell r="AC71">
            <v>239.97970450961</v>
          </cell>
          <cell r="AD71">
            <v>262.18568019869218</v>
          </cell>
          <cell r="AE71">
            <v>1313.1598678153964</v>
          </cell>
          <cell r="AF71">
            <v>1228.0235244666831</v>
          </cell>
          <cell r="AG71">
            <v>823.43158890009488</v>
          </cell>
          <cell r="AH71">
            <v>640.16979744171761</v>
          </cell>
          <cell r="AI71">
            <v>335.21388734159041</v>
          </cell>
          <cell r="AJ71">
            <v>448.1944345283876</v>
          </cell>
          <cell r="AK71">
            <v>279.766102643924</v>
          </cell>
          <cell r="AL71">
            <v>212.68006609082238</v>
          </cell>
          <cell r="AM71">
            <v>91.225001244045359</v>
          </cell>
          <cell r="AN71">
            <v>89.349606208522019</v>
          </cell>
          <cell r="AO71">
            <v>118.78881974657162</v>
          </cell>
          <cell r="AP71">
            <v>100.48978687946538</v>
          </cell>
          <cell r="AQ71">
            <v>83.823393570256428</v>
          </cell>
          <cell r="AR71">
            <v>154.72296173627629</v>
          </cell>
        </row>
        <row r="72">
          <cell r="B72">
            <v>1070</v>
          </cell>
          <cell r="C72">
            <v>449.7129116219856</v>
          </cell>
          <cell r="D72">
            <v>430.92507628108575</v>
          </cell>
          <cell r="E72">
            <v>492.66143063055443</v>
          </cell>
          <cell r="F72">
            <v>526.72979725036771</v>
          </cell>
          <cell r="G72">
            <v>516.40965356267873</v>
          </cell>
          <cell r="H72">
            <v>553.01410657923475</v>
          </cell>
          <cell r="I72">
            <v>572.98689862209778</v>
          </cell>
          <cell r="J72">
            <v>393.06553085117997</v>
          </cell>
          <cell r="K72">
            <v>476.83170941558836</v>
          </cell>
          <cell r="L72">
            <v>446.84450965750688</v>
          </cell>
          <cell r="M72">
            <v>474.68285991493553</v>
          </cell>
          <cell r="N72">
            <v>468.26003683121974</v>
          </cell>
          <cell r="O72">
            <v>503.42301431352848</v>
          </cell>
          <cell r="P72">
            <v>502.81399414085354</v>
          </cell>
          <cell r="Q72">
            <v>582.47337079102738</v>
          </cell>
          <cell r="R72">
            <v>647.27004374533192</v>
          </cell>
          <cell r="S72">
            <v>809.41418807017317</v>
          </cell>
          <cell r="T72">
            <v>869.66982415653843</v>
          </cell>
          <cell r="U72">
            <v>627.05384531217578</v>
          </cell>
          <cell r="V72">
            <v>792.48812628928999</v>
          </cell>
          <cell r="W72">
            <v>942.55346676565853</v>
          </cell>
          <cell r="X72">
            <v>846.94277795072549</v>
          </cell>
          <cell r="Y72">
            <v>1026.8399904229432</v>
          </cell>
          <cell r="Z72">
            <v>1069.9798107933959</v>
          </cell>
          <cell r="AA72">
            <v>1301.4351204760799</v>
          </cell>
          <cell r="AB72">
            <v>959.11956526551637</v>
          </cell>
          <cell r="AC72">
            <v>814.05044069655594</v>
          </cell>
          <cell r="AD72">
            <v>827.2486998160723</v>
          </cell>
          <cell r="AE72">
            <v>2270.8696485149321</v>
          </cell>
          <cell r="AF72">
            <v>2330.3139878827656</v>
          </cell>
          <cell r="AG72">
            <v>1693.1945901862998</v>
          </cell>
          <cell r="AH72">
            <v>1455.9385055655348</v>
          </cell>
          <cell r="AI72">
            <v>878.46614862853914</v>
          </cell>
          <cell r="AJ72">
            <v>1049.1528450849264</v>
          </cell>
          <cell r="AK72">
            <v>988.3212006638563</v>
          </cell>
          <cell r="AL72">
            <v>853.80973191090857</v>
          </cell>
          <cell r="AM72">
            <v>349.7683980274922</v>
          </cell>
          <cell r="AN72">
            <v>357.01516918483912</v>
          </cell>
          <cell r="AO72">
            <v>540.94754305024821</v>
          </cell>
          <cell r="AP72">
            <v>451.05557483582982</v>
          </cell>
          <cell r="AQ72">
            <v>284.34267229383789</v>
          </cell>
          <cell r="AR72">
            <v>488.18214950194272</v>
          </cell>
        </row>
        <row r="73">
          <cell r="B73">
            <v>1071</v>
          </cell>
          <cell r="C73">
            <v>89.928177609556982</v>
          </cell>
          <cell r="D73">
            <v>84.080608894067382</v>
          </cell>
          <cell r="E73">
            <v>74.500336086222518</v>
          </cell>
          <cell r="F73">
            <v>76.434521316270974</v>
          </cell>
          <cell r="G73">
            <v>83.326118042284165</v>
          </cell>
          <cell r="H73">
            <v>95.086954624353112</v>
          </cell>
          <cell r="I73">
            <v>72.199599090290803</v>
          </cell>
          <cell r="J73">
            <v>50.348176494221356</v>
          </cell>
          <cell r="K73">
            <v>49.370670545384392</v>
          </cell>
          <cell r="L73">
            <v>42.075116872486525</v>
          </cell>
          <cell r="M73">
            <v>47.884290974095514</v>
          </cell>
          <cell r="N73">
            <v>46.496738365945625</v>
          </cell>
          <cell r="O73">
            <v>40.690112528785292</v>
          </cell>
          <cell r="P73">
            <v>47.743600476983232</v>
          </cell>
          <cell r="Q73">
            <v>116.47601700473851</v>
          </cell>
          <cell r="R73">
            <v>126.29308989551106</v>
          </cell>
          <cell r="S73">
            <v>122.39973599517441</v>
          </cell>
          <cell r="T73">
            <v>126.19904372148973</v>
          </cell>
          <cell r="U73">
            <v>101.17929123299935</v>
          </cell>
          <cell r="V73">
            <v>136.26285768898663</v>
          </cell>
          <cell r="W73">
            <v>118.7670827819863</v>
          </cell>
          <cell r="X73">
            <v>108.48578956396489</v>
          </cell>
          <cell r="Y73">
            <v>106.31796893736417</v>
          </cell>
          <cell r="Z73">
            <v>100.7498685053539</v>
          </cell>
          <cell r="AA73">
            <v>131.2840703874399</v>
          </cell>
          <cell r="AB73">
            <v>95.237534660435784</v>
          </cell>
          <cell r="AC73">
            <v>65.79715883910869</v>
          </cell>
          <cell r="AD73">
            <v>78.549586684849501</v>
          </cell>
          <cell r="AE73">
            <v>454.10119167639073</v>
          </cell>
          <cell r="AF73">
            <v>454.68279708034527</v>
          </cell>
          <cell r="AG73">
            <v>256.04514213098173</v>
          </cell>
          <cell r="AH73">
            <v>211.27333847401948</v>
          </cell>
          <cell r="AI73">
            <v>141.74633160278043</v>
          </cell>
          <cell r="AJ73">
            <v>180.39458268377439</v>
          </cell>
          <cell r="AK73">
            <v>124.53407683833791</v>
          </cell>
          <cell r="AL73">
            <v>109.36538490578052</v>
          </cell>
          <cell r="AM73">
            <v>36.21466443027974</v>
          </cell>
          <cell r="AN73">
            <v>33.616738359874127</v>
          </cell>
          <cell r="AO73">
            <v>54.568832668156617</v>
          </cell>
          <cell r="AP73">
            <v>44.788389787792582</v>
          </cell>
          <cell r="AQ73">
            <v>22.982531595518413</v>
          </cell>
          <cell r="AR73">
            <v>46.35426574719893</v>
          </cell>
        </row>
        <row r="74">
          <cell r="B74">
            <v>1072</v>
          </cell>
          <cell r="C74">
            <v>218.98482236825168</v>
          </cell>
          <cell r="D74">
            <v>217.74737944260752</v>
          </cell>
          <cell r="E74">
            <v>259.93214314803924</v>
          </cell>
          <cell r="F74">
            <v>289.61824109055306</v>
          </cell>
          <cell r="G74">
            <v>303.00977281817785</v>
          </cell>
          <cell r="H74">
            <v>305.64998892817533</v>
          </cell>
          <cell r="I74">
            <v>313.84997471406871</v>
          </cell>
          <cell r="J74">
            <v>211.4535154308235</v>
          </cell>
          <cell r="K74">
            <v>263.88461985184733</v>
          </cell>
          <cell r="L74">
            <v>255.88144257228254</v>
          </cell>
          <cell r="M74">
            <v>268.67320606580216</v>
          </cell>
          <cell r="N74">
            <v>240.76927766854683</v>
          </cell>
          <cell r="O74">
            <v>276.58341085739426</v>
          </cell>
          <cell r="P74">
            <v>278.07662019414573</v>
          </cell>
          <cell r="Q74">
            <v>283.63167776718581</v>
          </cell>
          <cell r="R74">
            <v>327.06696262278803</v>
          </cell>
          <cell r="S74">
            <v>427.05345196239483</v>
          </cell>
          <cell r="T74">
            <v>478.18112078824737</v>
          </cell>
          <cell r="U74">
            <v>367.93162541014692</v>
          </cell>
          <cell r="V74">
            <v>438.00688652293269</v>
          </cell>
          <cell r="W74">
            <v>516.27774111840938</v>
          </cell>
          <cell r="X74">
            <v>455.62129902007058</v>
          </cell>
          <cell r="Y74">
            <v>568.26606781989017</v>
          </cell>
          <cell r="Z74">
            <v>612.71420279703659</v>
          </cell>
          <cell r="AA74">
            <v>736.6197009253757</v>
          </cell>
          <cell r="AB74">
            <v>493.15872968673716</v>
          </cell>
          <cell r="AC74">
            <v>447.24385078985432</v>
          </cell>
          <cell r="AD74">
            <v>457.50222783261285</v>
          </cell>
          <cell r="AE74">
            <v>1105.7854327729408</v>
          </cell>
          <cell r="AF74">
            <v>1177.512732651795</v>
          </cell>
          <cell r="AG74">
            <v>893.34311807297263</v>
          </cell>
          <cell r="AH74">
            <v>800.53634960292584</v>
          </cell>
          <cell r="AI74">
            <v>515.450914381649</v>
          </cell>
          <cell r="AJ74">
            <v>579.86505528358714</v>
          </cell>
          <cell r="AK74">
            <v>541.34672988798195</v>
          </cell>
          <cell r="AL74">
            <v>459.3154452659598</v>
          </cell>
          <cell r="AM74">
            <v>193.56619731266775</v>
          </cell>
          <cell r="AN74">
            <v>204.44148811680361</v>
          </cell>
          <cell r="AO74">
            <v>306.17939466104519</v>
          </cell>
          <cell r="AP74">
            <v>231.9231119454636</v>
          </cell>
          <cell r="AQ74">
            <v>156.21944948737834</v>
          </cell>
          <cell r="AR74">
            <v>269.98461410082615</v>
          </cell>
        </row>
        <row r="75">
          <cell r="B75">
            <v>1073</v>
          </cell>
          <cell r="C75">
            <v>67.464650477793953</v>
          </cell>
          <cell r="D75">
            <v>63.435835066731208</v>
          </cell>
          <cell r="E75">
            <v>73.721411856554155</v>
          </cell>
          <cell r="F75">
            <v>82.862959737839461</v>
          </cell>
          <cell r="G75">
            <v>83.874185838909995</v>
          </cell>
          <cell r="H75">
            <v>80.904981035508285</v>
          </cell>
          <cell r="I75">
            <v>81.829825799434673</v>
          </cell>
          <cell r="J75">
            <v>53.988230891097231</v>
          </cell>
          <cell r="K75">
            <v>65.131907595299751</v>
          </cell>
          <cell r="L75">
            <v>62.565468481314269</v>
          </cell>
          <cell r="M75">
            <v>67.203958980711761</v>
          </cell>
          <cell r="N75">
            <v>54.667850551483703</v>
          </cell>
          <cell r="O75">
            <v>58.484256229446615</v>
          </cell>
          <cell r="P75">
            <v>60.588971552421086</v>
          </cell>
          <cell r="Q75">
            <v>87.380996536898252</v>
          </cell>
          <cell r="R75">
            <v>95.283653699191746</v>
          </cell>
          <cell r="S75">
            <v>121.12000861298772</v>
          </cell>
          <cell r="T75">
            <v>136.81287066059721</v>
          </cell>
          <cell r="U75">
            <v>101.84478618839968</v>
          </cell>
          <cell r="V75">
            <v>115.93960455168617</v>
          </cell>
          <cell r="W75">
            <v>134.60863795937502</v>
          </cell>
          <cell r="X75">
            <v>116.32905624803601</v>
          </cell>
          <cell r="Y75">
            <v>140.25922783817109</v>
          </cell>
          <cell r="Z75">
            <v>149.81450298929991</v>
          </cell>
          <cell r="AA75">
            <v>184.25268708502662</v>
          </cell>
          <cell r="AB75">
            <v>111.97411893135416</v>
          </cell>
          <cell r="AC75">
            <v>94.57083447468429</v>
          </cell>
          <cell r="AD75">
            <v>99.683279550673348</v>
          </cell>
          <cell r="AE75">
            <v>340.66939853945905</v>
          </cell>
          <cell r="AF75">
            <v>343.04203195778643</v>
          </cell>
          <cell r="AG75">
            <v>253.36811038089837</v>
          </cell>
          <cell r="AH75">
            <v>229.04224214621803</v>
          </cell>
          <cell r="AI75">
            <v>142.67865152199118</v>
          </cell>
          <cell r="AJ75">
            <v>153.48919679462801</v>
          </cell>
          <cell r="AK75">
            <v>141.1448531872112</v>
          </cell>
          <cell r="AL75">
            <v>117.27224425823393</v>
          </cell>
          <cell r="AM75">
            <v>47.775939666435889</v>
          </cell>
          <cell r="AN75">
            <v>49.987905931988834</v>
          </cell>
          <cell r="AO75">
            <v>76.585483833101506</v>
          </cell>
          <cell r="AP75">
            <v>52.659285046839386</v>
          </cell>
          <cell r="AQ75">
            <v>33.03299458026288</v>
          </cell>
          <cell r="AR75">
            <v>58.825837612401763</v>
          </cell>
        </row>
        <row r="76">
          <cell r="B76">
            <v>1074</v>
          </cell>
          <cell r="C76">
            <v>845.24220995468625</v>
          </cell>
          <cell r="D76">
            <v>825.09492981147571</v>
          </cell>
          <cell r="E76">
            <v>1022.6453712410829</v>
          </cell>
          <cell r="F76">
            <v>1279.6119160356459</v>
          </cell>
          <cell r="G76">
            <v>1317.9370475167475</v>
          </cell>
          <cell r="H76">
            <v>1284.3051699150362</v>
          </cell>
          <cell r="I76">
            <v>1031.2861152370658</v>
          </cell>
          <cell r="J76">
            <v>446.10285608027829</v>
          </cell>
          <cell r="K76">
            <v>307.22785619753552</v>
          </cell>
          <cell r="L76">
            <v>273.75828185233991</v>
          </cell>
          <cell r="M76">
            <v>339.95440975076815</v>
          </cell>
          <cell r="N76">
            <v>361.18508991816458</v>
          </cell>
          <cell r="O76">
            <v>453.11828958064604</v>
          </cell>
          <cell r="P76">
            <v>412.80198919248375</v>
          </cell>
          <cell r="Q76">
            <v>1094.7674982056137</v>
          </cell>
          <cell r="R76">
            <v>1239.3319876441046</v>
          </cell>
          <cell r="S76">
            <v>1680.1470977490517</v>
          </cell>
          <cell r="T76">
            <v>2112.7338453540556</v>
          </cell>
          <cell r="U76">
            <v>1600.313797047264</v>
          </cell>
          <cell r="V76">
            <v>1840.4532281922682</v>
          </cell>
          <cell r="W76">
            <v>1696.4476944961987</v>
          </cell>
          <cell r="X76">
            <v>961.22290693414368</v>
          </cell>
          <cell r="Y76">
            <v>661.60417330925372</v>
          </cell>
          <cell r="Z76">
            <v>655.52071982265863</v>
          </cell>
          <cell r="AA76">
            <v>932.05094510817196</v>
          </cell>
          <cell r="AB76">
            <v>739.80194587384881</v>
          </cell>
          <cell r="AC76">
            <v>732.70615929980158</v>
          </cell>
          <cell r="AD76">
            <v>679.15752707811225</v>
          </cell>
          <cell r="AE76">
            <v>4268.1338040905512</v>
          </cell>
          <cell r="AF76">
            <v>4461.866719068963</v>
          </cell>
          <cell r="AG76">
            <v>3514.660378524613</v>
          </cell>
          <cell r="AH76">
            <v>3536.9866494400017</v>
          </cell>
          <cell r="AI76">
            <v>2241.9470168296984</v>
          </cell>
          <cell r="AJ76">
            <v>2436.5245062344229</v>
          </cell>
          <cell r="AK76">
            <v>1778.8224025542365</v>
          </cell>
          <cell r="AL76">
            <v>969.01643634277889</v>
          </cell>
          <cell r="AM76">
            <v>225.35958278306506</v>
          </cell>
          <cell r="AN76">
            <v>218.72453884725056</v>
          </cell>
          <cell r="AO76">
            <v>387.4112975908385</v>
          </cell>
          <cell r="AP76">
            <v>347.91469598309908</v>
          </cell>
          <cell r="AQ76">
            <v>255.92962908194096</v>
          </cell>
          <cell r="AR76">
            <v>400.78948627315225</v>
          </cell>
        </row>
        <row r="77">
          <cell r="B77">
            <v>1075</v>
          </cell>
          <cell r="C77">
            <v>161.16004510302156</v>
          </cell>
          <cell r="D77">
            <v>158.31614458909758</v>
          </cell>
          <cell r="E77">
            <v>183.00687085499322</v>
          </cell>
          <cell r="F77">
            <v>205.97295034122612</v>
          </cell>
          <cell r="G77">
            <v>211.0455980054297</v>
          </cell>
          <cell r="H77">
            <v>204.71761569488513</v>
          </cell>
          <cell r="I77">
            <v>212.66390965312226</v>
          </cell>
          <cell r="J77">
            <v>136.2203118525824</v>
          </cell>
          <cell r="K77">
            <v>171.08037418296337</v>
          </cell>
          <cell r="L77">
            <v>167.83208783924124</v>
          </cell>
          <cell r="M77">
            <v>172.51381675228546</v>
          </cell>
          <cell r="N77">
            <v>165.31917399986543</v>
          </cell>
          <cell r="O77">
            <v>198.53742513514695</v>
          </cell>
          <cell r="P77">
            <v>203.48875246758357</v>
          </cell>
          <cell r="Q77">
            <v>208.73635664456162</v>
          </cell>
          <cell r="R77">
            <v>237.79840968673574</v>
          </cell>
          <cell r="S77">
            <v>300.66968626865867</v>
          </cell>
          <cell r="T77">
            <v>340.07656380812898</v>
          </cell>
          <cell r="U77">
            <v>256.26351647868665</v>
          </cell>
          <cell r="V77">
            <v>293.36734407010215</v>
          </cell>
          <cell r="W77">
            <v>349.82842676074887</v>
          </cell>
          <cell r="X77">
            <v>293.51545805582538</v>
          </cell>
          <cell r="Y77">
            <v>368.41545207405318</v>
          </cell>
          <cell r="Z77">
            <v>401.87792780296752</v>
          </cell>
          <cell r="AA77">
            <v>472.98008596525449</v>
          </cell>
          <cell r="AB77">
            <v>338.61709696562707</v>
          </cell>
          <cell r="AC77">
            <v>321.0411002890113</v>
          </cell>
          <cell r="AD77">
            <v>334.78743206746771</v>
          </cell>
          <cell r="AE77">
            <v>813.7935236455362</v>
          </cell>
          <cell r="AF77">
            <v>856.12638147565008</v>
          </cell>
          <cell r="AG77">
            <v>628.96387748884945</v>
          </cell>
          <cell r="AH77">
            <v>569.33165936725345</v>
          </cell>
          <cell r="AI77">
            <v>359.01035618873152</v>
          </cell>
          <cell r="AJ77">
            <v>388.38081414206766</v>
          </cell>
          <cell r="AK77">
            <v>366.81510699752295</v>
          </cell>
          <cell r="AL77">
            <v>295.89526126041528</v>
          </cell>
          <cell r="AM77">
            <v>125.49188158073198</v>
          </cell>
          <cell r="AN77">
            <v>134.09273234776305</v>
          </cell>
          <cell r="AO77">
            <v>196.59636611082382</v>
          </cell>
          <cell r="AP77">
            <v>159.24513986823803</v>
          </cell>
          <cell r="AQ77">
            <v>112.13762662448947</v>
          </cell>
          <cell r="AR77">
            <v>197.56724700718183</v>
          </cell>
        </row>
        <row r="78">
          <cell r="B78">
            <v>1076</v>
          </cell>
          <cell r="C78">
            <v>256.58741381834267</v>
          </cell>
          <cell r="D78">
            <v>249.09247388254627</v>
          </cell>
          <cell r="E78">
            <v>297.71098681458028</v>
          </cell>
          <cell r="F78">
            <v>321.75227402531459</v>
          </cell>
          <cell r="G78">
            <v>340.3140644728656</v>
          </cell>
          <cell r="H78">
            <v>339.02242509258474</v>
          </cell>
          <cell r="I78">
            <v>356.74351716302908</v>
          </cell>
          <cell r="J78">
            <v>243.64855715919072</v>
          </cell>
          <cell r="K78">
            <v>304.77081600036786</v>
          </cell>
          <cell r="L78">
            <v>288.46629771876252</v>
          </cell>
          <cell r="M78">
            <v>292.77651837147846</v>
          </cell>
          <cell r="N78">
            <v>272.74785850922308</v>
          </cell>
          <cell r="O78">
            <v>314.23827940510068</v>
          </cell>
          <cell r="P78">
            <v>318.89181924903352</v>
          </cell>
          <cell r="Q78">
            <v>332.33498964990753</v>
          </cell>
          <cell r="R78">
            <v>374.14879138159222</v>
          </cell>
          <cell r="S78">
            <v>489.12190338033071</v>
          </cell>
          <cell r="T78">
            <v>531.23678408601052</v>
          </cell>
          <cell r="U78">
            <v>413.22860885602216</v>
          </cell>
          <cell r="V78">
            <v>485.83072879204934</v>
          </cell>
          <cell r="W78">
            <v>586.83687123875097</v>
          </cell>
          <cell r="X78">
            <v>524.99232226552192</v>
          </cell>
          <cell r="Y78">
            <v>656.31302533668986</v>
          </cell>
          <cell r="Z78">
            <v>690.73941378392794</v>
          </cell>
          <cell r="AA78">
            <v>802.7036062090674</v>
          </cell>
          <cell r="AB78">
            <v>558.65926387982017</v>
          </cell>
          <cell r="AC78">
            <v>508.13292710161141</v>
          </cell>
          <cell r="AD78">
            <v>524.65294508459067</v>
          </cell>
          <cell r="AE78">
            <v>1295.6634225365424</v>
          </cell>
          <cell r="AF78">
            <v>1347.017632796548</v>
          </cell>
          <cell r="AG78">
            <v>1023.1826584603953</v>
          </cell>
          <cell r="AH78">
            <v>889.35831512122024</v>
          </cell>
          <cell r="AI78">
            <v>578.9093667771981</v>
          </cell>
          <cell r="AJ78">
            <v>643.17770125908112</v>
          </cell>
          <cell r="AK78">
            <v>615.33201205730745</v>
          </cell>
          <cell r="AL78">
            <v>529.24892401041188</v>
          </cell>
          <cell r="AM78">
            <v>223.55728021659823</v>
          </cell>
          <cell r="AN78">
            <v>230.47579607305582</v>
          </cell>
          <cell r="AO78">
            <v>333.64747634713137</v>
          </cell>
          <cell r="AP78">
            <v>262.72675955360728</v>
          </cell>
          <cell r="AQ78">
            <v>177.48761888628434</v>
          </cell>
          <cell r="AR78">
            <v>309.61209432044609</v>
          </cell>
        </row>
        <row r="79">
          <cell r="B79">
            <v>1077</v>
          </cell>
          <cell r="C79">
            <v>234.67921599693824</v>
          </cell>
          <cell r="D79">
            <v>228.85353508475927</v>
          </cell>
          <cell r="E79">
            <v>250.97905836084445</v>
          </cell>
          <cell r="F79">
            <v>261.98488540347114</v>
          </cell>
          <cell r="G79">
            <v>276.55299202788586</v>
          </cell>
          <cell r="H79">
            <v>278.09173419887799</v>
          </cell>
          <cell r="I79">
            <v>270.90418935004845</v>
          </cell>
          <cell r="J79">
            <v>177.4541930360088</v>
          </cell>
          <cell r="K79">
            <v>202.24135229905158</v>
          </cell>
          <cell r="L79">
            <v>197.91223069910183</v>
          </cell>
          <cell r="M79">
            <v>213.46245501255331</v>
          </cell>
          <cell r="N79">
            <v>168.13928520605245</v>
          </cell>
          <cell r="O79">
            <v>177.92448163508374</v>
          </cell>
          <cell r="P79">
            <v>192.27950670065789</v>
          </cell>
          <cell r="Q79">
            <v>303.95923813553571</v>
          </cell>
          <cell r="R79">
            <v>343.74893878063159</v>
          </cell>
          <cell r="S79">
            <v>412.34405235610615</v>
          </cell>
          <cell r="T79">
            <v>432.55640825690642</v>
          </cell>
          <cell r="U79">
            <v>335.80630394359082</v>
          </cell>
          <cell r="V79">
            <v>398.51496507934354</v>
          </cell>
          <cell r="W79">
            <v>445.63267231286926</v>
          </cell>
          <cell r="X79">
            <v>382.36257166448104</v>
          </cell>
          <cell r="Y79">
            <v>435.51950123536011</v>
          </cell>
          <cell r="Z79">
            <v>473.90554562130194</v>
          </cell>
          <cell r="AA79">
            <v>585.24871933687677</v>
          </cell>
          <cell r="AB79">
            <v>344.39342554660612</v>
          </cell>
          <cell r="AC79">
            <v>287.70933900042388</v>
          </cell>
          <cell r="AD79">
            <v>316.34555476361032</v>
          </cell>
          <cell r="AE79">
            <v>1185.0358194578314</v>
          </cell>
          <cell r="AF79">
            <v>1237.5715021897913</v>
          </cell>
          <cell r="AG79">
            <v>862.57286941000086</v>
          </cell>
          <cell r="AH79">
            <v>724.15474599357572</v>
          </cell>
          <cell r="AI79">
            <v>470.44519815303784</v>
          </cell>
          <cell r="AJ79">
            <v>527.58280604104471</v>
          </cell>
          <cell r="AK79">
            <v>467.27133609365711</v>
          </cell>
          <cell r="AL79">
            <v>385.46274117306376</v>
          </cell>
          <cell r="AM79">
            <v>148.34926539438828</v>
          </cell>
          <cell r="AN79">
            <v>158.12585138608006</v>
          </cell>
          <cell r="AO79">
            <v>243.26134420191144</v>
          </cell>
          <cell r="AP79">
            <v>161.96163664600201</v>
          </cell>
          <cell r="AQ79">
            <v>100.49505313856696</v>
          </cell>
          <cell r="AR79">
            <v>186.68418934260058</v>
          </cell>
        </row>
        <row r="80">
          <cell r="B80">
            <v>1078</v>
          </cell>
          <cell r="C80">
            <v>1412.7926044075878</v>
          </cell>
          <cell r="D80">
            <v>1285.2333734686611</v>
          </cell>
          <cell r="E80">
            <v>1237.4957037565712</v>
          </cell>
          <cell r="F80">
            <v>1155.6701666527006</v>
          </cell>
          <cell r="G80">
            <v>1155.2279858062909</v>
          </cell>
          <cell r="H80">
            <v>1167.6336242673108</v>
          </cell>
          <cell r="I80">
            <v>938.98931934658253</v>
          </cell>
          <cell r="J80">
            <v>642.7710987776029</v>
          </cell>
          <cell r="K80">
            <v>672.86501354525251</v>
          </cell>
          <cell r="L80">
            <v>321.42795873330982</v>
          </cell>
          <cell r="M80">
            <v>143.34892919147711</v>
          </cell>
          <cell r="N80">
            <v>163.49801283061987</v>
          </cell>
          <cell r="O80">
            <v>59.724007484650308</v>
          </cell>
          <cell r="P80">
            <v>58.27613958881475</v>
          </cell>
          <cell r="Q80">
            <v>1829.8653413127654</v>
          </cell>
          <cell r="R80">
            <v>1930.4819042960257</v>
          </cell>
          <cell r="S80">
            <v>2033.1337466674645</v>
          </cell>
          <cell r="T80">
            <v>1908.0968569888705</v>
          </cell>
          <cell r="U80">
            <v>1402.7432402058155</v>
          </cell>
          <cell r="V80">
            <v>1673.2589134331492</v>
          </cell>
          <cell r="W80">
            <v>1544.6210730723235</v>
          </cell>
          <cell r="X80">
            <v>1384.9862103305543</v>
          </cell>
          <cell r="Y80">
            <v>1448.9906825021085</v>
          </cell>
          <cell r="Z80">
            <v>769.66689538779383</v>
          </cell>
          <cell r="AA80">
            <v>393.0188904774422</v>
          </cell>
          <cell r="AB80">
            <v>334.88688048004889</v>
          </cell>
          <cell r="AC80">
            <v>96.575550244440748</v>
          </cell>
          <cell r="AD80">
            <v>95.878120471806469</v>
          </cell>
          <cell r="AE80">
            <v>7134.0354303465565</v>
          </cell>
          <cell r="AF80">
            <v>6950.1578644130341</v>
          </cell>
          <cell r="AG80">
            <v>4253.0648853465655</v>
          </cell>
          <cell r="AH80">
            <v>3194.3981603972775</v>
          </cell>
          <cell r="AI80">
            <v>1965.1621004330884</v>
          </cell>
          <cell r="AJ80">
            <v>2215.1806334461994</v>
          </cell>
          <cell r="AK80">
            <v>1619.6235092614406</v>
          </cell>
          <cell r="AL80">
            <v>1396.2155835413869</v>
          </cell>
          <cell r="AM80">
            <v>493.56389944140722</v>
          </cell>
          <cell r="AN80">
            <v>256.81116045459783</v>
          </cell>
          <cell r="AO80">
            <v>163.36012439739179</v>
          </cell>
          <cell r="AP80">
            <v>157.49089044814741</v>
          </cell>
          <cell r="AQ80">
            <v>33.733229124297274</v>
          </cell>
          <cell r="AR80">
            <v>56.580308863029195</v>
          </cell>
        </row>
        <row r="81">
          <cell r="B81">
            <v>1079</v>
          </cell>
          <cell r="C81">
            <v>41.644518795248622</v>
          </cell>
          <cell r="D81">
            <v>40.070561908305699</v>
          </cell>
          <cell r="E81">
            <v>45.310030820148697</v>
          </cell>
          <cell r="F81">
            <v>58.668560025224131</v>
          </cell>
          <cell r="G81">
            <v>60.848020760988454</v>
          </cell>
          <cell r="H81">
            <v>60.423964078352569</v>
          </cell>
          <cell r="I81">
            <v>58.800419139929751</v>
          </cell>
          <cell r="J81">
            <v>36.092281537763732</v>
          </cell>
          <cell r="K81">
            <v>37.025710476964797</v>
          </cell>
          <cell r="L81">
            <v>35.110103548117401</v>
          </cell>
          <cell r="M81">
            <v>39.079616707852516</v>
          </cell>
          <cell r="N81">
            <v>27.145568692441415</v>
          </cell>
          <cell r="O81">
            <v>25.993134560709013</v>
          </cell>
          <cell r="P81">
            <v>29.389835607552364</v>
          </cell>
          <cell r="Q81">
            <v>53.938462985533043</v>
          </cell>
          <cell r="R81">
            <v>60.187897587958183</v>
          </cell>
          <cell r="S81">
            <v>74.441755590214541</v>
          </cell>
          <cell r="T81">
            <v>96.866128605216986</v>
          </cell>
          <cell r="U81">
            <v>73.885112593430449</v>
          </cell>
          <cell r="V81">
            <v>86.589606857640064</v>
          </cell>
          <cell r="W81">
            <v>96.725665178197062</v>
          </cell>
          <cell r="X81">
            <v>77.768450268275487</v>
          </cell>
          <cell r="Y81">
            <v>79.733540032743193</v>
          </cell>
          <cell r="Z81">
            <v>84.071978371503931</v>
          </cell>
          <cell r="AA81">
            <v>107.14434830753579</v>
          </cell>
          <cell r="AB81">
            <v>55.601255702638625</v>
          </cell>
          <cell r="AC81">
            <v>42.031695100557954</v>
          </cell>
          <cell r="AD81">
            <v>48.353274923659079</v>
          </cell>
          <cell r="AE81">
            <v>210.28810006378396</v>
          </cell>
          <cell r="AF81">
            <v>216.68961974340695</v>
          </cell>
          <cell r="AG81">
            <v>155.72296570417231</v>
          </cell>
          <cell r="AH81">
            <v>162.16628725525757</v>
          </cell>
          <cell r="AI81">
            <v>103.50876688847012</v>
          </cell>
          <cell r="AJ81">
            <v>114.6335564860135</v>
          </cell>
          <cell r="AK81">
            <v>101.42239025650237</v>
          </cell>
          <cell r="AL81">
            <v>78.398991529680643</v>
          </cell>
          <cell r="AM81">
            <v>27.159316764461678</v>
          </cell>
          <cell r="AN81">
            <v>28.051904605331138</v>
          </cell>
          <cell r="AO81">
            <v>44.53504524104072</v>
          </cell>
          <cell r="AP81">
            <v>26.148206397608874</v>
          </cell>
          <cell r="AQ81">
            <v>14.681405363168951</v>
          </cell>
          <cell r="AR81">
            <v>28.534593880822754</v>
          </cell>
        </row>
        <row r="82">
          <cell r="B82">
            <v>1080</v>
          </cell>
          <cell r="C82">
            <v>252.20772008117584</v>
          </cell>
          <cell r="D82">
            <v>244.59015867732464</v>
          </cell>
          <cell r="E82">
            <v>281.70600280027276</v>
          </cell>
          <cell r="F82">
            <v>302.3363713039617</v>
          </cell>
          <cell r="G82">
            <v>306.39850389507927</v>
          </cell>
          <cell r="H82">
            <v>311.28290458973606</v>
          </cell>
          <cell r="I82">
            <v>310.63363807448235</v>
          </cell>
          <cell r="J82">
            <v>210.09431702439738</v>
          </cell>
          <cell r="K82">
            <v>244.5775046709588</v>
          </cell>
          <cell r="L82">
            <v>229.74591676867246</v>
          </cell>
          <cell r="M82">
            <v>244.118309462707</v>
          </cell>
          <cell r="N82">
            <v>198.03629388056603</v>
          </cell>
          <cell r="O82">
            <v>217.22180424597931</v>
          </cell>
          <cell r="P82">
            <v>230.70791522451859</v>
          </cell>
          <cell r="Q82">
            <v>326.6623596048438</v>
          </cell>
          <cell r="R82">
            <v>367.38609893169127</v>
          </cell>
          <cell r="S82">
            <v>462.82664189733555</v>
          </cell>
          <cell r="T82">
            <v>499.17969372646633</v>
          </cell>
          <cell r="U82">
            <v>372.04641458544648</v>
          </cell>
          <cell r="V82">
            <v>446.07904729617024</v>
          </cell>
          <cell r="W82">
            <v>510.98692337507583</v>
          </cell>
          <cell r="X82">
            <v>452.69261872690953</v>
          </cell>
          <cell r="Y82">
            <v>526.68888749407563</v>
          </cell>
          <cell r="Z82">
            <v>550.13206437987992</v>
          </cell>
          <cell r="AA82">
            <v>669.29768971002773</v>
          </cell>
          <cell r="AB82">
            <v>405.63035312361058</v>
          </cell>
          <cell r="AC82">
            <v>351.25431386260033</v>
          </cell>
          <cell r="AD82">
            <v>379.56943348974471</v>
          </cell>
          <cell r="AE82">
            <v>1273.5477275664962</v>
          </cell>
          <cell r="AF82">
            <v>1322.6704581295958</v>
          </cell>
          <cell r="AG82">
            <v>968.17621658334531</v>
          </cell>
          <cell r="AH82">
            <v>835.69064615717355</v>
          </cell>
          <cell r="AI82">
            <v>521.2154958865184</v>
          </cell>
          <cell r="AJ82">
            <v>590.5515629551652</v>
          </cell>
          <cell r="AK82">
            <v>535.79900498010113</v>
          </cell>
          <cell r="AL82">
            <v>456.36301943383103</v>
          </cell>
          <cell r="AM82">
            <v>179.4039287092892</v>
          </cell>
          <cell r="AN82">
            <v>183.55999810216215</v>
          </cell>
          <cell r="AO82">
            <v>278.19668850292209</v>
          </cell>
          <cell r="AP82">
            <v>190.76019166430083</v>
          </cell>
          <cell r="AQ82">
            <v>122.69091110984373</v>
          </cell>
          <cell r="AR82">
            <v>223.99433443347453</v>
          </cell>
        </row>
        <row r="83">
          <cell r="B83">
            <v>1081</v>
          </cell>
          <cell r="C83">
            <v>80.764893489606067</v>
          </cell>
          <cell r="D83">
            <v>73.806593067639241</v>
          </cell>
          <cell r="E83">
            <v>74.580251256321745</v>
          </cell>
          <cell r="F83">
            <v>75.643960590825685</v>
          </cell>
          <cell r="G83">
            <v>78.553805745269102</v>
          </cell>
          <cell r="H83">
            <v>72.060742642709627</v>
          </cell>
          <cell r="I83">
            <v>67.088054243992559</v>
          </cell>
          <cell r="J83">
            <v>47.560154530028008</v>
          </cell>
          <cell r="K83">
            <v>49.4589339948147</v>
          </cell>
          <cell r="L83">
            <v>64.541714995053397</v>
          </cell>
          <cell r="M83">
            <v>72.311285078445849</v>
          </cell>
          <cell r="N83">
            <v>73.525281747745538</v>
          </cell>
          <cell r="O83">
            <v>82.210177028843276</v>
          </cell>
          <cell r="P83">
            <v>78.876528316656788</v>
          </cell>
          <cell r="Q83">
            <v>104.60762530210019</v>
          </cell>
          <cell r="R83">
            <v>110.86102748038572</v>
          </cell>
          <cell r="S83">
            <v>122.5310319897433</v>
          </cell>
          <cell r="T83">
            <v>124.8937695359925</v>
          </cell>
          <cell r="U83">
            <v>95.384479388896835</v>
          </cell>
          <cell r="V83">
            <v>103.26550848618086</v>
          </cell>
          <cell r="W83">
            <v>110.35868055325736</v>
          </cell>
          <cell r="X83">
            <v>102.47840687073256</v>
          </cell>
          <cell r="Y83">
            <v>106.50804111121094</v>
          </cell>
          <cell r="Z83">
            <v>154.54667229014336</v>
          </cell>
          <cell r="AA83">
            <v>198.25541209706165</v>
          </cell>
          <cell r="AB83">
            <v>150.59909178485046</v>
          </cell>
          <cell r="AC83">
            <v>132.93637544824762</v>
          </cell>
          <cell r="AD83">
            <v>129.77066322000832</v>
          </cell>
          <cell r="AE83">
            <v>407.83028583634137</v>
          </cell>
          <cell r="AF83">
            <v>399.12399089836856</v>
          </cell>
          <cell r="AG83">
            <v>256.31979714814577</v>
          </cell>
          <cell r="AH83">
            <v>209.08814255920296</v>
          </cell>
          <cell r="AI83">
            <v>133.6281355646372</v>
          </cell>
          <cell r="AJ83">
            <v>136.71031581849763</v>
          </cell>
          <cell r="AK83">
            <v>115.7173863487488</v>
          </cell>
          <cell r="AL83">
            <v>103.30929476565852</v>
          </cell>
          <cell r="AM83">
            <v>36.279407954466606</v>
          </cell>
          <cell r="AN83">
            <v>51.566866774529579</v>
          </cell>
          <cell r="AO83">
            <v>82.405781420043596</v>
          </cell>
          <cell r="AP83">
            <v>70.82387053168361</v>
          </cell>
          <cell r="AQ83">
            <v>46.433835485265384</v>
          </cell>
          <cell r="AR83">
            <v>76.581228023835848</v>
          </cell>
        </row>
        <row r="84">
          <cell r="B84">
            <v>1082</v>
          </cell>
          <cell r="C84">
            <v>1647.5752479992623</v>
          </cell>
          <cell r="D84">
            <v>2386.603155057815</v>
          </cell>
          <cell r="E84">
            <v>2510.2304112773686</v>
          </cell>
          <cell r="F84">
            <v>2128.1079554771295</v>
          </cell>
          <cell r="G84">
            <v>1757.4109129465362</v>
          </cell>
          <cell r="H84">
            <v>2079.8485861883046</v>
          </cell>
          <cell r="I84">
            <v>1832.7797550209884</v>
          </cell>
          <cell r="J84">
            <v>894.16819353752464</v>
          </cell>
          <cell r="K84">
            <v>1379.0162950804468</v>
          </cell>
          <cell r="L84">
            <v>1382.3976899432848</v>
          </cell>
          <cell r="M84">
            <v>1352.6304525694441</v>
          </cell>
          <cell r="N84">
            <v>1508.1613020133786</v>
          </cell>
          <cell r="O84">
            <v>1769.3743918863042</v>
          </cell>
          <cell r="P84">
            <v>1672.0360175562344</v>
          </cell>
          <cell r="Q84">
            <v>2133.958540066692</v>
          </cell>
          <cell r="R84">
            <v>3584.7919130363748</v>
          </cell>
          <cell r="S84">
            <v>4124.1631349395848</v>
          </cell>
          <cell r="T84">
            <v>3513.6635160706837</v>
          </cell>
          <cell r="U84">
            <v>2133.9478515828209</v>
          </cell>
          <cell r="V84">
            <v>2980.4941491083637</v>
          </cell>
          <cell r="W84">
            <v>3014.8907698713042</v>
          </cell>
          <cell r="X84">
            <v>1926.6743948519377</v>
          </cell>
          <cell r="Y84">
            <v>2969.662149711045</v>
          </cell>
          <cell r="Z84">
            <v>3310.1841619592883</v>
          </cell>
          <cell r="AA84">
            <v>3708.4987149415729</v>
          </cell>
          <cell r="AB84">
            <v>3089.110533809504</v>
          </cell>
          <cell r="AC84">
            <v>2861.1326111825315</v>
          </cell>
          <cell r="AD84">
            <v>2750.897225787166</v>
          </cell>
          <cell r="AE84">
            <v>8319.5935176326748</v>
          </cell>
          <cell r="AF84">
            <v>12906.036389789171</v>
          </cell>
          <cell r="AG84">
            <v>8627.2403079251144</v>
          </cell>
          <cell r="AH84">
            <v>5882.3220796577689</v>
          </cell>
          <cell r="AI84">
            <v>2989.5374449395886</v>
          </cell>
          <cell r="AJ84">
            <v>3945.7927665587999</v>
          </cell>
          <cell r="AK84">
            <v>3161.2853494393917</v>
          </cell>
          <cell r="AL84">
            <v>1942.2957387138272</v>
          </cell>
          <cell r="AM84">
            <v>1011.5441378159467</v>
          </cell>
          <cell r="AN84">
            <v>1104.4936985666759</v>
          </cell>
          <cell r="AO84">
            <v>1541.4546885124714</v>
          </cell>
          <cell r="AP84">
            <v>1452.7495611802415</v>
          </cell>
          <cell r="AQ84">
            <v>999.37553225149827</v>
          </cell>
          <cell r="AR84">
            <v>1623.3799110742564</v>
          </cell>
        </row>
        <row r="85">
          <cell r="B85">
            <v>1083</v>
          </cell>
          <cell r="C85">
            <v>41.007258311251398</v>
          </cell>
          <cell r="D85">
            <v>39.708007130596485</v>
          </cell>
          <cell r="E85">
            <v>44.948018852895451</v>
          </cell>
          <cell r="F85">
            <v>49.654465657180793</v>
          </cell>
          <cell r="G85">
            <v>49.683597078114765</v>
          </cell>
          <cell r="H85">
            <v>50.847788191114937</v>
          </cell>
          <cell r="I85">
            <v>47.91486064782702</v>
          </cell>
          <cell r="J85">
            <v>30.718861150538313</v>
          </cell>
          <cell r="K85">
            <v>32.450060447131477</v>
          </cell>
          <cell r="L85">
            <v>30.94738322761992</v>
          </cell>
          <cell r="M85">
            <v>35.492309787157112</v>
          </cell>
          <cell r="N85">
            <v>24.046461143686962</v>
          </cell>
          <cell r="O85">
            <v>23.194075559197813</v>
          </cell>
          <cell r="P85">
            <v>25.824049432813158</v>
          </cell>
          <cell r="Q85">
            <v>53.113075827207943</v>
          </cell>
          <cell r="R85">
            <v>59.643322997746012</v>
          </cell>
          <cell r="S85">
            <v>73.846990901265912</v>
          </cell>
          <cell r="T85">
            <v>81.983192601008952</v>
          </cell>
          <cell r="U85">
            <v>60.328637123340151</v>
          </cell>
          <cell r="V85">
            <v>72.866619332354773</v>
          </cell>
          <cell r="W85">
            <v>78.819111085799364</v>
          </cell>
          <cell r="X85">
            <v>66.190280134662771</v>
          </cell>
          <cell r="Y85">
            <v>69.880041743857845</v>
          </cell>
          <cell r="Z85">
            <v>74.104245514440066</v>
          </cell>
          <cell r="AA85">
            <v>97.309050661952938</v>
          </cell>
          <cell r="AB85">
            <v>49.25346932097942</v>
          </cell>
          <cell r="AC85">
            <v>37.505530922658906</v>
          </cell>
          <cell r="AD85">
            <v>42.486707940145884</v>
          </cell>
          <cell r="AE85">
            <v>207.07019047322356</v>
          </cell>
          <cell r="AF85">
            <v>214.72903189096451</v>
          </cell>
          <cell r="AG85">
            <v>154.47879137586864</v>
          </cell>
          <cell r="AH85">
            <v>137.25034904225842</v>
          </cell>
          <cell r="AI85">
            <v>84.51692929076161</v>
          </cell>
          <cell r="AJ85">
            <v>96.466077469473205</v>
          </cell>
          <cell r="AK85">
            <v>82.646344478347288</v>
          </cell>
          <cell r="AL85">
            <v>66.726946386656948</v>
          </cell>
          <cell r="AM85">
            <v>23.802959061592588</v>
          </cell>
          <cell r="AN85">
            <v>24.726017708722139</v>
          </cell>
          <cell r="AO85">
            <v>40.44695816482929</v>
          </cell>
          <cell r="AP85">
            <v>23.162963953386903</v>
          </cell>
          <cell r="AQ85">
            <v>13.100444831431838</v>
          </cell>
          <cell r="AR85">
            <v>25.072571781730471</v>
          </cell>
        </row>
        <row r="86">
          <cell r="B86">
            <v>1084</v>
          </cell>
          <cell r="C86">
            <v>113.82798910496047</v>
          </cell>
          <cell r="D86">
            <v>75.543329728251436</v>
          </cell>
          <cell r="E86">
            <v>57.380647159904164</v>
          </cell>
          <cell r="F86">
            <v>97.000131366645917</v>
          </cell>
          <cell r="G86">
            <v>122.55724662243752</v>
          </cell>
          <cell r="H86">
            <v>68.423776229151002</v>
          </cell>
          <cell r="I86">
            <v>47.652158043893749</v>
          </cell>
          <cell r="J86">
            <v>26.115825740043956</v>
          </cell>
          <cell r="K86">
            <v>30.680814145825508</v>
          </cell>
          <cell r="L86">
            <v>29.395671573884464</v>
          </cell>
          <cell r="M86">
            <v>36.538846680441921</v>
          </cell>
          <cell r="N86">
            <v>32.503403158603994</v>
          </cell>
          <cell r="O86">
            <v>37.056854991593902</v>
          </cell>
          <cell r="P86">
            <v>39.703900429282228</v>
          </cell>
          <cell r="Q86">
            <v>147.43132961248361</v>
          </cell>
          <cell r="R86">
            <v>113.46968888387138</v>
          </cell>
          <cell r="S86">
            <v>94.273078922436852</v>
          </cell>
          <cell r="T86">
            <v>160.15438585240051</v>
          </cell>
          <cell r="U86">
            <v>148.81594918934746</v>
          </cell>
          <cell r="V86">
            <v>98.053611241304367</v>
          </cell>
          <cell r="W86">
            <v>78.386969878624967</v>
          </cell>
          <cell r="X86">
            <v>56.272067288251471</v>
          </cell>
          <cell r="Y86">
            <v>66.07003326662074</v>
          </cell>
          <cell r="Z86">
            <v>70.388635037448097</v>
          </cell>
          <cell r="AA86">
            <v>100.17833452031442</v>
          </cell>
          <cell r="AB86">
            <v>66.57550816869454</v>
          </cell>
          <cell r="AC86">
            <v>59.922070066403656</v>
          </cell>
          <cell r="AD86">
            <v>65.322366502292752</v>
          </cell>
          <cell r="AE86">
            <v>574.78564419609188</v>
          </cell>
          <cell r="AF86">
            <v>408.51574356317184</v>
          </cell>
          <cell r="AG86">
            <v>197.2076466960047</v>
          </cell>
          <cell r="AH86">
            <v>268.11892366606844</v>
          </cell>
          <cell r="AI86">
            <v>208.48253258662859</v>
          </cell>
          <cell r="AJ86">
            <v>129.81043096046707</v>
          </cell>
          <cell r="AK86">
            <v>82.193219714829652</v>
          </cell>
          <cell r="AL86">
            <v>56.72831735067922</v>
          </cell>
          <cell r="AM86">
            <v>22.505171116067118</v>
          </cell>
          <cell r="AN86">
            <v>23.486247304003367</v>
          </cell>
          <cell r="AO86">
            <v>41.639589306462064</v>
          </cell>
          <cell r="AP86">
            <v>31.309187294813334</v>
          </cell>
          <cell r="AQ86">
            <v>20.930400231072433</v>
          </cell>
          <cell r="AR86">
            <v>38.548520289887577</v>
          </cell>
        </row>
        <row r="87">
          <cell r="B87">
            <v>1085</v>
          </cell>
          <cell r="C87">
            <v>60.132365572699129</v>
          </cell>
          <cell r="D87">
            <v>53.401116289379978</v>
          </cell>
          <cell r="E87">
            <v>61.17713499506705</v>
          </cell>
          <cell r="F87">
            <v>51.881378787207126</v>
          </cell>
          <cell r="G87">
            <v>66.925790362058109</v>
          </cell>
          <cell r="H87">
            <v>70.157304311373892</v>
          </cell>
          <cell r="I87">
            <v>66.384507159512609</v>
          </cell>
          <cell r="J87">
            <v>39.41064755993122</v>
          </cell>
          <cell r="K87">
            <v>44.070090490042226</v>
          </cell>
          <cell r="L87">
            <v>47.309519685396118</v>
          </cell>
          <cell r="M87">
            <v>45.307210146466382</v>
          </cell>
          <cell r="N87">
            <v>39.849097097491956</v>
          </cell>
          <cell r="O87">
            <v>41.29662866595681</v>
          </cell>
          <cell r="P87">
            <v>42.20557586492086</v>
          </cell>
          <cell r="Q87">
            <v>77.884136220242041</v>
          </cell>
          <cell r="R87">
            <v>80.211026879601604</v>
          </cell>
          <cell r="S87">
            <v>100.51048848519403</v>
          </cell>
          <cell r="T87">
            <v>85.659990762631352</v>
          </cell>
          <cell r="U87">
            <v>81.265084623348372</v>
          </cell>
          <cell r="V87">
            <v>100.5378162650217</v>
          </cell>
          <cell r="W87">
            <v>109.20135785512213</v>
          </cell>
          <cell r="X87">
            <v>84.918571346014858</v>
          </cell>
          <cell r="Y87">
            <v>94.903359829395185</v>
          </cell>
          <cell r="Z87">
            <v>113.28377059059198</v>
          </cell>
          <cell r="AA87">
            <v>124.21850349930087</v>
          </cell>
          <cell r="AB87">
            <v>81.6214190367604</v>
          </cell>
          <cell r="AC87">
            <v>66.777914018581967</v>
          </cell>
          <cell r="AD87">
            <v>69.438218041051115</v>
          </cell>
          <cell r="AE87">
            <v>303.64430360680547</v>
          </cell>
          <cell r="AF87">
            <v>288.77727267959034</v>
          </cell>
          <cell r="AG87">
            <v>210.25553773139276</v>
          </cell>
          <cell r="AH87">
            <v>143.40577938145697</v>
          </cell>
          <cell r="AI87">
            <v>113.84768061107204</v>
          </cell>
          <cell r="AJ87">
            <v>133.09920044728702</v>
          </cell>
          <cell r="AK87">
            <v>114.50386732950261</v>
          </cell>
          <cell r="AL87">
            <v>85.607085298762115</v>
          </cell>
          <cell r="AM87">
            <v>32.326551794386113</v>
          </cell>
          <cell r="AN87">
            <v>37.798866964889015</v>
          </cell>
          <cell r="AO87">
            <v>51.631997025517869</v>
          </cell>
          <cell r="AP87">
            <v>38.384991210506954</v>
          </cell>
          <cell r="AQ87">
            <v>23.325103179115654</v>
          </cell>
          <cell r="AR87">
            <v>40.977397182252183</v>
          </cell>
        </row>
        <row r="88">
          <cell r="B88">
            <v>1086</v>
          </cell>
          <cell r="C88">
            <v>1180.6764201643309</v>
          </cell>
          <cell r="D88">
            <v>1151.6545333676688</v>
          </cell>
          <cell r="E88">
            <v>1074.3876539019402</v>
          </cell>
          <cell r="F88">
            <v>1057.5923955169642</v>
          </cell>
          <cell r="G88">
            <v>1124.1976327262512</v>
          </cell>
          <cell r="H88">
            <v>964.02552040209116</v>
          </cell>
          <cell r="I88">
            <v>812.02421118917175</v>
          </cell>
          <cell r="J88">
            <v>554.52337723429025</v>
          </cell>
          <cell r="K88">
            <v>603.72272450126275</v>
          </cell>
          <cell r="L88">
            <v>631.73230961993295</v>
          </cell>
          <cell r="M88">
            <v>573.48841881910073</v>
          </cell>
          <cell r="N88">
            <v>686.39972789301862</v>
          </cell>
          <cell r="O88">
            <v>617.9428374236121</v>
          </cell>
          <cell r="P88">
            <v>451.09066978075799</v>
          </cell>
          <cell r="Q88">
            <v>1529.2257715844069</v>
          </cell>
          <cell r="R88">
            <v>1729.8401073001544</v>
          </cell>
          <cell r="S88">
            <v>1765.1566704595273</v>
          </cell>
          <cell r="T88">
            <v>1746.1632082328301</v>
          </cell>
          <cell r="U88">
            <v>1365.064428266503</v>
          </cell>
          <cell r="V88">
            <v>1381.4815377572104</v>
          </cell>
          <cell r="W88">
            <v>1335.7656818935257</v>
          </cell>
          <cell r="X88">
            <v>1194.8378392183256</v>
          </cell>
          <cell r="Y88">
            <v>1300.0952419980215</v>
          </cell>
          <cell r="Z88">
            <v>1512.6980471065863</v>
          </cell>
          <cell r="AA88">
            <v>1572.3297225672368</v>
          </cell>
          <cell r="AB88">
            <v>1405.9269568895832</v>
          </cell>
          <cell r="AC88">
            <v>999.23250393293256</v>
          </cell>
          <cell r="AD88">
            <v>742.15152009225642</v>
          </cell>
          <cell r="AE88">
            <v>5961.9418922135419</v>
          </cell>
          <cell r="AF88">
            <v>6227.8034304151988</v>
          </cell>
          <cell r="AG88">
            <v>3692.4899134511093</v>
          </cell>
          <cell r="AH88">
            <v>2923.3005230849749</v>
          </cell>
          <cell r="AI88">
            <v>1912.3762654419195</v>
          </cell>
          <cell r="AJ88">
            <v>1828.9047339507931</v>
          </cell>
          <cell r="AK88">
            <v>1400.6266902446275</v>
          </cell>
          <cell r="AL88">
            <v>1204.5255024765795</v>
          </cell>
          <cell r="AM88">
            <v>442.84624120405948</v>
          </cell>
          <cell r="AN88">
            <v>504.73489664527312</v>
          </cell>
          <cell r="AO88">
            <v>653.5461406454782</v>
          </cell>
          <cell r="AP88">
            <v>661.18053961443832</v>
          </cell>
          <cell r="AQ88">
            <v>349.02559621248673</v>
          </cell>
          <cell r="AR88">
            <v>437.96396949952958</v>
          </cell>
        </row>
        <row r="89">
          <cell r="B89">
            <v>1087</v>
          </cell>
          <cell r="C89">
            <v>118.19048043092239</v>
          </cell>
          <cell r="D89">
            <v>115.60956950261053</v>
          </cell>
          <cell r="E89">
            <v>141.02905592333894</v>
          </cell>
          <cell r="F89">
            <v>172.51561038627685</v>
          </cell>
          <cell r="G89">
            <v>187.26957782998045</v>
          </cell>
          <cell r="H89">
            <v>189.26253858414958</v>
          </cell>
          <cell r="I89">
            <v>222.80834965630879</v>
          </cell>
          <cell r="J89">
            <v>165.87425259424444</v>
          </cell>
          <cell r="K89">
            <v>233.03995641711347</v>
          </cell>
          <cell r="L89">
            <v>219.50853972808645</v>
          </cell>
          <cell r="M89">
            <v>205.38593872921143</v>
          </cell>
          <cell r="N89">
            <v>237.74828409716099</v>
          </cell>
          <cell r="O89">
            <v>292.85565974733555</v>
          </cell>
          <cell r="P89">
            <v>303.30354231299088</v>
          </cell>
          <cell r="Q89">
            <v>153.08167889535139</v>
          </cell>
          <cell r="R89">
            <v>173.65109442023478</v>
          </cell>
          <cell r="S89">
            <v>231.70256833052937</v>
          </cell>
          <cell r="T89">
            <v>284.83602281869292</v>
          </cell>
          <cell r="U89">
            <v>227.39332636047308</v>
          </cell>
          <cell r="V89">
            <v>271.21969004929377</v>
          </cell>
          <cell r="W89">
            <v>366.51585384920998</v>
          </cell>
          <cell r="X89">
            <v>357.41114205167901</v>
          </cell>
          <cell r="Y89">
            <v>501.8431909840786</v>
          </cell>
          <cell r="Z89">
            <v>525.61842146346009</v>
          </cell>
          <cell r="AA89">
            <v>563.10538358609438</v>
          </cell>
          <cell r="AB89">
            <v>486.97094125092434</v>
          </cell>
          <cell r="AC89">
            <v>473.5565758805887</v>
          </cell>
          <cell r="AD89">
            <v>499.00651921343297</v>
          </cell>
          <cell r="AE89">
            <v>596.81447389614686</v>
          </cell>
          <cell r="AF89">
            <v>625.1819904982932</v>
          </cell>
          <cell r="AG89">
            <v>484.69317811798902</v>
          </cell>
          <cell r="AH89">
            <v>476.85192917448268</v>
          </cell>
          <cell r="AI89">
            <v>318.56489059925786</v>
          </cell>
          <cell r="AJ89">
            <v>359.06015499643718</v>
          </cell>
          <cell r="AK89">
            <v>384.31282840812048</v>
          </cell>
          <cell r="AL89">
            <v>360.30900708013331</v>
          </cell>
          <cell r="AM89">
            <v>170.94083850319055</v>
          </cell>
          <cell r="AN89">
            <v>175.38064529114706</v>
          </cell>
          <cell r="AO89">
            <v>234.05736401045891</v>
          </cell>
          <cell r="AP89">
            <v>229.01311347295271</v>
          </cell>
          <cell r="AQ89">
            <v>165.41031800558784</v>
          </cell>
          <cell r="AR89">
            <v>294.4774349228457</v>
          </cell>
        </row>
        <row r="90">
          <cell r="B90">
            <v>1088</v>
          </cell>
          <cell r="C90">
            <v>224.59823135967372</v>
          </cell>
          <cell r="D90">
            <v>222.09081837909122</v>
          </cell>
          <cell r="E90">
            <v>257.09719541613669</v>
          </cell>
          <cell r="F90">
            <v>276.58302868270084</v>
          </cell>
          <cell r="G90">
            <v>289.75510624816616</v>
          </cell>
          <cell r="H90">
            <v>291.74050425930301</v>
          </cell>
          <cell r="I90">
            <v>291.90549726514411</v>
          </cell>
          <cell r="J90">
            <v>199.17824817071758</v>
          </cell>
          <cell r="K90">
            <v>230.68539715666708</v>
          </cell>
          <cell r="L90">
            <v>221.31851087362071</v>
          </cell>
          <cell r="M90">
            <v>242.19035721900886</v>
          </cell>
          <cell r="N90">
            <v>204.49400167851925</v>
          </cell>
          <cell r="O90">
            <v>225.54510066786335</v>
          </cell>
          <cell r="P90">
            <v>232.74500825912213</v>
          </cell>
          <cell r="Q90">
            <v>290.90223009593603</v>
          </cell>
          <cell r="R90">
            <v>333.5910153297815</v>
          </cell>
          <cell r="S90">
            <v>422.39579708224238</v>
          </cell>
          <cell r="T90">
            <v>456.65902171248263</v>
          </cell>
          <cell r="U90">
            <v>351.83705865734362</v>
          </cell>
          <cell r="V90">
            <v>418.07411932632448</v>
          </cell>
          <cell r="W90">
            <v>480.17945798910131</v>
          </cell>
          <cell r="X90">
            <v>429.17164078916869</v>
          </cell>
          <cell r="Y90">
            <v>496.77273203450454</v>
          </cell>
          <cell r="Z90">
            <v>529.95244043870628</v>
          </cell>
          <cell r="AA90">
            <v>664.01183472676769</v>
          </cell>
          <cell r="AB90">
            <v>418.85743510502056</v>
          </cell>
          <cell r="AC90">
            <v>364.71333923020688</v>
          </cell>
          <cell r="AD90">
            <v>382.92093639920455</v>
          </cell>
          <cell r="AE90">
            <v>1134.1308944528048</v>
          </cell>
          <cell r="AF90">
            <v>1201.0007519533226</v>
          </cell>
          <cell r="AG90">
            <v>883.59987887323507</v>
          </cell>
          <cell r="AH90">
            <v>764.50560334196052</v>
          </cell>
          <cell r="AI90">
            <v>492.90335778044329</v>
          </cell>
          <cell r="AJ90">
            <v>553.476622799864</v>
          </cell>
          <cell r="AK90">
            <v>503.49561609739237</v>
          </cell>
          <cell r="AL90">
            <v>432.65133502004261</v>
          </cell>
          <cell r="AM90">
            <v>169.21370835575024</v>
          </cell>
          <cell r="AN90">
            <v>176.82675717296894</v>
          </cell>
          <cell r="AO90">
            <v>275.99959836671275</v>
          </cell>
          <cell r="AP90">
            <v>196.98063516539227</v>
          </cell>
          <cell r="AQ90">
            <v>127.39206357924255</v>
          </cell>
          <cell r="AR90">
            <v>225.97214823332192</v>
          </cell>
        </row>
        <row r="91">
          <cell r="B91">
            <v>1089</v>
          </cell>
          <cell r="C91">
            <v>363.83420768139138</v>
          </cell>
          <cell r="D91">
            <v>360.50200497153202</v>
          </cell>
          <cell r="E91">
            <v>417.65694172814239</v>
          </cell>
          <cell r="F91">
            <v>452.31407481379478</v>
          </cell>
          <cell r="G91">
            <v>476.64633328272384</v>
          </cell>
          <cell r="H91">
            <v>490.11851037914005</v>
          </cell>
          <cell r="I91">
            <v>527.03160326428144</v>
          </cell>
          <cell r="J91">
            <v>369.46362241200546</v>
          </cell>
          <cell r="K91">
            <v>468.96814705154242</v>
          </cell>
          <cell r="L91">
            <v>471.00906080578432</v>
          </cell>
          <cell r="M91">
            <v>478.79184988487259</v>
          </cell>
          <cell r="N91">
            <v>449.49550539521465</v>
          </cell>
          <cell r="O91">
            <v>507.53511616977124</v>
          </cell>
          <cell r="P91">
            <v>510.50196731898774</v>
          </cell>
          <cell r="Q91">
            <v>471.24227897507899</v>
          </cell>
          <cell r="R91">
            <v>541.49122752837422</v>
          </cell>
          <cell r="S91">
            <v>686.18615820621119</v>
          </cell>
          <cell r="T91">
            <v>746.80396658832785</v>
          </cell>
          <cell r="U91">
            <v>578.77097005624489</v>
          </cell>
          <cell r="V91">
            <v>702.35658607817379</v>
          </cell>
          <cell r="W91">
            <v>866.95780644617673</v>
          </cell>
          <cell r="X91">
            <v>796.08747691446797</v>
          </cell>
          <cell r="Y91">
            <v>1009.9060908035499</v>
          </cell>
          <cell r="Z91">
            <v>1127.8424035001046</v>
          </cell>
          <cell r="AA91">
            <v>1312.7007133763973</v>
          </cell>
          <cell r="AB91">
            <v>920.68487552538113</v>
          </cell>
          <cell r="AC91">
            <v>820.69983540654584</v>
          </cell>
          <cell r="AD91">
            <v>839.89724558039484</v>
          </cell>
          <cell r="AE91">
            <v>1837.2166730441677</v>
          </cell>
          <cell r="AF91">
            <v>1949.487071151483</v>
          </cell>
          <cell r="AG91">
            <v>1435.4167595030465</v>
          </cell>
          <cell r="AH91">
            <v>1250.2453469850557</v>
          </cell>
          <cell r="AI91">
            <v>810.82463460565043</v>
          </cell>
          <cell r="AJ91">
            <v>929.83022218690189</v>
          </cell>
          <cell r="AK91">
            <v>909.05482861569863</v>
          </cell>
          <cell r="AL91">
            <v>802.54209958151205</v>
          </cell>
          <cell r="AM91">
            <v>344.00027154481211</v>
          </cell>
          <cell r="AN91">
            <v>376.32191041142454</v>
          </cell>
          <cell r="AO91">
            <v>545.63013898188535</v>
          </cell>
          <cell r="AP91">
            <v>432.98047585734702</v>
          </cell>
          <cell r="AQ91">
            <v>286.66526382681127</v>
          </cell>
          <cell r="AR91">
            <v>495.64640331179879</v>
          </cell>
        </row>
        <row r="92">
          <cell r="B92">
            <v>1090</v>
          </cell>
          <cell r="C92">
            <v>832.14814766948723</v>
          </cell>
          <cell r="D92">
            <v>630.00348403798637</v>
          </cell>
          <cell r="E92">
            <v>488.06693015313982</v>
          </cell>
          <cell r="F92">
            <v>315.05581509082288</v>
          </cell>
          <cell r="G92">
            <v>402.48015448515332</v>
          </cell>
          <cell r="H92">
            <v>308.63719305520669</v>
          </cell>
          <cell r="I92">
            <v>458.13717880502122</v>
          </cell>
          <cell r="J92">
            <v>432.8069135372682</v>
          </cell>
          <cell r="K92">
            <v>311.7910993789452</v>
          </cell>
          <cell r="L92">
            <v>280.64076845244443</v>
          </cell>
          <cell r="M92">
            <v>262.05327426034432</v>
          </cell>
          <cell r="N92">
            <v>197.02554955159124</v>
          </cell>
          <cell r="O92">
            <v>69.066472290023782</v>
          </cell>
          <cell r="P92">
            <v>66.261196892102092</v>
          </cell>
          <cell r="Q92">
            <v>1077.8079171050861</v>
          </cell>
          <cell r="R92">
            <v>946.29531934453701</v>
          </cell>
          <cell r="S92">
            <v>801.8656899692462</v>
          </cell>
          <cell r="T92">
            <v>520.18043547153729</v>
          </cell>
          <cell r="U92">
            <v>488.71419577581918</v>
          </cell>
          <cell r="V92">
            <v>442.28765219113296</v>
          </cell>
          <cell r="W92">
            <v>753.62767835588636</v>
          </cell>
          <cell r="X92">
            <v>932.57398804149796</v>
          </cell>
          <cell r="Y92">
            <v>671.4309538948803</v>
          </cell>
          <cell r="Z92">
            <v>672.00099775157912</v>
          </cell>
          <cell r="AA92">
            <v>718.46987401078434</v>
          </cell>
          <cell r="AB92">
            <v>403.56008321981716</v>
          </cell>
          <cell r="AC92">
            <v>111.6826021188508</v>
          </cell>
          <cell r="AD92">
            <v>109.01544033377284</v>
          </cell>
          <cell r="AE92">
            <v>4202.0140466835928</v>
          </cell>
          <cell r="AF92">
            <v>3406.8705027297447</v>
          </cell>
          <cell r="AG92">
            <v>1677.404063732849</v>
          </cell>
          <cell r="AH92">
            <v>870.84857357145449</v>
          </cell>
          <cell r="AI92">
            <v>684.66030557478416</v>
          </cell>
          <cell r="AJ92">
            <v>585.53224111381951</v>
          </cell>
          <cell r="AK92">
            <v>790.22170963102053</v>
          </cell>
          <cell r="AL92">
            <v>940.13523398049813</v>
          </cell>
          <cell r="AM92">
            <v>228.7068397415583</v>
          </cell>
          <cell r="AN92">
            <v>224.22343625975773</v>
          </cell>
          <cell r="AO92">
            <v>298.63533493669735</v>
          </cell>
          <cell r="AP92">
            <v>189.7865833516997</v>
          </cell>
          <cell r="AQ92">
            <v>39.010026833264554</v>
          </cell>
          <cell r="AR92">
            <v>64.333001675160844</v>
          </cell>
        </row>
        <row r="93">
          <cell r="B93">
            <v>1091</v>
          </cell>
          <cell r="C93">
            <v>60.658523509833763</v>
          </cell>
          <cell r="D93">
            <v>59.041669183717488</v>
          </cell>
          <cell r="E93">
            <v>65.45928669119391</v>
          </cell>
          <cell r="F93">
            <v>72.542744526945114</v>
          </cell>
          <cell r="G93">
            <v>83.095263014449614</v>
          </cell>
          <cell r="H93">
            <v>79.464402277429059</v>
          </cell>
          <cell r="I93">
            <v>77.664235681626977</v>
          </cell>
          <cell r="J93">
            <v>47.81768663307907</v>
          </cell>
          <cell r="K93">
            <v>58.24025294531932</v>
          </cell>
          <cell r="L93">
            <v>55.491944010596697</v>
          </cell>
          <cell r="M93">
            <v>61.126431509762355</v>
          </cell>
          <cell r="N93">
            <v>49.091935955792813</v>
          </cell>
          <cell r="O93">
            <v>50.891069915165851</v>
          </cell>
          <cell r="P93">
            <v>51.429335569123239</v>
          </cell>
          <cell r="Q93">
            <v>78.565622073307509</v>
          </cell>
          <cell r="R93">
            <v>88.683406696004354</v>
          </cell>
          <cell r="S93">
            <v>107.54581563446504</v>
          </cell>
          <cell r="T93">
            <v>119.77343261367392</v>
          </cell>
          <cell r="U93">
            <v>100.89897398502647</v>
          </cell>
          <cell r="V93">
            <v>113.87520592752777</v>
          </cell>
          <cell r="W93">
            <v>127.75631478042234</v>
          </cell>
          <cell r="X93">
            <v>103.03331422752173</v>
          </cell>
          <cell r="Y93">
            <v>125.41829663530012</v>
          </cell>
          <cell r="Z93">
            <v>132.87678033355581</v>
          </cell>
          <cell r="AA93">
            <v>167.58996684741552</v>
          </cell>
          <cell r="AB93">
            <v>100.55318107134131</v>
          </cell>
          <cell r="AC93">
            <v>82.29241952406845</v>
          </cell>
          <cell r="AD93">
            <v>84.613498187649029</v>
          </cell>
          <cell r="AE93">
            <v>306.30118994225643</v>
          </cell>
          <cell r="AF93">
            <v>319.2796964941968</v>
          </cell>
          <cell r="AG93">
            <v>224.97257388532753</v>
          </cell>
          <cell r="AH93">
            <v>200.51604372398947</v>
          </cell>
          <cell r="AI93">
            <v>141.35362336079794</v>
          </cell>
          <cell r="AJ93">
            <v>150.75619724791358</v>
          </cell>
          <cell r="AK93">
            <v>133.95980055057063</v>
          </cell>
          <cell r="AL93">
            <v>103.86870127324092</v>
          </cell>
          <cell r="AM93">
            <v>42.720732642480442</v>
          </cell>
          <cell r="AN93">
            <v>44.336375072670592</v>
          </cell>
          <cell r="AO93">
            <v>69.659546895290845</v>
          </cell>
          <cell r="AP93">
            <v>47.288236558024266</v>
          </cell>
          <cell r="AQ93">
            <v>28.744221865388671</v>
          </cell>
          <cell r="AR93">
            <v>49.932746260355856</v>
          </cell>
        </row>
        <row r="94">
          <cell r="B94">
            <v>1092</v>
          </cell>
          <cell r="C94">
            <v>88.963163491211063</v>
          </cell>
          <cell r="D94">
            <v>76.467568629442752</v>
          </cell>
          <cell r="E94">
            <v>86.882256288320463</v>
          </cell>
          <cell r="F94">
            <v>73.599958979179661</v>
          </cell>
          <cell r="G94">
            <v>46.454137126331077</v>
          </cell>
          <cell r="H94">
            <v>52.144798886921762</v>
          </cell>
          <cell r="I94">
            <v>37.008322461567019</v>
          </cell>
          <cell r="J94">
            <v>26.494694424318034</v>
          </cell>
          <cell r="K94">
            <v>28.280089526388661</v>
          </cell>
          <cell r="L94">
            <v>25.241274049193716</v>
          </cell>
          <cell r="M94">
            <v>23.659417222208003</v>
          </cell>
          <cell r="N94">
            <v>24.12678766715046</v>
          </cell>
          <cell r="O94">
            <v>24.103571481555896</v>
          </cell>
          <cell r="P94">
            <v>22.932704324195175</v>
          </cell>
          <cell r="Q94">
            <v>115.22611954383046</v>
          </cell>
          <cell r="R94">
            <v>114.85793985122751</v>
          </cell>
          <cell r="S94">
            <v>142.74251353776296</v>
          </cell>
          <cell r="T94">
            <v>121.5189718096149</v>
          </cell>
          <cell r="U94">
            <v>56.407243967582964</v>
          </cell>
          <cell r="V94">
            <v>74.72528001364401</v>
          </cell>
          <cell r="W94">
            <v>60.878045761980552</v>
          </cell>
          <cell r="X94">
            <v>57.088419959122319</v>
          </cell>
          <cell r="Y94">
            <v>60.900158871623006</v>
          </cell>
          <cell r="Z94">
            <v>60.44083131297981</v>
          </cell>
          <cell r="AA94">
            <v>64.866880823326909</v>
          </cell>
          <cell r="AB94">
            <v>49.417999142454164</v>
          </cell>
          <cell r="AC94">
            <v>38.976213699084802</v>
          </cell>
          <cell r="AD94">
            <v>37.729757040418626</v>
          </cell>
          <cell r="AE94">
            <v>449.22825782213181</v>
          </cell>
          <cell r="AF94">
            <v>413.51375124046615</v>
          </cell>
          <cell r="AG94">
            <v>298.59972221141896</v>
          </cell>
          <cell r="AH94">
            <v>203.43829957069457</v>
          </cell>
          <cell r="AI94">
            <v>79.02328441712028</v>
          </cell>
          <cell r="AJ94">
            <v>98.926706313154142</v>
          </cell>
          <cell r="AK94">
            <v>63.834111700857804</v>
          </cell>
          <cell r="AL94">
            <v>57.551288953019927</v>
          </cell>
          <cell r="AM94">
            <v>20.744177483167299</v>
          </cell>
          <cell r="AN94">
            <v>20.167010068045471</v>
          </cell>
          <cell r="AO94">
            <v>26.962219825353863</v>
          </cell>
          <cell r="AP94">
            <v>23.240339179469782</v>
          </cell>
          <cell r="AQ94">
            <v>13.614145027193223</v>
          </cell>
          <cell r="AR94">
            <v>22.265364570863436</v>
          </cell>
        </row>
        <row r="95">
          <cell r="B95">
            <v>1093</v>
          </cell>
          <cell r="C95">
            <v>381.04288000581522</v>
          </cell>
          <cell r="D95">
            <v>355.78208847341182</v>
          </cell>
          <cell r="E95">
            <v>395.71747516124475</v>
          </cell>
          <cell r="F95">
            <v>677.04339051185661</v>
          </cell>
          <cell r="G95">
            <v>549.57796443880306</v>
          </cell>
          <cell r="H95">
            <v>584.04785112798834</v>
          </cell>
          <cell r="I95">
            <v>551.94405844077551</v>
          </cell>
          <cell r="J95">
            <v>347.60175360045565</v>
          </cell>
          <cell r="K95">
            <v>445.51530141598278</v>
          </cell>
          <cell r="L95">
            <v>436.13182047086178</v>
          </cell>
          <cell r="M95">
            <v>376.80870132287185</v>
          </cell>
          <cell r="N95">
            <v>331.43125725275786</v>
          </cell>
          <cell r="O95">
            <v>424.91603845578754</v>
          </cell>
          <cell r="P95">
            <v>431.17742002966639</v>
          </cell>
          <cell r="Q95">
            <v>493.53115064543681</v>
          </cell>
          <cell r="R95">
            <v>534.40168754481601</v>
          </cell>
          <cell r="S95">
            <v>650.14088570495255</v>
          </cell>
          <cell r="T95">
            <v>1117.8486758229089</v>
          </cell>
          <cell r="U95">
            <v>667.32868667870935</v>
          </cell>
          <cell r="V95">
            <v>836.96054349635176</v>
          </cell>
          <cell r="W95">
            <v>907.93836123497852</v>
          </cell>
          <cell r="X95">
            <v>748.98145909002881</v>
          </cell>
          <cell r="Y95">
            <v>959.40122858009477</v>
          </cell>
          <cell r="Z95">
            <v>1044.3280216334474</v>
          </cell>
          <cell r="AA95">
            <v>1033.0941329763764</v>
          </cell>
          <cell r="AB95">
            <v>678.85828037519809</v>
          </cell>
          <cell r="AC95">
            <v>687.10225502035235</v>
          </cell>
          <cell r="AD95">
            <v>709.38948451317367</v>
          </cell>
          <cell r="AE95">
            <v>1924.1135591749826</v>
          </cell>
          <cell r="AF95">
            <v>1923.9631737442373</v>
          </cell>
          <cell r="AG95">
            <v>1360.0144978421345</v>
          </cell>
          <cell r="AH95">
            <v>1871.4216422358807</v>
          </cell>
          <cell r="AI95">
            <v>934.88887061068465</v>
          </cell>
          <cell r="AJ95">
            <v>1108.0286332422377</v>
          </cell>
          <cell r="AK95">
            <v>952.02528338652542</v>
          </cell>
          <cell r="AL95">
            <v>755.05414939508887</v>
          </cell>
          <cell r="AM95">
            <v>326.79700237215258</v>
          </cell>
          <cell r="AN95">
            <v>348.45605642920481</v>
          </cell>
          <cell r="AO95">
            <v>429.41036720198809</v>
          </cell>
          <cell r="AP95">
            <v>319.25405650747064</v>
          </cell>
          <cell r="AQ95">
            <v>240.00047363703334</v>
          </cell>
          <cell r="AR95">
            <v>418.63019362945386</v>
          </cell>
        </row>
        <row r="96">
          <cell r="B96">
            <v>1094</v>
          </cell>
          <cell r="C96">
            <v>341.47440682082481</v>
          </cell>
          <cell r="D96">
            <v>330.76565812931341</v>
          </cell>
          <cell r="E96">
            <v>375.56528237176741</v>
          </cell>
          <cell r="F96">
            <v>392.78995029641538</v>
          </cell>
          <cell r="G96">
            <v>409.44152676684462</v>
          </cell>
          <cell r="H96">
            <v>409.19992583829389</v>
          </cell>
          <cell r="I96">
            <v>410.20973537095438</v>
          </cell>
          <cell r="J96">
            <v>276.68776668539113</v>
          </cell>
          <cell r="K96">
            <v>309.09429421972715</v>
          </cell>
          <cell r="L96">
            <v>302.89720819774504</v>
          </cell>
          <cell r="M96">
            <v>328.76662148104759</v>
          </cell>
          <cell r="N96">
            <v>269.05155731991749</v>
          </cell>
          <cell r="O96">
            <v>275.32507556329386</v>
          </cell>
          <cell r="P96">
            <v>289.50198785404058</v>
          </cell>
          <cell r="Q96">
            <v>442.28160597483856</v>
          </cell>
          <cell r="R96">
            <v>496.82581448837175</v>
          </cell>
          <cell r="S96">
            <v>617.03200047386918</v>
          </cell>
          <cell r="T96">
            <v>648.52523777455713</v>
          </cell>
          <cell r="U96">
            <v>497.16708821841632</v>
          </cell>
          <cell r="V96">
            <v>586.39748723813602</v>
          </cell>
          <cell r="W96">
            <v>674.78786880591531</v>
          </cell>
          <cell r="X96">
            <v>596.18228348349169</v>
          </cell>
          <cell r="Y96">
            <v>665.62348067281221</v>
          </cell>
          <cell r="Z96">
            <v>725.29457230140213</v>
          </cell>
          <cell r="AA96">
            <v>901.37745380647652</v>
          </cell>
          <cell r="AB96">
            <v>551.08826804219109</v>
          </cell>
          <cell r="AC96">
            <v>445.20908405972523</v>
          </cell>
          <cell r="AD96">
            <v>476.29967709159456</v>
          </cell>
          <cell r="AE96">
            <v>1724.3086559317317</v>
          </cell>
          <cell r="AF96">
            <v>1788.6817970816223</v>
          </cell>
          <cell r="AG96">
            <v>1290.7547959656094</v>
          </cell>
          <cell r="AH96">
            <v>1085.7141863267248</v>
          </cell>
          <cell r="AI96">
            <v>696.50231870385267</v>
          </cell>
          <cell r="AJ96">
            <v>776.31521744965801</v>
          </cell>
          <cell r="AK96">
            <v>707.55366162954863</v>
          </cell>
          <cell r="AL96">
            <v>601.0160885517206</v>
          </cell>
          <cell r="AM96">
            <v>226.72866337093049</v>
          </cell>
          <cell r="AN96">
            <v>242.00565452447574</v>
          </cell>
          <cell r="AO96">
            <v>374.66171868723893</v>
          </cell>
          <cell r="AP96">
            <v>259.16626511340047</v>
          </cell>
          <cell r="AQ96">
            <v>155.5087183328759</v>
          </cell>
          <cell r="AR96">
            <v>281.07750452959766</v>
          </cell>
        </row>
        <row r="97">
          <cell r="B97">
            <v>1095</v>
          </cell>
          <cell r="C97">
            <v>75.728592347864193</v>
          </cell>
          <cell r="D97">
            <v>72.844161477502553</v>
          </cell>
          <cell r="E97">
            <v>79.799239981030112</v>
          </cell>
          <cell r="F97">
            <v>81.414272042064383</v>
          </cell>
          <cell r="G97">
            <v>81.874928409838105</v>
          </cell>
          <cell r="H97">
            <v>83.765131644518505</v>
          </cell>
          <cell r="I97">
            <v>76.617214224942572</v>
          </cell>
          <cell r="J97">
            <v>51.591278339036343</v>
          </cell>
          <cell r="K97">
            <v>55.311292501031168</v>
          </cell>
          <cell r="L97">
            <v>52.309702570100022</v>
          </cell>
          <cell r="M97">
            <v>58.170470013780239</v>
          </cell>
          <cell r="N97">
            <v>38.261367908539192</v>
          </cell>
          <cell r="O97">
            <v>38.586369539684434</v>
          </cell>
          <cell r="P97">
            <v>43.038264408378481</v>
          </cell>
          <cell r="Q97">
            <v>98.084549743142475</v>
          </cell>
          <cell r="R97">
            <v>109.41540927031124</v>
          </cell>
          <cell r="S97">
            <v>131.10552810110022</v>
          </cell>
          <cell r="T97">
            <v>134.42098020704915</v>
          </cell>
          <cell r="U97">
            <v>99.417174601320184</v>
          </cell>
          <cell r="V97">
            <v>120.03829818368112</v>
          </cell>
          <cell r="W97">
            <v>126.03398272335589</v>
          </cell>
          <cell r="X97">
            <v>111.16431527300725</v>
          </cell>
          <cell r="Y97">
            <v>119.11088533027556</v>
          </cell>
          <cell r="Z97">
            <v>125.25682748460765</v>
          </cell>
          <cell r="AA97">
            <v>159.48562512684967</v>
          </cell>
          <cell r="AB97">
            <v>78.36933256836798</v>
          </cell>
          <cell r="AC97">
            <v>62.395341960066936</v>
          </cell>
          <cell r="AD97">
            <v>70.808188891015348</v>
          </cell>
          <cell r="AE97">
            <v>382.39898709440956</v>
          </cell>
          <cell r="AF97">
            <v>393.9194485769259</v>
          </cell>
          <cell r="AG97">
            <v>274.2565848191623</v>
          </cell>
          <cell r="AH97">
            <v>225.03791163401164</v>
          </cell>
          <cell r="AI97">
            <v>139.27770817843185</v>
          </cell>
          <cell r="AJ97">
            <v>158.91534255314409</v>
          </cell>
          <cell r="AK97">
            <v>132.1538369139158</v>
          </cell>
          <cell r="AL97">
            <v>112.0656279175782</v>
          </cell>
          <cell r="AM97">
            <v>40.572264362675483</v>
          </cell>
          <cell r="AN97">
            <v>41.793860972773238</v>
          </cell>
          <cell r="AO97">
            <v>66.290939676380077</v>
          </cell>
          <cell r="AP97">
            <v>36.855597186509037</v>
          </cell>
          <cell r="AQ97">
            <v>21.794298466852151</v>
          </cell>
          <cell r="AR97">
            <v>41.78585455962763</v>
          </cell>
        </row>
        <row r="98">
          <cell r="B98">
            <v>1096</v>
          </cell>
          <cell r="C98">
            <v>66.16395845896497</v>
          </cell>
          <cell r="D98">
            <v>63.433008818881724</v>
          </cell>
          <cell r="E98">
            <v>121.56579372731451</v>
          </cell>
          <cell r="F98">
            <v>128.72476351253962</v>
          </cell>
          <cell r="G98">
            <v>115.56516363505925</v>
          </cell>
          <cell r="H98">
            <v>93.828535256678805</v>
          </cell>
          <cell r="I98">
            <v>101.06253078246633</v>
          </cell>
          <cell r="J98">
            <v>68.189884589724073</v>
          </cell>
          <cell r="K98">
            <v>86.860953172221002</v>
          </cell>
          <cell r="L98">
            <v>88.105247782251837</v>
          </cell>
          <cell r="M98">
            <v>74.989008522162237</v>
          </cell>
          <cell r="N98">
            <v>65.507462057294319</v>
          </cell>
          <cell r="O98">
            <v>87.13916142105883</v>
          </cell>
          <cell r="P98">
            <v>87.02914831519864</v>
          </cell>
          <cell r="Q98">
            <v>85.696325172147354</v>
          </cell>
          <cell r="R98">
            <v>95.279408539952087</v>
          </cell>
          <cell r="S98">
            <v>199.72555615113322</v>
          </cell>
          <cell r="T98">
            <v>212.53409819025413</v>
          </cell>
          <cell r="U98">
            <v>140.32576606877717</v>
          </cell>
          <cell r="V98">
            <v>134.45949970062853</v>
          </cell>
          <cell r="W98">
            <v>166.24610262153567</v>
          </cell>
          <cell r="X98">
            <v>146.92952128744739</v>
          </cell>
          <cell r="Y98">
            <v>187.05194843859363</v>
          </cell>
          <cell r="Z98">
            <v>210.97011223034809</v>
          </cell>
          <cell r="AA98">
            <v>205.59691023583829</v>
          </cell>
          <cell r="AB98">
            <v>134.17649081312865</v>
          </cell>
          <cell r="AC98">
            <v>140.90669425089695</v>
          </cell>
          <cell r="AD98">
            <v>143.18366359883029</v>
          </cell>
          <cell r="AE98">
            <v>334.10142605903548</v>
          </cell>
          <cell r="AF98">
            <v>343.02674845432051</v>
          </cell>
          <cell r="AG98">
            <v>417.8012149791108</v>
          </cell>
          <cell r="AH98">
            <v>355.80926083177457</v>
          </cell>
          <cell r="AI98">
            <v>196.58827737579367</v>
          </cell>
          <cell r="AJ98">
            <v>178.00716752709371</v>
          </cell>
          <cell r="AK98">
            <v>174.31854376644381</v>
          </cell>
          <cell r="AL98">
            <v>148.12081576960111</v>
          </cell>
          <cell r="AM98">
            <v>63.714756888597861</v>
          </cell>
          <cell r="AN98">
            <v>70.39341261496547</v>
          </cell>
          <cell r="AO98">
            <v>85.45730916660267</v>
          </cell>
          <cell r="AP98">
            <v>63.100635608883572</v>
          </cell>
          <cell r="AQ98">
            <v>49.217817452574366</v>
          </cell>
          <cell r="AR98">
            <v>84.496607470983406</v>
          </cell>
        </row>
        <row r="99">
          <cell r="B99">
            <v>1097</v>
          </cell>
          <cell r="C99">
            <v>530.81141002231755</v>
          </cell>
          <cell r="D99">
            <v>507.19514095386569</v>
          </cell>
          <cell r="E99">
            <v>587.84069343949204</v>
          </cell>
          <cell r="F99">
            <v>609.96529897808648</v>
          </cell>
          <cell r="G99">
            <v>714.79031087732051</v>
          </cell>
          <cell r="H99">
            <v>699.04312130634435</v>
          </cell>
          <cell r="I99">
            <v>639.9110971025267</v>
          </cell>
          <cell r="J99">
            <v>466.82330372572915</v>
          </cell>
          <cell r="K99">
            <v>519.7930146375702</v>
          </cell>
          <cell r="L99">
            <v>518.88630725325447</v>
          </cell>
          <cell r="M99">
            <v>489.48216418824961</v>
          </cell>
          <cell r="N99">
            <v>415.89137832437081</v>
          </cell>
          <cell r="O99">
            <v>549.62155785368839</v>
          </cell>
          <cell r="P99">
            <v>552.19435382140853</v>
          </cell>
          <cell r="Q99">
            <v>687.51308503663176</v>
          </cell>
          <cell r="R99">
            <v>761.83132322169263</v>
          </cell>
          <cell r="S99">
            <v>965.78820263228624</v>
          </cell>
          <cell r="T99">
            <v>1007.0977891758002</v>
          </cell>
          <cell r="U99">
            <v>867.9388735964211</v>
          </cell>
          <cell r="V99">
            <v>1001.7526981838537</v>
          </cell>
          <cell r="W99">
            <v>1052.6426074422313</v>
          </cell>
          <cell r="X99">
            <v>1005.8694915665292</v>
          </cell>
          <cell r="Y99">
            <v>1119.3556209307465</v>
          </cell>
          <cell r="Z99">
            <v>1242.4856093312278</v>
          </cell>
          <cell r="AA99">
            <v>1342.0102833192343</v>
          </cell>
          <cell r="AB99">
            <v>851.85479562912883</v>
          </cell>
          <cell r="AC99">
            <v>888.75490127766125</v>
          </cell>
          <cell r="AD99">
            <v>908.49114497114056</v>
          </cell>
          <cell r="AE99">
            <v>2680.3845052114489</v>
          </cell>
          <cell r="AF99">
            <v>2742.7596967692207</v>
          </cell>
          <cell r="AG99">
            <v>2020.3097302526719</v>
          </cell>
          <cell r="AH99">
            <v>1686.0104943310571</v>
          </cell>
          <cell r="AI99">
            <v>1215.9321328356671</v>
          </cell>
          <cell r="AJ99">
            <v>1326.1923535589194</v>
          </cell>
          <cell r="AK99">
            <v>1103.755959040883</v>
          </cell>
          <cell r="AL99">
            <v>1014.0250124214951</v>
          </cell>
          <cell r="AM99">
            <v>381.28162713526137</v>
          </cell>
          <cell r="AN99">
            <v>414.57437378766474</v>
          </cell>
          <cell r="AO99">
            <v>557.81279764767976</v>
          </cell>
          <cell r="AP99">
            <v>400.61100662959177</v>
          </cell>
          <cell r="AQ99">
            <v>310.43646807352616</v>
          </cell>
          <cell r="AR99">
            <v>536.12554489853028</v>
          </cell>
        </row>
        <row r="100">
          <cell r="B100">
            <v>1098</v>
          </cell>
          <cell r="C100">
            <v>825.82122970107173</v>
          </cell>
          <cell r="D100">
            <v>786.79232999507315</v>
          </cell>
          <cell r="E100">
            <v>880.98964753048415</v>
          </cell>
          <cell r="F100">
            <v>933.90567814077042</v>
          </cell>
          <cell r="G100">
            <v>1212.872675190561</v>
          </cell>
          <cell r="H100">
            <v>1292.9575474747953</v>
          </cell>
          <cell r="I100">
            <v>1305.2856660183745</v>
          </cell>
          <cell r="J100">
            <v>820.71694999307863</v>
          </cell>
          <cell r="K100">
            <v>976.60386274483199</v>
          </cell>
          <cell r="L100">
            <v>991.10347678768176</v>
          </cell>
          <cell r="M100">
            <v>889.626950636061</v>
          </cell>
          <cell r="N100">
            <v>651.25147022802594</v>
          </cell>
          <cell r="O100">
            <v>849.45482573164065</v>
          </cell>
          <cell r="P100">
            <v>819.79666495700451</v>
          </cell>
          <cell r="Q100">
            <v>1069.6132196869271</v>
          </cell>
          <cell r="R100">
            <v>1181.7996535486266</v>
          </cell>
          <cell r="S100">
            <v>1447.4149505502</v>
          </cell>
          <cell r="T100">
            <v>1541.9472965593832</v>
          </cell>
          <cell r="U100">
            <v>1472.7386864389778</v>
          </cell>
          <cell r="V100">
            <v>1852.8523811229147</v>
          </cell>
          <cell r="W100">
            <v>2147.1721824421006</v>
          </cell>
          <cell r="X100">
            <v>1768.4081634763318</v>
          </cell>
          <cell r="Y100">
            <v>2103.0814043323116</v>
          </cell>
          <cell r="Z100">
            <v>2373.2208579283488</v>
          </cell>
          <cell r="AA100">
            <v>2439.0848194672312</v>
          </cell>
          <cell r="AB100">
            <v>1333.9340919002539</v>
          </cell>
          <cell r="AC100">
            <v>1373.5944833225228</v>
          </cell>
          <cell r="AD100">
            <v>1348.7606413143239</v>
          </cell>
          <cell r="AE100">
            <v>4170.0656511365341</v>
          </cell>
          <cell r="AF100">
            <v>4254.7377097879671</v>
          </cell>
          <cell r="AG100">
            <v>3027.8134484762681</v>
          </cell>
          <cell r="AH100">
            <v>2581.4169702746799</v>
          </cell>
          <cell r="AI100">
            <v>2063.2216698523143</v>
          </cell>
          <cell r="AJ100">
            <v>2452.9393976912102</v>
          </cell>
          <cell r="AK100">
            <v>2251.4327984651227</v>
          </cell>
          <cell r="AL100">
            <v>1782.7462955881451</v>
          </cell>
          <cell r="AM100">
            <v>716.36420530499595</v>
          </cell>
          <cell r="AN100">
            <v>791.86152631984567</v>
          </cell>
          <cell r="AO100">
            <v>1013.8169161281734</v>
          </cell>
          <cell r="AP100">
            <v>627.32367309034601</v>
          </cell>
          <cell r="AQ100">
            <v>479.78786879815544</v>
          </cell>
          <cell r="AR100">
            <v>795.94065144718991</v>
          </cell>
        </row>
        <row r="101">
          <cell r="B101">
            <v>1099</v>
          </cell>
          <cell r="C101">
            <v>74.951359839648802</v>
          </cell>
          <cell r="D101">
            <v>72.056832948185075</v>
          </cell>
          <cell r="E101">
            <v>49.007792093664122</v>
          </cell>
          <cell r="F101">
            <v>47.717443897154752</v>
          </cell>
          <cell r="G101">
            <v>88.247374483492649</v>
          </cell>
          <cell r="H101">
            <v>173.51312226156077</v>
          </cell>
          <cell r="I101">
            <v>102.03679732103969</v>
          </cell>
          <cell r="J101">
            <v>85.852175267111065</v>
          </cell>
          <cell r="K101">
            <v>118.86991257391206</v>
          </cell>
          <cell r="L101">
            <v>213.49258941568579</v>
          </cell>
          <cell r="M101">
            <v>84.811691800007708</v>
          </cell>
          <cell r="N101">
            <v>55.281181370566628</v>
          </cell>
          <cell r="O101">
            <v>33.1955594948992</v>
          </cell>
          <cell r="P101">
            <v>66.530003365517189</v>
          </cell>
          <cell r="Q101">
            <v>97.0778691981793</v>
          </cell>
          <cell r="R101">
            <v>108.23280421977377</v>
          </cell>
          <cell r="S101">
            <v>80.516963131931533</v>
          </cell>
          <cell r="T101">
            <v>78.785026516190868</v>
          </cell>
          <cell r="U101">
            <v>107.15495949159542</v>
          </cell>
          <cell r="V101">
            <v>248.65023787230834</v>
          </cell>
          <cell r="W101">
            <v>167.84875410570467</v>
          </cell>
          <cell r="X101">
            <v>184.98666025581707</v>
          </cell>
          <cell r="Y101">
            <v>255.98209489585079</v>
          </cell>
          <cell r="Z101">
            <v>511.21308529419912</v>
          </cell>
          <cell r="AA101">
            <v>232.52770145377281</v>
          </cell>
          <cell r="AB101">
            <v>113.23038156812235</v>
          </cell>
          <cell r="AC101">
            <v>53.678236925342041</v>
          </cell>
          <cell r="AD101">
            <v>109.45769096367972</v>
          </cell>
          <cell r="AE101">
            <v>378.4742749788964</v>
          </cell>
          <cell r="AF101">
            <v>389.66181126149883</v>
          </cell>
          <cell r="AG101">
            <v>168.4315501291866</v>
          </cell>
          <cell r="AH101">
            <v>131.89621001070535</v>
          </cell>
          <cell r="AI101">
            <v>150.11789701116618</v>
          </cell>
          <cell r="AJ101">
            <v>329.18108907987249</v>
          </cell>
          <cell r="AK101">
            <v>175.99901547964521</v>
          </cell>
          <cell r="AL101">
            <v>186.48651941076298</v>
          </cell>
          <cell r="AM101">
            <v>87.194156918805888</v>
          </cell>
          <cell r="AN101">
            <v>170.57408401050043</v>
          </cell>
          <cell r="AO101">
            <v>96.651217424135837</v>
          </cell>
          <cell r="AP101">
            <v>53.250081321144769</v>
          </cell>
          <cell r="AQ101">
            <v>18.7494687900586</v>
          </cell>
          <cell r="AR101">
            <v>64.593985902968683</v>
          </cell>
        </row>
        <row r="102">
          <cell r="B102">
            <v>1100</v>
          </cell>
          <cell r="C102">
            <v>71.896841680833433</v>
          </cell>
          <cell r="D102">
            <v>69.696495158273805</v>
          </cell>
          <cell r="E102">
            <v>77.855740022571041</v>
          </cell>
          <cell r="F102">
            <v>87.291905470559712</v>
          </cell>
          <cell r="G102">
            <v>89.342291825764818</v>
          </cell>
          <cell r="H102">
            <v>89.325440465470308</v>
          </cell>
          <cell r="I102">
            <v>83.459206091607754</v>
          </cell>
          <cell r="J102">
            <v>52.679690625770185</v>
          </cell>
          <cell r="K102">
            <v>58.92781398837699</v>
          </cell>
          <cell r="L102">
            <v>54.733745181956138</v>
          </cell>
          <cell r="M102">
            <v>58.008937689683272</v>
          </cell>
          <cell r="N102">
            <v>45.533835348876934</v>
          </cell>
          <cell r="O102">
            <v>47.127976976267107</v>
          </cell>
          <cell r="P102">
            <v>50.880380047339834</v>
          </cell>
          <cell r="Q102">
            <v>93.121621907678744</v>
          </cell>
          <cell r="R102">
            <v>104.68746413951099</v>
          </cell>
          <cell r="S102">
            <v>127.91247026647899</v>
          </cell>
          <cell r="T102">
            <v>144.12538739437687</v>
          </cell>
          <cell r="U102">
            <v>108.48447013306799</v>
          </cell>
          <cell r="V102">
            <v>128.00641087137177</v>
          </cell>
          <cell r="W102">
            <v>137.28894015609293</v>
          </cell>
          <cell r="X102">
            <v>113.5095296287048</v>
          </cell>
          <cell r="Y102">
            <v>126.89893469046176</v>
          </cell>
          <cell r="Z102">
            <v>131.06125519745328</v>
          </cell>
          <cell r="AA102">
            <v>159.0427529327502</v>
          </cell>
          <cell r="AB102">
            <v>93.265256331126537</v>
          </cell>
          <cell r="AC102">
            <v>76.207382928215111</v>
          </cell>
          <cell r="AD102">
            <v>83.710335692285071</v>
          </cell>
          <cell r="AE102">
            <v>363.05018463496134</v>
          </cell>
          <cell r="AF102">
            <v>376.89781011441602</v>
          </cell>
          <cell r="AG102">
            <v>267.57710189012835</v>
          </cell>
          <cell r="AH102">
            <v>241.28433033828318</v>
          </cell>
          <cell r="AI102">
            <v>151.98046447886688</v>
          </cell>
          <cell r="AJ102">
            <v>169.46410387704091</v>
          </cell>
          <cell r="AK102">
            <v>143.95530328750331</v>
          </cell>
          <cell r="AL102">
            <v>114.42985711043663</v>
          </cell>
          <cell r="AM102">
            <v>43.225076459864425</v>
          </cell>
          <cell r="AN102">
            <v>43.730597274728453</v>
          </cell>
          <cell r="AO102">
            <v>66.106857795144435</v>
          </cell>
          <cell r="AP102">
            <v>43.860865037198472</v>
          </cell>
          <cell r="AQ102">
            <v>26.618757053662467</v>
          </cell>
          <cell r="AR102">
            <v>49.399765297757369</v>
          </cell>
        </row>
        <row r="103">
          <cell r="B103">
            <v>1101</v>
          </cell>
          <cell r="C103">
            <v>289.56700411301381</v>
          </cell>
          <cell r="D103">
            <v>279.54273808662055</v>
          </cell>
          <cell r="E103">
            <v>310.64268404748486</v>
          </cell>
          <cell r="F103">
            <v>337.41648772622727</v>
          </cell>
          <cell r="G103">
            <v>420.59377397634779</v>
          </cell>
          <cell r="H103">
            <v>398.70794702428157</v>
          </cell>
          <cell r="I103">
            <v>451.14310133305202</v>
          </cell>
          <cell r="J103">
            <v>297.70111128104895</v>
          </cell>
          <cell r="K103">
            <v>322.62705063967371</v>
          </cell>
          <cell r="L103">
            <v>290.99816795256345</v>
          </cell>
          <cell r="M103">
            <v>321.98564533898212</v>
          </cell>
          <cell r="N103">
            <v>346.44663282722195</v>
          </cell>
          <cell r="O103">
            <v>375.47255991636302</v>
          </cell>
          <cell r="P103">
            <v>326.19035598910745</v>
          </cell>
          <cell r="Q103">
            <v>375.05053690195342</v>
          </cell>
          <cell r="R103">
            <v>419.8865423927956</v>
          </cell>
          <cell r="S103">
            <v>510.36793273307291</v>
          </cell>
          <cell r="T103">
            <v>557.09955859760316</v>
          </cell>
          <cell r="U103">
            <v>510.708778324994</v>
          </cell>
          <cell r="V103">
            <v>571.36212280084158</v>
          </cell>
          <cell r="W103">
            <v>742.12254275176497</v>
          </cell>
          <cell r="X103">
            <v>641.45997651178368</v>
          </cell>
          <cell r="Y103">
            <v>694.76578643449295</v>
          </cell>
          <cell r="Z103">
            <v>696.80203730321909</v>
          </cell>
          <cell r="AA103">
            <v>882.78609261012775</v>
          </cell>
          <cell r="AB103">
            <v>709.61371402427835</v>
          </cell>
          <cell r="AC103">
            <v>607.15063510986067</v>
          </cell>
          <cell r="AD103">
            <v>536.66077521490058</v>
          </cell>
          <cell r="AE103">
            <v>1462.1971125533817</v>
          </cell>
          <cell r="AF103">
            <v>1511.6835585344018</v>
          </cell>
          <cell r="AG103">
            <v>1067.6267298557482</v>
          </cell>
          <cell r="AH103">
            <v>932.65590718003</v>
          </cell>
          <cell r="AI103">
            <v>715.47344286293367</v>
          </cell>
          <cell r="AJ103">
            <v>756.41031937864545</v>
          </cell>
          <cell r="AK103">
            <v>778.15791714072896</v>
          </cell>
          <cell r="AL103">
            <v>646.660890009936</v>
          </cell>
          <cell r="AM103">
            <v>236.65529039769052</v>
          </cell>
          <cell r="AN103">
            <v>232.49868336458215</v>
          </cell>
          <cell r="AO103">
            <v>366.93413319112477</v>
          </cell>
          <cell r="AP103">
            <v>333.71774832056667</v>
          </cell>
          <cell r="AQ103">
            <v>212.07387827751481</v>
          </cell>
          <cell r="AR103">
            <v>316.69824425960246</v>
          </cell>
        </row>
        <row r="104">
          <cell r="B104">
            <v>1102</v>
          </cell>
          <cell r="C104">
            <v>232.80443413758459</v>
          </cell>
          <cell r="D104">
            <v>229.38424011145636</v>
          </cell>
          <cell r="E104">
            <v>226.00770999727268</v>
          </cell>
          <cell r="F104">
            <v>207.16381355249581</v>
          </cell>
          <cell r="G104">
            <v>194.31835578008426</v>
          </cell>
          <cell r="H104">
            <v>187.25433606490157</v>
          </cell>
          <cell r="I104">
            <v>184.23679793947255</v>
          </cell>
          <cell r="J104">
            <v>117.20783509165669</v>
          </cell>
          <cell r="K104">
            <v>108.17688064298306</v>
          </cell>
          <cell r="L104">
            <v>94.082530504164637</v>
          </cell>
          <cell r="M104">
            <v>77.926860667662581</v>
          </cell>
          <cell r="N104">
            <v>68.930371944426255</v>
          </cell>
          <cell r="O104">
            <v>49.676446261512574</v>
          </cell>
          <cell r="P104">
            <v>64.225591871044941</v>
          </cell>
          <cell r="Q104">
            <v>301.53099896139895</v>
          </cell>
          <cell r="R104">
            <v>344.54608307497307</v>
          </cell>
          <cell r="S104">
            <v>371.31757371569699</v>
          </cell>
          <cell r="T104">
            <v>342.04276698278471</v>
          </cell>
          <cell r="U104">
            <v>235.95235171538499</v>
          </cell>
          <cell r="V104">
            <v>268.34186716420925</v>
          </cell>
          <cell r="W104">
            <v>303.06632319386307</v>
          </cell>
          <cell r="X104">
            <v>252.54905774910753</v>
          </cell>
          <cell r="Y104">
            <v>232.95503400888796</v>
          </cell>
          <cell r="Z104">
            <v>225.2828579341118</v>
          </cell>
          <cell r="AA104">
            <v>213.65160165992995</v>
          </cell>
          <cell r="AB104">
            <v>141.18750944522336</v>
          </cell>
          <cell r="AC104">
            <v>80.328335856012089</v>
          </cell>
          <cell r="AD104">
            <v>105.66638556077288</v>
          </cell>
          <cell r="AE104">
            <v>1175.5689237740107</v>
          </cell>
          <cell r="AF104">
            <v>1240.4413963204017</v>
          </cell>
          <cell r="AG104">
            <v>776.75053924556801</v>
          </cell>
          <cell r="AH104">
            <v>572.62333493449864</v>
          </cell>
          <cell r="AI104">
            <v>330.55558979639028</v>
          </cell>
          <cell r="AJ104">
            <v>355.25028584208872</v>
          </cell>
          <cell r="AK104">
            <v>317.78236777119474</v>
          </cell>
          <cell r="AL104">
            <v>254.59670818949141</v>
          </cell>
          <cell r="AM104">
            <v>79.350541289464147</v>
          </cell>
          <cell r="AN104">
            <v>75.169079667168816</v>
          </cell>
          <cell r="AO104">
            <v>88.805279009537585</v>
          </cell>
          <cell r="AP104">
            <v>66.39778348680089</v>
          </cell>
          <cell r="AQ104">
            <v>28.058179857591263</v>
          </cell>
          <cell r="AR104">
            <v>62.356632587791623</v>
          </cell>
        </row>
        <row r="105">
          <cell r="B105">
            <v>1103</v>
          </cell>
          <cell r="C105">
            <v>195.27516335296215</v>
          </cell>
          <cell r="D105">
            <v>182.4777179896401</v>
          </cell>
          <cell r="E105">
            <v>212.49965622275801</v>
          </cell>
          <cell r="F105">
            <v>224.1005253781328</v>
          </cell>
          <cell r="G105">
            <v>221.64329048525869</v>
          </cell>
          <cell r="H105">
            <v>214.40967322389139</v>
          </cell>
          <cell r="I105">
            <v>231.53473463140401</v>
          </cell>
          <cell r="J105">
            <v>165.91728206738935</v>
          </cell>
          <cell r="K105">
            <v>200.19289703169864</v>
          </cell>
          <cell r="L105">
            <v>175.29388923842464</v>
          </cell>
          <cell r="M105">
            <v>193.05193021761727</v>
          </cell>
          <cell r="N105">
            <v>180.43642137979484</v>
          </cell>
          <cell r="O105">
            <v>220.59127746720006</v>
          </cell>
          <cell r="P105">
            <v>223.32713339887854</v>
          </cell>
          <cell r="Q105">
            <v>252.92265285364275</v>
          </cell>
          <cell r="R105">
            <v>274.09024678958303</v>
          </cell>
          <cell r="S105">
            <v>349.12462395644098</v>
          </cell>
          <cell r="T105">
            <v>370.00652994451906</v>
          </cell>
          <cell r="U105">
            <v>269.13183482840572</v>
          </cell>
          <cell r="V105">
            <v>307.25639395087518</v>
          </cell>
          <cell r="W105">
            <v>380.87060511906827</v>
          </cell>
          <cell r="X105">
            <v>357.50385814774631</v>
          </cell>
          <cell r="Y105">
            <v>431.10822626019416</v>
          </cell>
          <cell r="Z105">
            <v>419.74538880275833</v>
          </cell>
          <cell r="AA105">
            <v>529.2893071932873</v>
          </cell>
          <cell r="AB105">
            <v>369.58119083357172</v>
          </cell>
          <cell r="AC105">
            <v>356.70285531315409</v>
          </cell>
          <cell r="AD105">
            <v>367.42629061775784</v>
          </cell>
          <cell r="AE105">
            <v>986.06117393352167</v>
          </cell>
          <cell r="AF105">
            <v>986.78494734619164</v>
          </cell>
          <cell r="AG105">
            <v>730.32562722093405</v>
          </cell>
          <cell r="AH105">
            <v>619.43825034907343</v>
          </cell>
          <cell r="AI105">
            <v>377.03812548560245</v>
          </cell>
          <cell r="AJ105">
            <v>406.76813846220551</v>
          </cell>
          <cell r="AK105">
            <v>399.36460585151576</v>
          </cell>
          <cell r="AL105">
            <v>360.40247491194913</v>
          </cell>
          <cell r="AM105">
            <v>146.84667044706151</v>
          </cell>
          <cell r="AN105">
            <v>140.05448466065371</v>
          </cell>
          <cell r="AO105">
            <v>220.00155504043761</v>
          </cell>
          <cell r="AP105">
            <v>173.80696058869219</v>
          </cell>
          <cell r="AQ105">
            <v>124.59405219140689</v>
          </cell>
          <cell r="AR105">
            <v>216.82833273377551</v>
          </cell>
        </row>
        <row r="106">
          <cell r="B106">
            <v>1104</v>
          </cell>
          <cell r="C106">
            <v>131.71752719957516</v>
          </cell>
          <cell r="D106">
            <v>112.62888404670906</v>
          </cell>
          <cell r="E106">
            <v>95.538852340786406</v>
          </cell>
          <cell r="F106">
            <v>92.945836563123379</v>
          </cell>
          <cell r="G106">
            <v>146.24245662075526</v>
          </cell>
          <cell r="H106">
            <v>158.95605016210672</v>
          </cell>
          <cell r="I106">
            <v>133.17701912105164</v>
          </cell>
          <cell r="J106">
            <v>97.415187867332264</v>
          </cell>
          <cell r="K106">
            <v>83.241709985209681</v>
          </cell>
          <cell r="L106">
            <v>97.667134598470554</v>
          </cell>
          <cell r="M106">
            <v>66.005089221417379</v>
          </cell>
          <cell r="N106">
            <v>47.281406509375394</v>
          </cell>
          <cell r="O106">
            <v>41.27887896297851</v>
          </cell>
          <cell r="P106">
            <v>34.684296809347764</v>
          </cell>
          <cell r="Q106">
            <v>170.60206651279211</v>
          </cell>
          <cell r="R106">
            <v>169.17396252045657</v>
          </cell>
          <cell r="S106">
            <v>156.96479933003667</v>
          </cell>
          <cell r="T106">
            <v>153.46044549196506</v>
          </cell>
          <cell r="U106">
            <v>177.57587244796429</v>
          </cell>
          <cell r="V106">
            <v>227.78945574196752</v>
          </cell>
          <cell r="W106">
            <v>219.07387650210856</v>
          </cell>
          <cell r="X106">
            <v>209.90161525556854</v>
          </cell>
          <cell r="Y106">
            <v>179.25803799575863</v>
          </cell>
          <cell r="Z106">
            <v>233.86627773160345</v>
          </cell>
          <cell r="AA106">
            <v>180.96575313105572</v>
          </cell>
          <cell r="AB106">
            <v>96.844741147021637</v>
          </cell>
          <cell r="AC106">
            <v>66.749212204956265</v>
          </cell>
          <cell r="AD106">
            <v>57.063923784766487</v>
          </cell>
          <cell r="AE106">
            <v>665.12062910566465</v>
          </cell>
          <cell r="AF106">
            <v>609.06333462588543</v>
          </cell>
          <cell r="AG106">
            <v>328.35098889106064</v>
          </cell>
          <cell r="AH106">
            <v>256.91241143118725</v>
          </cell>
          <cell r="AI106">
            <v>248.77352068713461</v>
          </cell>
          <cell r="AJ106">
            <v>301.5640836046959</v>
          </cell>
          <cell r="AK106">
            <v>229.71148512308238</v>
          </cell>
          <cell r="AL106">
            <v>211.6034831569817</v>
          </cell>
          <cell r="AM106">
            <v>61.059948354273729</v>
          </cell>
          <cell r="AN106">
            <v>78.033069286667981</v>
          </cell>
          <cell r="AO106">
            <v>75.219254492434459</v>
          </cell>
          <cell r="AP106">
            <v>45.544228237909245</v>
          </cell>
          <cell r="AQ106">
            <v>23.315077817076634</v>
          </cell>
          <cell r="AR106">
            <v>33.674986710110389</v>
          </cell>
        </row>
        <row r="107">
          <cell r="B107">
            <v>1105</v>
          </cell>
          <cell r="C107">
            <v>75.441503213560921</v>
          </cell>
          <cell r="D107">
            <v>72.800351020252506</v>
          </cell>
          <cell r="E107">
            <v>80.682402034839058</v>
          </cell>
          <cell r="F107">
            <v>142.6759480636855</v>
          </cell>
          <cell r="G107">
            <v>99.529651304990665</v>
          </cell>
          <cell r="H107">
            <v>101.87714428540461</v>
          </cell>
          <cell r="I107">
            <v>107.54531833336424</v>
          </cell>
          <cell r="J107">
            <v>58.070035370631828</v>
          </cell>
          <cell r="K107">
            <v>67.133991877058577</v>
          </cell>
          <cell r="L107">
            <v>71.533066698732981</v>
          </cell>
          <cell r="M107">
            <v>100.02140649882813</v>
          </cell>
          <cell r="N107">
            <v>59.636678141942788</v>
          </cell>
          <cell r="O107">
            <v>66.96809754278533</v>
          </cell>
          <cell r="P107">
            <v>70.637344084702178</v>
          </cell>
          <cell r="Q107">
            <v>97.712708571911705</v>
          </cell>
          <cell r="R107">
            <v>109.34960387131832</v>
          </cell>
          <cell r="S107">
            <v>132.556512189307</v>
          </cell>
          <cell r="T107">
            <v>235.56853497113627</v>
          </cell>
          <cell r="U107">
            <v>120.85453891655304</v>
          </cell>
          <cell r="V107">
            <v>145.99343167908179</v>
          </cell>
          <cell r="W107">
            <v>176.9101752121972</v>
          </cell>
          <cell r="X107">
            <v>125.124166868554</v>
          </cell>
          <cell r="Y107">
            <v>144.57064455839463</v>
          </cell>
          <cell r="Z107">
            <v>171.2876302999594</v>
          </cell>
          <cell r="AA107">
            <v>274.22808407347259</v>
          </cell>
          <cell r="AB107">
            <v>122.15158312558817</v>
          </cell>
          <cell r="AC107">
            <v>108.28946585140129</v>
          </cell>
          <cell r="AD107">
            <v>116.21524407326079</v>
          </cell>
          <cell r="AE107">
            <v>380.9493022295556</v>
          </cell>
          <cell r="AF107">
            <v>393.68253472121268</v>
          </cell>
          <cell r="AG107">
            <v>277.29186446314247</v>
          </cell>
          <cell r="AH107">
            <v>394.3718538202429</v>
          </cell>
          <cell r="AI107">
            <v>169.31021496797885</v>
          </cell>
          <cell r="AJ107">
            <v>193.27661718670032</v>
          </cell>
          <cell r="AK107">
            <v>185.50043359910779</v>
          </cell>
          <cell r="AL107">
            <v>126.13866503249326</v>
          </cell>
          <cell r="AM107">
            <v>49.244520295868163</v>
          </cell>
          <cell r="AN107">
            <v>57.152744092867891</v>
          </cell>
          <cell r="AO107">
            <v>113.9841748397387</v>
          </cell>
          <cell r="AP107">
            <v>57.445551669635748</v>
          </cell>
          <cell r="AQ107">
            <v>37.824825787346349</v>
          </cell>
          <cell r="AR107">
            <v>68.581803355135449</v>
          </cell>
        </row>
        <row r="108">
          <cell r="B108">
            <v>1106</v>
          </cell>
          <cell r="C108">
            <v>182.02600832395578</v>
          </cell>
          <cell r="D108">
            <v>174.3977370634708</v>
          </cell>
          <cell r="E108">
            <v>200.65857321042338</v>
          </cell>
          <cell r="F108">
            <v>206.97213173203841</v>
          </cell>
          <cell r="G108">
            <v>231.73771944380104</v>
          </cell>
          <cell r="H108">
            <v>251.23016309258585</v>
          </cell>
          <cell r="I108">
            <v>190.82285452860884</v>
          </cell>
          <cell r="J108">
            <v>111.42256082158175</v>
          </cell>
          <cell r="K108">
            <v>135.10690007739674</v>
          </cell>
          <cell r="L108">
            <v>148.67975267752303</v>
          </cell>
          <cell r="M108">
            <v>149.37948457694011</v>
          </cell>
          <cell r="N108">
            <v>130.29593023282797</v>
          </cell>
          <cell r="O108">
            <v>133.86679066152507</v>
          </cell>
          <cell r="P108">
            <v>152.31036953553888</v>
          </cell>
          <cell r="Q108">
            <v>235.76219383536764</v>
          </cell>
          <cell r="R108">
            <v>261.95372957253517</v>
          </cell>
          <cell r="S108">
            <v>329.67041058310389</v>
          </cell>
          <cell r="T108">
            <v>341.72628613062585</v>
          </cell>
          <cell r="U108">
            <v>281.38906211107945</v>
          </cell>
          <cell r="V108">
            <v>360.02141509218433</v>
          </cell>
          <cell r="W108">
            <v>313.90027155347371</v>
          </cell>
          <cell r="X108">
            <v>240.08346136141702</v>
          </cell>
          <cell r="Y108">
            <v>290.94786534138194</v>
          </cell>
          <cell r="Z108">
            <v>356.01720553898815</v>
          </cell>
          <cell r="AA108">
            <v>409.5528276329236</v>
          </cell>
          <cell r="AB108">
            <v>266.88029327990716</v>
          </cell>
          <cell r="AC108">
            <v>216.46670262233897</v>
          </cell>
          <cell r="AD108">
            <v>250.5868106993936</v>
          </cell>
          <cell r="AE108">
            <v>919.15826043850097</v>
          </cell>
          <cell r="AF108">
            <v>943.09082600014938</v>
          </cell>
          <cell r="AG108">
            <v>689.62981372327306</v>
          </cell>
          <cell r="AH108">
            <v>572.09350551402963</v>
          </cell>
          <cell r="AI108">
            <v>394.20979156240406</v>
          </cell>
          <cell r="AJ108">
            <v>476.62227282075952</v>
          </cell>
          <cell r="AK108">
            <v>329.14238206029682</v>
          </cell>
          <cell r="AL108">
            <v>242.03004160118161</v>
          </cell>
          <cell r="AM108">
            <v>99.104407423846212</v>
          </cell>
          <cell r="AN108">
            <v>118.79059921136968</v>
          </cell>
          <cell r="AO108">
            <v>170.23253204990158</v>
          </cell>
          <cell r="AP108">
            <v>125.50869407444391</v>
          </cell>
          <cell r="AQ108">
            <v>75.610450666428619</v>
          </cell>
          <cell r="AR108">
            <v>147.87815068342235</v>
          </cell>
        </row>
        <row r="109">
          <cell r="B109">
            <v>1107</v>
          </cell>
          <cell r="C109">
            <v>443.67073953273155</v>
          </cell>
          <cell r="D109">
            <v>420.70951427204204</v>
          </cell>
          <cell r="E109">
            <v>469.45937334637432</v>
          </cell>
          <cell r="F109">
            <v>491.64150873893357</v>
          </cell>
          <cell r="G109">
            <v>505.71466751662138</v>
          </cell>
          <cell r="H109">
            <v>491.32405425563024</v>
          </cell>
          <cell r="I109">
            <v>543.82350788307986</v>
          </cell>
          <cell r="J109">
            <v>373.06120590327623</v>
          </cell>
          <cell r="K109">
            <v>461.40193020693903</v>
          </cell>
          <cell r="L109">
            <v>423.32460616625434</v>
          </cell>
          <cell r="M109">
            <v>441.539070081587</v>
          </cell>
          <cell r="N109">
            <v>409.29858152843599</v>
          </cell>
          <cell r="O109">
            <v>459.17342625574634</v>
          </cell>
          <cell r="P109">
            <v>524.52683478474216</v>
          </cell>
          <cell r="Q109">
            <v>574.64747953290509</v>
          </cell>
          <cell r="R109">
            <v>631.92578175542667</v>
          </cell>
          <cell r="S109">
            <v>771.29455216890949</v>
          </cell>
          <cell r="T109">
            <v>811.73646656221138</v>
          </cell>
          <cell r="U109">
            <v>614.06738760466851</v>
          </cell>
          <cell r="V109">
            <v>704.0841716794688</v>
          </cell>
          <cell r="W109">
            <v>894.58019702806905</v>
          </cell>
          <cell r="X109">
            <v>803.83923105431427</v>
          </cell>
          <cell r="Y109">
            <v>993.61251409957458</v>
          </cell>
          <cell r="Z109">
            <v>1013.6608422404687</v>
          </cell>
          <cell r="AA109">
            <v>1210.5649927395791</v>
          </cell>
          <cell r="AB109">
            <v>838.3510158925717</v>
          </cell>
          <cell r="AC109">
            <v>742.49750085291828</v>
          </cell>
          <cell r="AD109">
            <v>862.97149075124003</v>
          </cell>
          <cell r="AE109">
            <v>2240.3591053350547</v>
          </cell>
          <cell r="AF109">
            <v>2275.0712824704897</v>
          </cell>
          <cell r="AG109">
            <v>1613.4530162934846</v>
          </cell>
          <cell r="AH109">
            <v>1358.9506559985068</v>
          </cell>
          <cell r="AI109">
            <v>860.27287292832898</v>
          </cell>
          <cell r="AJ109">
            <v>932.11732440156004</v>
          </cell>
          <cell r="AK109">
            <v>938.01848445877795</v>
          </cell>
          <cell r="AL109">
            <v>810.35670441230786</v>
          </cell>
          <cell r="AM109">
            <v>338.45025569517605</v>
          </cell>
          <cell r="AN109">
            <v>338.22348182456096</v>
          </cell>
          <cell r="AO109">
            <v>503.17695305899252</v>
          </cell>
          <cell r="AP109">
            <v>394.26043747000733</v>
          </cell>
          <cell r="AQ109">
            <v>259.34968278300232</v>
          </cell>
          <cell r="AR109">
            <v>509.26314832226853</v>
          </cell>
        </row>
        <row r="110">
          <cell r="B110">
            <v>1108</v>
          </cell>
          <cell r="C110">
            <v>62.552765302574684</v>
          </cell>
          <cell r="D110">
            <v>60.78019692786075</v>
          </cell>
          <cell r="E110">
            <v>67.732127093917342</v>
          </cell>
          <cell r="F110">
            <v>71.370486959110409</v>
          </cell>
          <cell r="G110">
            <v>69.368845637915257</v>
          </cell>
          <cell r="H110">
            <v>72.997656396113783</v>
          </cell>
          <cell r="I110">
            <v>67.690268517437033</v>
          </cell>
          <cell r="J110">
            <v>44.111242386061747</v>
          </cell>
          <cell r="K110">
            <v>48.665840455207302</v>
          </cell>
          <cell r="L110">
            <v>46.599718311948166</v>
          </cell>
          <cell r="M110">
            <v>50.387518493713607</v>
          </cell>
          <cell r="N110">
            <v>34.76538748557379</v>
          </cell>
          <cell r="O110">
            <v>33.837569306704999</v>
          </cell>
          <cell r="P110">
            <v>36.579689551082168</v>
          </cell>
          <cell r="Q110">
            <v>81.0190659785127</v>
          </cell>
          <cell r="R110">
            <v>91.294758392488291</v>
          </cell>
          <cell r="S110">
            <v>111.27996073859649</v>
          </cell>
          <cell r="T110">
            <v>117.83794873141237</v>
          </cell>
          <cell r="U110">
            <v>84.231580687989577</v>
          </cell>
          <cell r="V110">
            <v>104.60813793468219</v>
          </cell>
          <cell r="W110">
            <v>111.3493125424631</v>
          </cell>
          <cell r="X110">
            <v>95.04699657689855</v>
          </cell>
          <cell r="Y110">
            <v>104.80014260837636</v>
          </cell>
          <cell r="Z110">
            <v>111.58413431253895</v>
          </cell>
          <cell r="AA110">
            <v>138.1471541085522</v>
          </cell>
          <cell r="AB110">
            <v>71.208646283580634</v>
          </cell>
          <cell r="AC110">
            <v>54.716386464342904</v>
          </cell>
          <cell r="AD110">
            <v>60.182295985046501</v>
          </cell>
          <cell r="AE110">
            <v>315.86635047671678</v>
          </cell>
          <cell r="AF110">
            <v>328.68113480329322</v>
          </cell>
          <cell r="AG110">
            <v>232.78394460562663</v>
          </cell>
          <cell r="AH110">
            <v>197.27579618082669</v>
          </cell>
          <cell r="AI110">
            <v>118.00356992155019</v>
          </cell>
          <cell r="AJ110">
            <v>138.4877853591274</v>
          </cell>
          <cell r="AK110">
            <v>116.75612062909416</v>
          </cell>
          <cell r="AL110">
            <v>95.817631106809174</v>
          </cell>
          <cell r="AM110">
            <v>35.697653319955378</v>
          </cell>
          <cell r="AN110">
            <v>37.23175726128455</v>
          </cell>
          <cell r="AO110">
            <v>57.421505243433167</v>
          </cell>
          <cell r="AP110">
            <v>33.488063476038157</v>
          </cell>
          <cell r="AQ110">
            <v>19.112087860576558</v>
          </cell>
          <cell r="AR110">
            <v>35.515223683608525</v>
          </cell>
        </row>
        <row r="111">
          <cell r="B111">
            <v>1109</v>
          </cell>
          <cell r="C111">
            <v>125.84500345816272</v>
          </cell>
          <cell r="D111">
            <v>121.88963555167005</v>
          </cell>
          <cell r="E111">
            <v>142.67370460683307</v>
          </cell>
          <cell r="F111">
            <v>150.25239409185275</v>
          </cell>
          <cell r="G111">
            <v>197.70152466917656</v>
          </cell>
          <cell r="H111">
            <v>210.9217576662594</v>
          </cell>
          <cell r="I111">
            <v>197.27133636553208</v>
          </cell>
          <cell r="J111">
            <v>126.74626577098623</v>
          </cell>
          <cell r="K111">
            <v>156.76655592337008</v>
          </cell>
          <cell r="L111">
            <v>164.14941384803873</v>
          </cell>
          <cell r="M111">
            <v>151.70441736791628</v>
          </cell>
          <cell r="N111">
            <v>147.66671276881516</v>
          </cell>
          <cell r="O111">
            <v>180.53866274764286</v>
          </cell>
          <cell r="P111">
            <v>165.82975145820842</v>
          </cell>
          <cell r="Q111">
            <v>162.99590575931552</v>
          </cell>
          <cell r="R111">
            <v>183.08405353549142</v>
          </cell>
          <cell r="S111">
            <v>234.40463083440204</v>
          </cell>
          <cell r="T111">
            <v>248.07780731426863</v>
          </cell>
          <cell r="U111">
            <v>240.06038696726353</v>
          </cell>
          <cell r="V111">
            <v>302.25809167967088</v>
          </cell>
          <cell r="W111">
            <v>324.50791184225466</v>
          </cell>
          <cell r="X111">
            <v>273.10162301563662</v>
          </cell>
          <cell r="Y111">
            <v>337.59115764403191</v>
          </cell>
          <cell r="Z111">
            <v>393.05967730383799</v>
          </cell>
          <cell r="AA111">
            <v>415.92708177697483</v>
          </cell>
          <cell r="AB111">
            <v>302.4602191411505</v>
          </cell>
          <cell r="AC111">
            <v>291.93654996661547</v>
          </cell>
          <cell r="AD111">
            <v>272.82941183652963</v>
          </cell>
          <cell r="AE111">
            <v>635.46674197029506</v>
          </cell>
          <cell r="AF111">
            <v>659.14271027178165</v>
          </cell>
          <cell r="AG111">
            <v>490.34555940971131</v>
          </cell>
          <cell r="AH111">
            <v>415.31397550261369</v>
          </cell>
          <cell r="AI111">
            <v>336.31070944540772</v>
          </cell>
          <cell r="AJ111">
            <v>400.15102601033493</v>
          </cell>
          <cell r="AK111">
            <v>340.26509939790628</v>
          </cell>
          <cell r="AL111">
            <v>275.315912245704</v>
          </cell>
          <cell r="AM111">
            <v>114.99232548273116</v>
          </cell>
          <cell r="AN111">
            <v>131.15038786415397</v>
          </cell>
          <cell r="AO111">
            <v>172.88202034459354</v>
          </cell>
          <cell r="AP111">
            <v>142.24125223836432</v>
          </cell>
          <cell r="AQ111">
            <v>101.97159120351569</v>
          </cell>
          <cell r="AR111">
            <v>161.00411973729413</v>
          </cell>
        </row>
        <row r="112">
          <cell r="B112">
            <v>1110</v>
          </cell>
          <cell r="C112">
            <v>211.85956988977961</v>
          </cell>
          <cell r="D112">
            <v>201.81271629337078</v>
          </cell>
          <cell r="E112">
            <v>233.61599107535724</v>
          </cell>
          <cell r="F112">
            <v>251.47435471362536</v>
          </cell>
          <cell r="G112">
            <v>248.80686081763696</v>
          </cell>
          <cell r="H112">
            <v>249.0799032529263</v>
          </cell>
          <cell r="I112">
            <v>236.89764870331189</v>
          </cell>
          <cell r="J112">
            <v>157.68474553665183</v>
          </cell>
          <cell r="K112">
            <v>170.68363730426108</v>
          </cell>
          <cell r="L112">
            <v>168.84256694321141</v>
          </cell>
          <cell r="M112">
            <v>155.96922861481406</v>
          </cell>
          <cell r="N112">
            <v>126.13013158531531</v>
          </cell>
          <cell r="O112">
            <v>181.26137997750337</v>
          </cell>
          <cell r="P112">
            <v>195.73536687537776</v>
          </cell>
          <cell r="Q112">
            <v>274.40296824691904</v>
          </cell>
          <cell r="R112">
            <v>303.1323376000708</v>
          </cell>
          <cell r="S112">
            <v>383.8175387394366</v>
          </cell>
          <cell r="T112">
            <v>415.20274528863257</v>
          </cell>
          <cell r="U112">
            <v>302.1153801820135</v>
          </cell>
          <cell r="V112">
            <v>356.94001920898052</v>
          </cell>
          <cell r="W112">
            <v>389.69250534505738</v>
          </cell>
          <cell r="X112">
            <v>339.7651178826693</v>
          </cell>
          <cell r="Y112">
            <v>367.56109342993886</v>
          </cell>
          <cell r="Z112">
            <v>404.29754406121674</v>
          </cell>
          <cell r="AA112">
            <v>427.61988892806681</v>
          </cell>
          <cell r="AB112">
            <v>258.34764331296975</v>
          </cell>
          <cell r="AC112">
            <v>293.10520587375385</v>
          </cell>
          <cell r="AD112">
            <v>322.03126731257788</v>
          </cell>
          <cell r="AE112">
            <v>1069.8057684733114</v>
          </cell>
          <cell r="AF112">
            <v>1091.3428379932504</v>
          </cell>
          <cell r="AG112">
            <v>802.89892343213114</v>
          </cell>
          <cell r="AH112">
            <v>695.10249486755674</v>
          </cell>
          <cell r="AI112">
            <v>423.24616371312277</v>
          </cell>
          <cell r="AJ112">
            <v>472.5428990731254</v>
          </cell>
          <cell r="AK112">
            <v>408.61487263309664</v>
          </cell>
          <cell r="AL112">
            <v>342.51991015732784</v>
          </cell>
          <cell r="AM112">
            <v>125.20086481367974</v>
          </cell>
          <cell r="AN112">
            <v>134.90007441075082</v>
          </cell>
          <cell r="AO112">
            <v>177.74218986071182</v>
          </cell>
          <cell r="AP112">
            <v>121.49595210244124</v>
          </cell>
          <cell r="AQ112">
            <v>102.37979532332842</v>
          </cell>
          <cell r="AR112">
            <v>190.03948427896287</v>
          </cell>
        </row>
        <row r="113">
          <cell r="B113">
            <v>1111</v>
          </cell>
          <cell r="C113">
            <v>57.366973323874277</v>
          </cell>
          <cell r="D113">
            <v>58.899121486496462</v>
          </cell>
          <cell r="E113">
            <v>65.177428550828921</v>
          </cell>
          <cell r="F113">
            <v>71.140597462791661</v>
          </cell>
          <cell r="G113">
            <v>69.776540157807446</v>
          </cell>
          <cell r="H113">
            <v>66.450629254101912</v>
          </cell>
          <cell r="I113">
            <v>69.731784352829195</v>
          </cell>
          <cell r="J113">
            <v>48.396010360471983</v>
          </cell>
          <cell r="K113">
            <v>56.978305191978514</v>
          </cell>
          <cell r="L113">
            <v>54.475851902052995</v>
          </cell>
          <cell r="M113">
            <v>58.505537912951283</v>
          </cell>
          <cell r="N113">
            <v>46.688102517837578</v>
          </cell>
          <cell r="O113">
            <v>51.653203204401485</v>
          </cell>
          <cell r="P113">
            <v>55.339272004172386</v>
          </cell>
          <cell r="Q113">
            <v>74.30236815642813</v>
          </cell>
          <cell r="R113">
            <v>88.469293247299277</v>
          </cell>
          <cell r="S113">
            <v>107.08273903936301</v>
          </cell>
          <cell r="T113">
            <v>117.45838418260077</v>
          </cell>
          <cell r="U113">
            <v>84.726626461528895</v>
          </cell>
          <cell r="V113">
            <v>95.226024149860081</v>
          </cell>
          <cell r="W113">
            <v>114.70757052834938</v>
          </cell>
          <cell r="X113">
            <v>104.27943495241026</v>
          </cell>
          <cell r="Y113">
            <v>122.70073739297767</v>
          </cell>
          <cell r="Z113">
            <v>130.44372360229693</v>
          </cell>
          <cell r="AA113">
            <v>160.40427875551336</v>
          </cell>
          <cell r="AB113">
            <v>95.629498714024621</v>
          </cell>
          <cell r="AC113">
            <v>83.524812407055322</v>
          </cell>
          <cell r="AD113">
            <v>91.046274263789442</v>
          </cell>
          <cell r="AE113">
            <v>289.6801830272002</v>
          </cell>
          <cell r="AF113">
            <v>318.50884116212524</v>
          </cell>
          <cell r="AG113">
            <v>224.0038747974871</v>
          </cell>
          <cell r="AH113">
            <v>196.64035658454264</v>
          </cell>
          <cell r="AI113">
            <v>118.69710040115264</v>
          </cell>
          <cell r="AJ113">
            <v>126.06706756699302</v>
          </cell>
          <cell r="AK113">
            <v>120.27744613664257</v>
          </cell>
          <cell r="AL113">
            <v>105.12492545950774</v>
          </cell>
          <cell r="AM113">
            <v>41.795061309461545</v>
          </cell>
          <cell r="AN113">
            <v>43.524548389788983</v>
          </cell>
          <cell r="AO113">
            <v>66.672782317262573</v>
          </cell>
          <cell r="AP113">
            <v>44.972722980346688</v>
          </cell>
          <cell r="AQ113">
            <v>29.17468890790332</v>
          </cell>
          <cell r="AR113">
            <v>53.728903876334144</v>
          </cell>
        </row>
        <row r="114">
          <cell r="B114">
            <v>1112</v>
          </cell>
          <cell r="C114">
            <v>317.37663101300228</v>
          </cell>
          <cell r="D114">
            <v>299.17306748273194</v>
          </cell>
          <cell r="E114">
            <v>294.98831507849474</v>
          </cell>
          <cell r="F114">
            <v>290.66581580358917</v>
          </cell>
          <cell r="G114">
            <v>257.82362443081917</v>
          </cell>
          <cell r="H114">
            <v>358.45474024760574</v>
          </cell>
          <cell r="I114">
            <v>299.13878048001158</v>
          </cell>
          <cell r="J114">
            <v>244.36737917200904</v>
          </cell>
          <cell r="K114">
            <v>263.14284431295863</v>
          </cell>
          <cell r="L114">
            <v>284.79575671122996</v>
          </cell>
          <cell r="M114">
            <v>311.92483550980552</v>
          </cell>
          <cell r="N114">
            <v>222.51881720126005</v>
          </cell>
          <cell r="O114">
            <v>271.03202902995815</v>
          </cell>
          <cell r="P114">
            <v>318.67057531655178</v>
          </cell>
          <cell r="Q114">
            <v>411.06988769722921</v>
          </cell>
          <cell r="R114">
            <v>449.37223460781127</v>
          </cell>
          <cell r="S114">
            <v>484.6487114565694</v>
          </cell>
          <cell r="T114">
            <v>479.91074406233002</v>
          </cell>
          <cell r="U114">
            <v>313.06404517483514</v>
          </cell>
          <cell r="V114">
            <v>513.67790094091959</v>
          </cell>
          <cell r="W114">
            <v>492.07808287331125</v>
          </cell>
          <cell r="X114">
            <v>526.54117624686717</v>
          </cell>
          <cell r="Y114">
            <v>566.66868079170354</v>
          </cell>
          <cell r="Z114">
            <v>681.95021600289363</v>
          </cell>
          <cell r="AA114">
            <v>855.20243126944274</v>
          </cell>
          <cell r="AB114">
            <v>455.77699233470076</v>
          </cell>
          <cell r="AC114">
            <v>438.26709626213074</v>
          </cell>
          <cell r="AD114">
            <v>524.28894615532374</v>
          </cell>
          <cell r="AE114">
            <v>1602.6245631149791</v>
          </cell>
          <cell r="AF114">
            <v>1617.8385114401033</v>
          </cell>
          <cell r="AG114">
            <v>1013.8252930005239</v>
          </cell>
          <cell r="AH114">
            <v>803.43196016099171</v>
          </cell>
          <cell r="AI114">
            <v>438.5846097505277</v>
          </cell>
          <cell r="AJ114">
            <v>680.04379289928806</v>
          </cell>
          <cell r="AK114">
            <v>515.97200459571718</v>
          </cell>
          <cell r="AL114">
            <v>530.81033599361729</v>
          </cell>
          <cell r="AM114">
            <v>193.02208575966068</v>
          </cell>
          <cell r="AN114">
            <v>227.54314547428586</v>
          </cell>
          <cell r="AO114">
            <v>355.46885643947599</v>
          </cell>
          <cell r="AP114">
            <v>214.34319632251723</v>
          </cell>
          <cell r="AQ114">
            <v>153.08392588425289</v>
          </cell>
          <cell r="AR114">
            <v>309.39728856765925</v>
          </cell>
        </row>
        <row r="115">
          <cell r="B115">
            <v>1113</v>
          </cell>
          <cell r="C115">
            <v>123.27857010574878</v>
          </cell>
          <cell r="D115">
            <v>115.17612360692594</v>
          </cell>
          <cell r="E115">
            <v>132.15809325895262</v>
          </cell>
          <cell r="F115">
            <v>134.76966854510695</v>
          </cell>
          <cell r="G115">
            <v>142.72770339832897</v>
          </cell>
          <cell r="H115">
            <v>151.13669924939418</v>
          </cell>
          <cell r="I115">
            <v>158.18857225156131</v>
          </cell>
          <cell r="J115">
            <v>110.75432569750959</v>
          </cell>
          <cell r="K115">
            <v>131.39279300692758</v>
          </cell>
          <cell r="L115">
            <v>121.45923260881817</v>
          </cell>
          <cell r="M115">
            <v>128.41568071090373</v>
          </cell>
          <cell r="N115">
            <v>118.79348868822515</v>
          </cell>
          <cell r="O115">
            <v>121.46402617179098</v>
          </cell>
          <cell r="P115">
            <v>110.27051462328808</v>
          </cell>
          <cell r="Q115">
            <v>159.67183156206937</v>
          </cell>
          <cell r="R115">
            <v>173.00003798536162</v>
          </cell>
          <cell r="S115">
            <v>217.1280906142506</v>
          </cell>
          <cell r="T115">
            <v>222.51468315840813</v>
          </cell>
          <cell r="U115">
            <v>173.30806004701296</v>
          </cell>
          <cell r="V115">
            <v>216.58405848375835</v>
          </cell>
          <cell r="W115">
            <v>260.21744569897351</v>
          </cell>
          <cell r="X115">
            <v>238.64360752564471</v>
          </cell>
          <cell r="Y115">
            <v>282.94966892666667</v>
          </cell>
          <cell r="Z115">
            <v>290.8370225372222</v>
          </cell>
          <cell r="AA115">
            <v>352.07649361293983</v>
          </cell>
          <cell r="AB115">
            <v>243.32027135617432</v>
          </cell>
          <cell r="AC115">
            <v>196.41105238058111</v>
          </cell>
          <cell r="AD115">
            <v>181.4212430702762</v>
          </cell>
          <cell r="AE115">
            <v>622.50728393758436</v>
          </cell>
          <cell r="AF115">
            <v>622.83804467267294</v>
          </cell>
          <cell r="AG115">
            <v>454.20516939796573</v>
          </cell>
          <cell r="AH115">
            <v>372.51803646084409</v>
          </cell>
          <cell r="AI115">
            <v>242.79456249883691</v>
          </cell>
          <cell r="AJ115">
            <v>286.72957186405489</v>
          </cell>
          <cell r="AK115">
            <v>272.85286982115781</v>
          </cell>
          <cell r="AL115">
            <v>240.57851352925425</v>
          </cell>
          <cell r="AM115">
            <v>96.380013776173868</v>
          </cell>
          <cell r="AN115">
            <v>97.042231786923452</v>
          </cell>
          <cell r="AO115">
            <v>146.34222727599021</v>
          </cell>
          <cell r="AP115">
            <v>114.42886668189959</v>
          </cell>
          <cell r="AQ115">
            <v>68.605138834090056</v>
          </cell>
          <cell r="AR115">
            <v>107.06165198815482</v>
          </cell>
        </row>
        <row r="116">
          <cell r="B116">
            <v>1114</v>
          </cell>
          <cell r="C116">
            <v>143.9935593094759</v>
          </cell>
          <cell r="D116">
            <v>138.34595075457437</v>
          </cell>
          <cell r="E116">
            <v>158.60175000061182</v>
          </cell>
          <cell r="F116">
            <v>164.01880276827768</v>
          </cell>
          <cell r="G116">
            <v>170.89147024198115</v>
          </cell>
          <cell r="H116">
            <v>169.0177130460952</v>
          </cell>
          <cell r="I116">
            <v>162.11981686220187</v>
          </cell>
          <cell r="J116">
            <v>105.62266330144571</v>
          </cell>
          <cell r="K116">
            <v>119.33152900944415</v>
          </cell>
          <cell r="L116">
            <v>113.4087212120719</v>
          </cell>
          <cell r="M116">
            <v>125.22741827365104</v>
          </cell>
          <cell r="N116">
            <v>98.739906982004953</v>
          </cell>
          <cell r="O116">
            <v>104.35699135902902</v>
          </cell>
          <cell r="P116">
            <v>107.93978194022353</v>
          </cell>
          <cell r="Q116">
            <v>186.50212545751555</v>
          </cell>
          <cell r="R116">
            <v>207.80222485472777</v>
          </cell>
          <cell r="S116">
            <v>260.57348662132534</v>
          </cell>
          <cell r="T116">
            <v>270.80716546979903</v>
          </cell>
          <cell r="U116">
            <v>207.50610064511378</v>
          </cell>
          <cell r="V116">
            <v>242.20816273591674</v>
          </cell>
          <cell r="W116">
            <v>266.68427460094966</v>
          </cell>
          <cell r="X116">
            <v>227.58635609020106</v>
          </cell>
          <cell r="Y116">
            <v>256.97616933947751</v>
          </cell>
          <cell r="Z116">
            <v>271.55988144023769</v>
          </cell>
          <cell r="AA116">
            <v>343.3352538094237</v>
          </cell>
          <cell r="AB116">
            <v>202.24526803484861</v>
          </cell>
          <cell r="AC116">
            <v>168.74845287203499</v>
          </cell>
          <cell r="AD116">
            <v>177.58663304718317</v>
          </cell>
          <cell r="AE116">
            <v>727.10966255819119</v>
          </cell>
          <cell r="AF116">
            <v>748.1335432891708</v>
          </cell>
          <cell r="AG116">
            <v>545.08757617053266</v>
          </cell>
          <cell r="AH116">
            <v>453.36582785649063</v>
          </cell>
          <cell r="AI116">
            <v>290.70403827902271</v>
          </cell>
          <cell r="AJ116">
            <v>320.65260614948107</v>
          </cell>
          <cell r="AK116">
            <v>279.63370966764461</v>
          </cell>
          <cell r="AL116">
            <v>229.43161065747972</v>
          </cell>
          <cell r="AM116">
            <v>87.532764519707925</v>
          </cell>
          <cell r="AN116">
            <v>90.610118095884033</v>
          </cell>
          <cell r="AO116">
            <v>142.7088904153749</v>
          </cell>
          <cell r="AP116">
            <v>95.112078759472794</v>
          </cell>
          <cell r="AQ116">
            <v>58.942767716000816</v>
          </cell>
          <cell r="AR116">
            <v>104.79874342874396</v>
          </cell>
        </row>
        <row r="117">
          <cell r="B117">
            <v>1115</v>
          </cell>
          <cell r="C117">
            <v>1436.7028192902194</v>
          </cell>
          <cell r="D117">
            <v>1424.9229213313731</v>
          </cell>
          <cell r="E117">
            <v>1427.2867577798395</v>
          </cell>
          <cell r="F117">
            <v>1411.7673647921556</v>
          </cell>
          <cell r="G117">
            <v>1206.0278941894426</v>
          </cell>
          <cell r="H117">
            <v>1301.9543592337466</v>
          </cell>
          <cell r="I117">
            <v>1226.1340958576661</v>
          </cell>
          <cell r="J117">
            <v>751.7543223671056</v>
          </cell>
          <cell r="K117">
            <v>911.27131656707456</v>
          </cell>
          <cell r="L117">
            <v>1071.7284373879233</v>
          </cell>
          <cell r="M117">
            <v>943.40996824992942</v>
          </cell>
          <cell r="N117">
            <v>955.82947441830538</v>
          </cell>
          <cell r="O117">
            <v>1193.1127376358606</v>
          </cell>
          <cell r="P117">
            <v>1024.9803353454254</v>
          </cell>
          <cell r="Q117">
            <v>1860.8341285081194</v>
          </cell>
          <cell r="R117">
            <v>2140.3022761717298</v>
          </cell>
          <cell r="S117">
            <v>2344.949452838352</v>
          </cell>
          <cell r="T117">
            <v>2330.9322584329575</v>
          </cell>
          <cell r="U117">
            <v>1464.4273657317433</v>
          </cell>
          <cell r="V117">
            <v>1865.7451200397056</v>
          </cell>
          <cell r="W117">
            <v>2016.9692283530494</v>
          </cell>
          <cell r="X117">
            <v>1619.8136039639721</v>
          </cell>
          <cell r="Y117">
            <v>1962.3901085002944</v>
          </cell>
          <cell r="Z117">
            <v>2566.2792445120681</v>
          </cell>
          <cell r="AA117">
            <v>2586.5413929369697</v>
          </cell>
          <cell r="AB117">
            <v>1957.7898557729975</v>
          </cell>
          <cell r="AC117">
            <v>1929.2998576903681</v>
          </cell>
          <cell r="AD117">
            <v>1686.3366167848114</v>
          </cell>
          <cell r="AE117">
            <v>7254.7724157949033</v>
          </cell>
          <cell r="AF117">
            <v>7705.5571791959255</v>
          </cell>
          <cell r="AG117">
            <v>4905.3448609205725</v>
          </cell>
          <cell r="AH117">
            <v>3902.2786977906239</v>
          </cell>
          <cell r="AI117">
            <v>2051.5779905314967</v>
          </cell>
          <cell r="AJ117">
            <v>2470.0077338173605</v>
          </cell>
          <cell r="AK117">
            <v>2114.9075567121627</v>
          </cell>
          <cell r="AL117">
            <v>1632.9469415778929</v>
          </cell>
          <cell r="AM117">
            <v>668.4410920463198</v>
          </cell>
          <cell r="AN117">
            <v>856.27841704382161</v>
          </cell>
          <cell r="AO117">
            <v>1075.107924700221</v>
          </cell>
          <cell r="AP117">
            <v>920.71109878671018</v>
          </cell>
          <cell r="AQ117">
            <v>673.89224274898356</v>
          </cell>
          <cell r="AR117">
            <v>995.15349440727937</v>
          </cell>
        </row>
        <row r="118">
          <cell r="B118">
            <v>1116</v>
          </cell>
          <cell r="C118">
            <v>69.426958937772582</v>
          </cell>
          <cell r="D118">
            <v>59.855159485087569</v>
          </cell>
          <cell r="E118">
            <v>52.679746366314227</v>
          </cell>
          <cell r="F118">
            <v>31.945585042273731</v>
          </cell>
          <cell r="G118">
            <v>11.467950498464083</v>
          </cell>
          <cell r="H118">
            <v>11.470841360543584</v>
          </cell>
          <cell r="I118">
            <v>18.11574202566975</v>
          </cell>
          <cell r="J118">
            <v>18.519879243639139</v>
          </cell>
          <cell r="K118">
            <v>33.404061411187747</v>
          </cell>
          <cell r="L118">
            <v>21.425473637787434</v>
          </cell>
          <cell r="M118">
            <v>35.750443753367961</v>
          </cell>
          <cell r="N118">
            <v>30.061241950415873</v>
          </cell>
          <cell r="O118">
            <v>54.604575670033732</v>
          </cell>
          <cell r="P118">
            <v>54.595714120564601</v>
          </cell>
          <cell r="Q118">
            <v>89.922601177719102</v>
          </cell>
          <cell r="R118">
            <v>89.905307977541199</v>
          </cell>
          <cell r="S118">
            <v>86.549771266361446</v>
          </cell>
          <cell r="T118">
            <v>52.744521899691222</v>
          </cell>
          <cell r="U118">
            <v>13.925034918114253</v>
          </cell>
          <cell r="V118">
            <v>16.43810794088018</v>
          </cell>
          <cell r="W118">
            <v>29.800080054865049</v>
          </cell>
          <cell r="X118">
            <v>39.904994823518045</v>
          </cell>
          <cell r="Y118">
            <v>71.934448616243969</v>
          </cell>
          <cell r="Z118">
            <v>51.303806433002599</v>
          </cell>
          <cell r="AA118">
            <v>98.016774992835238</v>
          </cell>
          <cell r="AB118">
            <v>61.573320469405651</v>
          </cell>
          <cell r="AC118">
            <v>88.297272123828009</v>
          </cell>
          <cell r="AD118">
            <v>89.822944564098947</v>
          </cell>
          <cell r="AE118">
            <v>350.57826841539276</v>
          </cell>
          <cell r="AF118">
            <v>323.67880885184752</v>
          </cell>
          <cell r="AG118">
            <v>181.05144022674321</v>
          </cell>
          <cell r="AH118">
            <v>88.301075026816804</v>
          </cell>
          <cell r="AI118">
            <v>19.508168055238986</v>
          </cell>
          <cell r="AJ118">
            <v>21.761950926305801</v>
          </cell>
          <cell r="AK118">
            <v>31.247087765500464</v>
          </cell>
          <cell r="AL118">
            <v>40.228541784857612</v>
          </cell>
          <cell r="AM118">
            <v>24.502743455804971</v>
          </cell>
          <cell r="AN118">
            <v>17.118301624703616</v>
          </cell>
          <cell r="AO118">
            <v>40.741127064933664</v>
          </cell>
          <cell r="AP118">
            <v>28.956754157329726</v>
          </cell>
          <cell r="AQ118">
            <v>30.841678914223682</v>
          </cell>
          <cell r="AR118">
            <v>53.006983464156683</v>
          </cell>
        </row>
        <row r="119">
          <cell r="B119">
            <v>1117</v>
          </cell>
          <cell r="C119">
            <v>113.82621782974161</v>
          </cell>
          <cell r="D119">
            <v>112.79582406050531</v>
          </cell>
          <cell r="E119">
            <v>124.25581560859212</v>
          </cell>
          <cell r="F119">
            <v>145.39695775818137</v>
          </cell>
          <cell r="G119">
            <v>155.19063542295285</v>
          </cell>
          <cell r="H119">
            <v>150.24058786584399</v>
          </cell>
          <cell r="I119">
            <v>160.24728703893939</v>
          </cell>
          <cell r="J119">
            <v>106.38320405126919</v>
          </cell>
          <cell r="K119">
            <v>118.91731223172739</v>
          </cell>
          <cell r="L119">
            <v>111.93856759346549</v>
          </cell>
          <cell r="M119">
            <v>129.10855276465807</v>
          </cell>
          <cell r="N119">
            <v>111.67131901610377</v>
          </cell>
          <cell r="O119">
            <v>122.41086652285794</v>
          </cell>
          <cell r="P119">
            <v>118.25140704055084</v>
          </cell>
          <cell r="Q119">
            <v>147.42903543630882</v>
          </cell>
          <cell r="R119">
            <v>169.42471439353218</v>
          </cell>
          <cell r="S119">
            <v>204.14510625502206</v>
          </cell>
          <cell r="T119">
            <v>240.06112307777735</v>
          </cell>
          <cell r="U119">
            <v>188.44125787937327</v>
          </cell>
          <cell r="V119">
            <v>215.29990022658663</v>
          </cell>
          <cell r="W119">
            <v>263.60399566126978</v>
          </cell>
          <cell r="X119">
            <v>229.22510190951871</v>
          </cell>
          <cell r="Y119">
            <v>256.08416835954057</v>
          </cell>
          <cell r="Z119">
            <v>268.03956361899054</v>
          </cell>
          <cell r="AA119">
            <v>353.97613672395056</v>
          </cell>
          <cell r="AB119">
            <v>228.73219690528009</v>
          </cell>
          <cell r="AC119">
            <v>197.94212224258644</v>
          </cell>
          <cell r="AD119">
            <v>194.55171070340882</v>
          </cell>
          <cell r="AE119">
            <v>574.77669996738564</v>
          </cell>
          <cell r="AF119">
            <v>609.96609631393585</v>
          </cell>
          <cell r="AG119">
            <v>427.04636837184228</v>
          </cell>
          <cell r="AH119">
            <v>401.89302085676536</v>
          </cell>
          <cell r="AI119">
            <v>263.99529687852794</v>
          </cell>
          <cell r="AJ119">
            <v>285.02951069675458</v>
          </cell>
          <cell r="AK119">
            <v>276.40386108357393</v>
          </cell>
          <cell r="AL119">
            <v>231.08364331551505</v>
          </cell>
          <cell r="AM119">
            <v>87.228925794393973</v>
          </cell>
          <cell r="AN119">
            <v>89.4355100800515</v>
          </cell>
          <cell r="AO119">
            <v>147.13182274441257</v>
          </cell>
          <cell r="AP119">
            <v>107.56837447061372</v>
          </cell>
          <cell r="AQ119">
            <v>69.139931857061256</v>
          </cell>
          <cell r="AR119">
            <v>114.81030111209243</v>
          </cell>
        </row>
        <row r="120">
          <cell r="B120">
            <v>1118</v>
          </cell>
          <cell r="C120">
            <v>106.79988878630297</v>
          </cell>
          <cell r="D120">
            <v>103.16334168839256</v>
          </cell>
          <cell r="E120">
            <v>116.82874333064018</v>
          </cell>
          <cell r="F120">
            <v>128.55044951556496</v>
          </cell>
          <cell r="G120">
            <v>131.75654329937237</v>
          </cell>
          <cell r="H120">
            <v>128.08375230463463</v>
          </cell>
          <cell r="I120">
            <v>126.90120748274269</v>
          </cell>
          <cell r="J120">
            <v>80.911171736634316</v>
          </cell>
          <cell r="K120">
            <v>96.345323752703436</v>
          </cell>
          <cell r="L120">
            <v>88.695194924759193</v>
          </cell>
          <cell r="M120">
            <v>91.165173609129113</v>
          </cell>
          <cell r="N120">
            <v>79.02900260908882</v>
          </cell>
          <cell r="O120">
            <v>86.345638116395392</v>
          </cell>
          <cell r="P120">
            <v>90.527367045338465</v>
          </cell>
          <cell r="Q120">
            <v>138.32845269462686</v>
          </cell>
          <cell r="R120">
            <v>154.95626586373095</v>
          </cell>
          <cell r="S120">
            <v>191.94285679152588</v>
          </cell>
          <cell r="T120">
            <v>212.24629289826512</v>
          </cell>
          <cell r="U120">
            <v>159.98625616491097</v>
          </cell>
          <cell r="V120">
            <v>183.54839716454504</v>
          </cell>
          <cell r="W120">
            <v>208.75027568212244</v>
          </cell>
          <cell r="X120">
            <v>174.34022365043913</v>
          </cell>
          <cell r="Y120">
            <v>207.47620044139438</v>
          </cell>
          <cell r="Z120">
            <v>212.38275470054862</v>
          </cell>
          <cell r="AA120">
            <v>249.94700402808164</v>
          </cell>
          <cell r="AB120">
            <v>161.87215791194555</v>
          </cell>
          <cell r="AC120">
            <v>139.62354275106907</v>
          </cell>
          <cell r="AD120">
            <v>148.93906605361906</v>
          </cell>
          <cell r="AE120">
            <v>539.29655929791841</v>
          </cell>
          <cell r="AF120">
            <v>557.87651126707522</v>
          </cell>
          <cell r="AG120">
            <v>401.52076839569719</v>
          </cell>
          <cell r="AH120">
            <v>355.32743796627648</v>
          </cell>
          <cell r="AI120">
            <v>224.13148621506303</v>
          </cell>
          <cell r="AJ120">
            <v>242.99458466039476</v>
          </cell>
          <cell r="AK120">
            <v>218.88659940854097</v>
          </cell>
          <cell r="AL120">
            <v>175.75376222752254</v>
          </cell>
          <cell r="AM120">
            <v>70.671788140357918</v>
          </cell>
          <cell r="AN120">
            <v>70.864762434288096</v>
          </cell>
          <cell r="AO120">
            <v>103.89163131874025</v>
          </cell>
          <cell r="AP120">
            <v>76.125377774642999</v>
          </cell>
          <cell r="AQ120">
            <v>48.769620746106526</v>
          </cell>
          <cell r="AR120">
            <v>87.893028332390884</v>
          </cell>
        </row>
        <row r="121">
          <cell r="B121">
            <v>1119</v>
          </cell>
          <cell r="C121">
            <v>86.371099397935112</v>
          </cell>
          <cell r="D121">
            <v>93.220378967725978</v>
          </cell>
          <cell r="E121">
            <v>96.597020010763117</v>
          </cell>
          <cell r="F121">
            <v>102.69498390499793</v>
          </cell>
          <cell r="G121">
            <v>76.159171623422466</v>
          </cell>
          <cell r="H121">
            <v>82.334648366019337</v>
          </cell>
          <cell r="I121">
            <v>57.756358532540247</v>
          </cell>
          <cell r="J121">
            <v>47.337442730849858</v>
          </cell>
          <cell r="K121">
            <v>49.778202594874692</v>
          </cell>
          <cell r="L121">
            <v>58.194643353751708</v>
          </cell>
          <cell r="M121">
            <v>52.533045954287083</v>
          </cell>
          <cell r="N121">
            <v>44.1143418647369</v>
          </cell>
          <cell r="O121">
            <v>36.70252167941301</v>
          </cell>
          <cell r="P121">
            <v>34.491915444980336</v>
          </cell>
          <cell r="Q121">
            <v>111.86884811421689</v>
          </cell>
          <cell r="R121">
            <v>140.0214610231649</v>
          </cell>
          <cell r="S121">
            <v>158.70330750661569</v>
          </cell>
          <cell r="T121">
            <v>169.55700828135699</v>
          </cell>
          <cell r="U121">
            <v>92.47677903151488</v>
          </cell>
          <cell r="V121">
            <v>117.98836672699859</v>
          </cell>
          <cell r="W121">
            <v>95.008203666642558</v>
          </cell>
          <cell r="X121">
            <v>101.99852721944417</v>
          </cell>
          <cell r="Y121">
            <v>107.19557459473236</v>
          </cell>
          <cell r="Z121">
            <v>139.3484582199797</v>
          </cell>
          <cell r="AA121">
            <v>144.029533745425</v>
          </cell>
          <cell r="AB121">
            <v>90.357760780964185</v>
          </cell>
          <cell r="AC121">
            <v>59.349102242658752</v>
          </cell>
          <cell r="AD121">
            <v>56.747410649896921</v>
          </cell>
          <cell r="AE121">
            <v>436.13937483855068</v>
          </cell>
          <cell r="AF121">
            <v>504.107941313043</v>
          </cell>
          <cell r="AG121">
            <v>331.98773344405208</v>
          </cell>
          <cell r="AH121">
            <v>283.86011609031857</v>
          </cell>
          <cell r="AI121">
            <v>129.5546156374235</v>
          </cell>
          <cell r="AJ121">
            <v>156.20149568444978</v>
          </cell>
          <cell r="AK121">
            <v>99.621533665291594</v>
          </cell>
          <cell r="AL121">
            <v>102.82552428306771</v>
          </cell>
          <cell r="AM121">
            <v>36.513599734456108</v>
          </cell>
          <cell r="AN121">
            <v>46.495749625558823</v>
          </cell>
          <cell r="AO121">
            <v>59.866543618216795</v>
          </cell>
          <cell r="AP121">
            <v>42.493525526875743</v>
          </cell>
          <cell r="AQ121">
            <v>20.730266192691953</v>
          </cell>
          <cell r="AR121">
            <v>33.48820362715049</v>
          </cell>
        </row>
        <row r="122">
          <cell r="B122">
            <v>1120</v>
          </cell>
          <cell r="C122">
            <v>541.93092697766133</v>
          </cell>
          <cell r="D122">
            <v>525.8623107430858</v>
          </cell>
          <cell r="E122">
            <v>379.68252082670045</v>
          </cell>
          <cell r="F122">
            <v>281.235642971777</v>
          </cell>
          <cell r="G122">
            <v>177.22878638408906</v>
          </cell>
          <cell r="H122">
            <v>180.69380282743833</v>
          </cell>
          <cell r="I122">
            <v>339.75697090444578</v>
          </cell>
          <cell r="J122">
            <v>452.65208000056668</v>
          </cell>
          <cell r="K122">
            <v>299.61518474975998</v>
          </cell>
          <cell r="L122">
            <v>100.44326067327995</v>
          </cell>
          <cell r="M122">
            <v>90.188485597397005</v>
          </cell>
          <cell r="N122">
            <v>25.806758517271231</v>
          </cell>
          <cell r="O122">
            <v>40.352215593320381</v>
          </cell>
          <cell r="P122">
            <v>74.223508459287132</v>
          </cell>
          <cell r="Q122">
            <v>701.91521216077194</v>
          </cell>
          <cell r="R122">
            <v>789.87030371070171</v>
          </cell>
          <cell r="S122">
            <v>623.7963847221464</v>
          </cell>
          <cell r="T122">
            <v>464.34083176342563</v>
          </cell>
          <cell r="U122">
            <v>215.20122878311898</v>
          </cell>
          <cell r="V122">
            <v>258.9403986827341</v>
          </cell>
          <cell r="W122">
            <v>558.89429855008223</v>
          </cell>
          <cell r="X122">
            <v>975.33459433766348</v>
          </cell>
          <cell r="Y122">
            <v>645.21055828288002</v>
          </cell>
          <cell r="Z122">
            <v>240.51377767412239</v>
          </cell>
          <cell r="AA122">
            <v>247.2692244249927</v>
          </cell>
          <cell r="AB122">
            <v>52.859020764394025</v>
          </cell>
          <cell r="AC122">
            <v>65.250769140178619</v>
          </cell>
          <cell r="AD122">
            <v>122.11533804592587</v>
          </cell>
          <cell r="AE122">
            <v>2736.5336014625755</v>
          </cell>
          <cell r="AF122">
            <v>2843.7061704565108</v>
          </cell>
          <cell r="AG122">
            <v>1304.9050530082145</v>
          </cell>
          <cell r="AH122">
            <v>777.36593577496797</v>
          </cell>
          <cell r="AI122">
            <v>301.48446747044432</v>
          </cell>
          <cell r="AJ122">
            <v>342.80394490888034</v>
          </cell>
          <cell r="AK122">
            <v>586.03262696877084</v>
          </cell>
          <cell r="AL122">
            <v>983.24254033998488</v>
          </cell>
          <cell r="AM122">
            <v>219.77549127987729</v>
          </cell>
          <cell r="AN122">
            <v>80.251109564339018</v>
          </cell>
          <cell r="AO122">
            <v>102.7785998088859</v>
          </cell>
          <cell r="AP122">
            <v>24.85858579012768</v>
          </cell>
          <cell r="AQ122">
            <v>22.791681128101846</v>
          </cell>
          <cell r="AR122">
            <v>72.063610650184089</v>
          </cell>
        </row>
        <row r="123">
          <cell r="B123">
            <v>1121</v>
          </cell>
          <cell r="C123">
            <v>21.622721563760511</v>
          </cell>
          <cell r="D123">
            <v>20.375808128322664</v>
          </cell>
          <cell r="E123">
            <v>21.616983649506967</v>
          </cell>
          <cell r="F123">
            <v>26.083010249601521</v>
          </cell>
          <cell r="G123">
            <v>25.462419505321812</v>
          </cell>
          <cell r="H123">
            <v>21.540962386144379</v>
          </cell>
          <cell r="I123">
            <v>19.380458002245508</v>
          </cell>
          <cell r="J123">
            <v>11.81918585520652</v>
          </cell>
          <cell r="K123">
            <v>13.026200626916665</v>
          </cell>
          <cell r="L123">
            <v>12.407247584847006</v>
          </cell>
          <cell r="M123">
            <v>13.14959781447949</v>
          </cell>
          <cell r="N123">
            <v>8.5483770272290425</v>
          </cell>
          <cell r="O123">
            <v>8.3980044104202847</v>
          </cell>
          <cell r="P123">
            <v>8.7476547785673517</v>
          </cell>
          <cell r="Q123">
            <v>28.005999359667243</v>
          </cell>
          <cell r="R123">
            <v>30.605436871729289</v>
          </cell>
          <cell r="S123">
            <v>35.515451751109204</v>
          </cell>
          <cell r="T123">
            <v>43.064977633042581</v>
          </cell>
          <cell r="U123">
            <v>30.91791168428631</v>
          </cell>
          <cell r="V123">
            <v>30.868935741004897</v>
          </cell>
          <cell r="W123">
            <v>31.880515804900572</v>
          </cell>
          <cell r="X123">
            <v>25.466934431130571</v>
          </cell>
          <cell r="Y123">
            <v>28.051456022889159</v>
          </cell>
          <cell r="Z123">
            <v>29.709449565524931</v>
          </cell>
          <cell r="AA123">
            <v>36.052172642100189</v>
          </cell>
          <cell r="AB123">
            <v>17.509321772502393</v>
          </cell>
          <cell r="AC123">
            <v>13.579830474370386</v>
          </cell>
          <cell r="AD123">
            <v>14.391974221748756</v>
          </cell>
          <cell r="AE123">
            <v>109.18606259343289</v>
          </cell>
          <cell r="AF123">
            <v>110.18627902933608</v>
          </cell>
          <cell r="AG123">
            <v>74.293942037728669</v>
          </cell>
          <cell r="AH123">
            <v>72.096280031419582</v>
          </cell>
          <cell r="AI123">
            <v>43.314204998472917</v>
          </cell>
          <cell r="AJ123">
            <v>40.866519867070906</v>
          </cell>
          <cell r="AK123">
            <v>33.428543598912974</v>
          </cell>
          <cell r="AL123">
            <v>25.673418588972641</v>
          </cell>
          <cell r="AM123">
            <v>9.5550552442190568</v>
          </cell>
          <cell r="AN123">
            <v>9.9130133634571873</v>
          </cell>
          <cell r="AO123">
            <v>14.985252745625379</v>
          </cell>
          <cell r="AP123">
            <v>8.2342989165227092</v>
          </cell>
          <cell r="AQ123">
            <v>4.7433489294296862</v>
          </cell>
          <cell r="AR123">
            <v>8.4930987654764198</v>
          </cell>
        </row>
        <row r="124">
          <cell r="B124">
            <v>1122</v>
          </cell>
          <cell r="C124">
            <v>47.542141221894703</v>
          </cell>
          <cell r="D124">
            <v>42.870660580682269</v>
          </cell>
          <cell r="E124">
            <v>52.740889281908956</v>
          </cell>
          <cell r="F124">
            <v>78.197047600546256</v>
          </cell>
          <cell r="G124">
            <v>64.378734296848123</v>
          </cell>
          <cell r="H124">
            <v>70.780533472179954</v>
          </cell>
          <cell r="I124">
            <v>63.427975039955946</v>
          </cell>
          <cell r="J124">
            <v>37.279321803985368</v>
          </cell>
          <cell r="K124">
            <v>42.190678331828217</v>
          </cell>
          <cell r="L124">
            <v>49.475456664254558</v>
          </cell>
          <cell r="M124">
            <v>55.334176636335982</v>
          </cell>
          <cell r="N124">
            <v>39.626321151684472</v>
          </cell>
          <cell r="O124">
            <v>50.200107730148346</v>
          </cell>
          <cell r="P124">
            <v>55.307057467899106</v>
          </cell>
          <cell r="Q124">
            <v>61.577131846766072</v>
          </cell>
          <cell r="R124">
            <v>64.393779514815961</v>
          </cell>
          <cell r="S124">
            <v>86.650225534354377</v>
          </cell>
          <cell r="T124">
            <v>129.10910487944687</v>
          </cell>
          <cell r="U124">
            <v>78.172304910775125</v>
          </cell>
          <cell r="V124">
            <v>101.43092496517973</v>
          </cell>
          <cell r="W124">
            <v>104.3379140214263</v>
          </cell>
          <cell r="X124">
            <v>80.326179455151888</v>
          </cell>
          <cell r="Y124">
            <v>90.856113129072995</v>
          </cell>
          <cell r="Z124">
            <v>118.47015822374355</v>
          </cell>
          <cell r="AA124">
            <v>151.70937676169657</v>
          </cell>
          <cell r="AB124">
            <v>81.165115377493606</v>
          </cell>
          <cell r="AC124">
            <v>81.175112497521098</v>
          </cell>
          <cell r="AD124">
            <v>90.993273683937289</v>
          </cell>
          <cell r="AE124">
            <v>240.06872548271576</v>
          </cell>
          <cell r="AF124">
            <v>231.83171627676077</v>
          </cell>
          <cell r="AG124">
            <v>181.2615781581431</v>
          </cell>
          <cell r="AH124">
            <v>216.14515301297928</v>
          </cell>
          <cell r="AI124">
            <v>109.51487521808684</v>
          </cell>
          <cell r="AJ124">
            <v>134.28156205329407</v>
          </cell>
          <cell r="AK124">
            <v>109.40426840110088</v>
          </cell>
          <cell r="AL124">
            <v>80.977458609394844</v>
          </cell>
          <cell r="AM124">
            <v>30.947954342011201</v>
          </cell>
          <cell r="AN124">
            <v>39.529384718242497</v>
          </cell>
          <cell r="AO124">
            <v>63.058705982133937</v>
          </cell>
          <cell r="AP124">
            <v>38.170400332806217</v>
          </cell>
          <cell r="AQ124">
            <v>28.353953584925218</v>
          </cell>
          <cell r="AR124">
            <v>53.697626780337707</v>
          </cell>
        </row>
        <row r="125">
          <cell r="B125">
            <v>1123</v>
          </cell>
          <cell r="C125">
            <v>33.349130171975204</v>
          </cell>
          <cell r="D125">
            <v>30.07593468020352</v>
          </cell>
          <cell r="E125">
            <v>41.10533114141527</v>
          </cell>
          <cell r="F125">
            <v>39.501311465868078</v>
          </cell>
          <cell r="G125">
            <v>51.53575402984734</v>
          </cell>
          <cell r="H125">
            <v>52.010657758252982</v>
          </cell>
          <cell r="I125">
            <v>41.645102259208187</v>
          </cell>
          <cell r="J125">
            <v>24.908641850633142</v>
          </cell>
          <cell r="K125">
            <v>39.475241904625008</v>
          </cell>
          <cell r="L125">
            <v>42.499182519594676</v>
          </cell>
          <cell r="M125">
            <v>36.791409547158977</v>
          </cell>
          <cell r="N125">
            <v>28.554420507131432</v>
          </cell>
          <cell r="O125">
            <v>39.556648224599961</v>
          </cell>
          <cell r="P125">
            <v>36.960509541452531</v>
          </cell>
          <cell r="Q125">
            <v>43.194179580387889</v>
          </cell>
          <cell r="R125">
            <v>45.17549018994405</v>
          </cell>
          <cell r="S125">
            <v>67.533677618320098</v>
          </cell>
          <cell r="T125">
            <v>65.219584644354697</v>
          </cell>
          <cell r="U125">
            <v>62.57763098062604</v>
          </cell>
          <cell r="V125">
            <v>74.533051189004041</v>
          </cell>
          <cell r="W125">
            <v>68.505467756105546</v>
          </cell>
          <cell r="X125">
            <v>53.670934406971043</v>
          </cell>
          <cell r="Y125">
            <v>85.008518139383938</v>
          </cell>
          <cell r="Z125">
            <v>101.76530378776239</v>
          </cell>
          <cell r="AA125">
            <v>100.87078460147509</v>
          </cell>
          <cell r="AB125">
            <v>58.486954318247946</v>
          </cell>
          <cell r="AC125">
            <v>63.964312326133737</v>
          </cell>
          <cell r="AD125">
            <v>60.808835511728034</v>
          </cell>
          <cell r="AE125">
            <v>168.39971803071015</v>
          </cell>
          <cell r="AF125">
            <v>162.64166357821881</v>
          </cell>
          <cell r="AG125">
            <v>141.27211912526013</v>
          </cell>
          <cell r="AH125">
            <v>109.18592546636972</v>
          </cell>
          <cell r="AI125">
            <v>87.667639531786605</v>
          </cell>
          <cell r="AJ125">
            <v>98.672219953563271</v>
          </cell>
          <cell r="AK125">
            <v>71.831899761699674</v>
          </cell>
          <cell r="AL125">
            <v>54.106094662383384</v>
          </cell>
          <cell r="AM125">
            <v>28.956111454187276</v>
          </cell>
          <cell r="AN125">
            <v>33.955553910867103</v>
          </cell>
          <cell r="AO125">
            <v>41.927409393837451</v>
          </cell>
          <cell r="AP125">
            <v>27.505295226785549</v>
          </cell>
          <cell r="AQ125">
            <v>22.342329896275054</v>
          </cell>
          <cell r="AR125">
            <v>35.884961844516276</v>
          </cell>
        </row>
        <row r="126">
          <cell r="B126">
            <v>1124</v>
          </cell>
          <cell r="C126">
            <v>76.895822306482458</v>
          </cell>
          <cell r="D126">
            <v>71.758334462824763</v>
          </cell>
          <cell r="E126">
            <v>84.245180202801194</v>
          </cell>
          <cell r="F126">
            <v>85.859220316278993</v>
          </cell>
          <cell r="G126">
            <v>90.496869260474156</v>
          </cell>
          <cell r="H126">
            <v>95.788763779679684</v>
          </cell>
          <cell r="I126">
            <v>97.7902468624617</v>
          </cell>
          <cell r="J126">
            <v>67.070093692482928</v>
          </cell>
          <cell r="K126">
            <v>82.828664974965264</v>
          </cell>
          <cell r="L126">
            <v>75.909152078890372</v>
          </cell>
          <cell r="M126">
            <v>72.066368268084688</v>
          </cell>
          <cell r="N126">
            <v>60.704818439829531</v>
          </cell>
          <cell r="O126">
            <v>68.997403921005485</v>
          </cell>
          <cell r="P126">
            <v>70.388195549192218</v>
          </cell>
          <cell r="Q126">
            <v>99.596359502022906</v>
          </cell>
          <cell r="R126">
            <v>107.78444523972904</v>
          </cell>
          <cell r="S126">
            <v>138.40995030887794</v>
          </cell>
          <cell r="T126">
            <v>141.75991831953212</v>
          </cell>
          <cell r="U126">
            <v>109.88642343729158</v>
          </cell>
          <cell r="V126">
            <v>137.26857420851221</v>
          </cell>
          <cell r="W126">
            <v>160.86325257651907</v>
          </cell>
          <cell r="X126">
            <v>144.51669508215895</v>
          </cell>
          <cell r="Y126">
            <v>178.36856037506217</v>
          </cell>
          <cell r="Z126">
            <v>181.76627086928278</v>
          </cell>
          <cell r="AA126">
            <v>197.58392516227724</v>
          </cell>
          <cell r="AB126">
            <v>124.33941505137977</v>
          </cell>
          <cell r="AC126">
            <v>111.5709164496642</v>
          </cell>
          <cell r="AD126">
            <v>115.80533543017721</v>
          </cell>
          <cell r="AE126">
            <v>388.29302975443341</v>
          </cell>
          <cell r="AF126">
            <v>388.04762068851107</v>
          </cell>
          <cell r="AG126">
            <v>289.53653462598936</v>
          </cell>
          <cell r="AH126">
            <v>237.32423259299094</v>
          </cell>
          <cell r="AI126">
            <v>153.94451992470377</v>
          </cell>
          <cell r="AJ126">
            <v>181.72602262944247</v>
          </cell>
          <cell r="AK126">
            <v>168.67431772827572</v>
          </cell>
          <cell r="AL126">
            <v>145.68842653491211</v>
          </cell>
          <cell r="AM126">
            <v>60.756969150723066</v>
          </cell>
          <cell r="AN126">
            <v>60.649103181092286</v>
          </cell>
          <cell r="AO126">
            <v>82.126674761673186</v>
          </cell>
          <cell r="AP126">
            <v>58.474447151148453</v>
          </cell>
          <cell r="AQ126">
            <v>38.97101573512392</v>
          </cell>
          <cell r="AR126">
            <v>68.339905020904837</v>
          </cell>
        </row>
        <row r="127">
          <cell r="B127">
            <v>1125</v>
          </cell>
          <cell r="C127">
            <v>530.15280815742904</v>
          </cell>
          <cell r="D127">
            <v>768.2015035115204</v>
          </cell>
          <cell r="E127">
            <v>641.41764089176706</v>
          </cell>
          <cell r="F127">
            <v>486.91950059764855</v>
          </cell>
          <cell r="G127">
            <v>523.32193022558727</v>
          </cell>
          <cell r="H127">
            <v>455.45515221423369</v>
          </cell>
          <cell r="I127">
            <v>649.3634765448204</v>
          </cell>
          <cell r="J127">
            <v>243.92136511277081</v>
          </cell>
          <cell r="K127">
            <v>193.61828672316838</v>
          </cell>
          <cell r="L127">
            <v>167.62555487160299</v>
          </cell>
          <cell r="M127">
            <v>190.59784863451492</v>
          </cell>
          <cell r="N127">
            <v>91.872621337994062</v>
          </cell>
          <cell r="O127">
            <v>187.60736345311534</v>
          </cell>
          <cell r="P127">
            <v>174.2906581421075</v>
          </cell>
          <cell r="Q127">
            <v>686.66005627464392</v>
          </cell>
          <cell r="R127">
            <v>1153.8753443505655</v>
          </cell>
          <cell r="S127">
            <v>1053.8120233033255</v>
          </cell>
          <cell r="T127">
            <v>803.94008213259656</v>
          </cell>
          <cell r="U127">
            <v>635.44712307419263</v>
          </cell>
          <cell r="V127">
            <v>652.68280843636364</v>
          </cell>
          <cell r="W127">
            <v>1068.1916069637621</v>
          </cell>
          <cell r="X127">
            <v>525.58014467150042</v>
          </cell>
          <cell r="Y127">
            <v>416.95003867967449</v>
          </cell>
          <cell r="Z127">
            <v>401.38337969761977</v>
          </cell>
          <cell r="AA127">
            <v>522.56096658849867</v>
          </cell>
          <cell r="AB127">
            <v>188.17926303042864</v>
          </cell>
          <cell r="AC127">
            <v>303.36685561580884</v>
          </cell>
          <cell r="AD127">
            <v>286.74961719095728</v>
          </cell>
          <cell r="AE127">
            <v>2677.0588302157357</v>
          </cell>
          <cell r="AF127">
            <v>4154.2040778749661</v>
          </cell>
          <cell r="AG127">
            <v>2204.4446999189204</v>
          </cell>
          <cell r="AH127">
            <v>1345.8985114029679</v>
          </cell>
          <cell r="AI127">
            <v>890.22464504011566</v>
          </cell>
          <cell r="AJ127">
            <v>864.068498559516</v>
          </cell>
          <cell r="AK127">
            <v>1120.059974057637</v>
          </cell>
          <cell r="AL127">
            <v>529.84151244014504</v>
          </cell>
          <cell r="AM127">
            <v>142.02402365184719</v>
          </cell>
          <cell r="AN127">
            <v>133.92771878982509</v>
          </cell>
          <cell r="AO127">
            <v>217.2048890663134</v>
          </cell>
          <cell r="AP127">
            <v>88.497105816911727</v>
          </cell>
          <cell r="AQ127">
            <v>105.96412470137361</v>
          </cell>
          <cell r="AR127">
            <v>169.21881475336829</v>
          </cell>
        </row>
        <row r="128">
          <cell r="B128">
            <v>1126</v>
          </cell>
          <cell r="C128">
            <v>119.49958246513202</v>
          </cell>
          <cell r="D128">
            <v>113.75000840955292</v>
          </cell>
          <cell r="E128">
            <v>109.841806698144</v>
          </cell>
          <cell r="F128">
            <v>129.68202398021035</v>
          </cell>
          <cell r="G128">
            <v>92.110541420756846</v>
          </cell>
          <cell r="H128">
            <v>119.10421317604755</v>
          </cell>
          <cell r="I128">
            <v>96.608665328905332</v>
          </cell>
          <cell r="J128">
            <v>65.787720652685749</v>
          </cell>
          <cell r="K128">
            <v>76.890099375729974</v>
          </cell>
          <cell r="L128">
            <v>86.087446493725153</v>
          </cell>
          <cell r="M128">
            <v>86.112233701501353</v>
          </cell>
          <cell r="N128">
            <v>73.640616132916563</v>
          </cell>
          <cell r="O128">
            <v>91.326883147891721</v>
          </cell>
          <cell r="P128">
            <v>82.482595755262921</v>
          </cell>
          <cell r="Q128">
            <v>154.77724300941094</v>
          </cell>
          <cell r="R128">
            <v>170.85794485363726</v>
          </cell>
          <cell r="S128">
            <v>180.46372469415132</v>
          </cell>
          <cell r="T128">
            <v>214.11460597040448</v>
          </cell>
          <cell r="U128">
            <v>111.8458355555541</v>
          </cell>
          <cell r="V128">
            <v>170.68041051774196</v>
          </cell>
          <cell r="W128">
            <v>158.9195715370432</v>
          </cell>
          <cell r="X128">
            <v>141.75355128182875</v>
          </cell>
          <cell r="Y128">
            <v>165.58007227195648</v>
          </cell>
          <cell r="Z128">
            <v>206.13843903250299</v>
          </cell>
          <cell r="AA128">
            <v>236.09338930388375</v>
          </cell>
          <cell r="AB128">
            <v>150.83532690351225</v>
          </cell>
          <cell r="AC128">
            <v>147.67836860887479</v>
          </cell>
          <cell r="AD128">
            <v>135.7035024703024</v>
          </cell>
          <cell r="AE128">
            <v>603.42491357770677</v>
          </cell>
          <cell r="AF128">
            <v>615.12604002107366</v>
          </cell>
          <cell r="AG128">
            <v>377.50784070826785</v>
          </cell>
          <cell r="AH128">
            <v>358.45523298298559</v>
          </cell>
          <cell r="AI128">
            <v>156.68954290793619</v>
          </cell>
          <cell r="AJ128">
            <v>225.95901737155432</v>
          </cell>
          <cell r="AK128">
            <v>166.63625702787414</v>
          </cell>
          <cell r="AL128">
            <v>142.90287935414563</v>
          </cell>
          <cell r="AM128">
            <v>56.400877608968308</v>
          </cell>
          <cell r="AN128">
            <v>68.781250771560735</v>
          </cell>
          <cell r="AO128">
            <v>98.133312114415943</v>
          </cell>
          <cell r="AP128">
            <v>70.93496738665695</v>
          </cell>
          <cell r="AQ128">
            <v>51.583120493505739</v>
          </cell>
          <cell r="AR128">
            <v>80.082359205428517</v>
          </cell>
        </row>
        <row r="129">
          <cell r="B129">
            <v>1127</v>
          </cell>
          <cell r="C129">
            <v>57.70357792208366</v>
          </cell>
          <cell r="D129">
            <v>82.994858823651114</v>
          </cell>
          <cell r="E129">
            <v>83.022724251821643</v>
          </cell>
          <cell r="F129">
            <v>59.473459535538218</v>
          </cell>
          <cell r="G129">
            <v>60.02275553016338</v>
          </cell>
          <cell r="H129">
            <v>47.848566632468753</v>
          </cell>
          <cell r="I129">
            <v>57.762547182777396</v>
          </cell>
          <cell r="J129">
            <v>31.171130473675152</v>
          </cell>
          <cell r="K129">
            <v>24.167551374255734</v>
          </cell>
          <cell r="L129">
            <v>25.293965689317488</v>
          </cell>
          <cell r="M129">
            <v>58.617591934834721</v>
          </cell>
          <cell r="N129">
            <v>33.29174836041534</v>
          </cell>
          <cell r="O129">
            <v>67.823344522070499</v>
          </cell>
          <cell r="P129">
            <v>66.951706121320058</v>
          </cell>
          <cell r="Q129">
            <v>74.73834232989725</v>
          </cell>
          <cell r="R129">
            <v>124.66224143888417</v>
          </cell>
          <cell r="S129">
            <v>136.4015260046915</v>
          </cell>
          <cell r="T129">
            <v>98.195077184265742</v>
          </cell>
          <cell r="U129">
            <v>72.883028815907679</v>
          </cell>
          <cell r="V129">
            <v>68.56863227368757</v>
          </cell>
          <cell r="W129">
            <v>95.018383888475995</v>
          </cell>
          <cell r="X129">
            <v>67.164789998424979</v>
          </cell>
          <cell r="Y129">
            <v>52.043955407457766</v>
          </cell>
          <cell r="Z129">
            <v>60.56700269902467</v>
          </cell>
          <cell r="AA129">
            <v>160.71149658826985</v>
          </cell>
          <cell r="AB129">
            <v>68.190246236792788</v>
          </cell>
          <cell r="AC129">
            <v>109.67242642451068</v>
          </cell>
          <cell r="AD129">
            <v>110.15149237038652</v>
          </cell>
          <cell r="AE129">
            <v>291.37990110482292</v>
          </cell>
          <cell r="AF129">
            <v>448.8113852834943</v>
          </cell>
          <cell r="AG129">
            <v>285.3351588448765</v>
          </cell>
          <cell r="AH129">
            <v>164.39111713253919</v>
          </cell>
          <cell r="AI129">
            <v>102.10490550842341</v>
          </cell>
          <cell r="AJ129">
            <v>90.776092722505737</v>
          </cell>
          <cell r="AK129">
            <v>99.632208209940998</v>
          </cell>
          <cell r="AL129">
            <v>67.709357509562537</v>
          </cell>
          <cell r="AM129">
            <v>17.727524326728851</v>
          </cell>
          <cell r="AN129">
            <v>20.20910908550421</v>
          </cell>
          <cell r="AO129">
            <v>66.800478834127773</v>
          </cell>
          <cell r="AP129">
            <v>32.068567703567403</v>
          </cell>
          <cell r="AQ129">
            <v>38.307885172092163</v>
          </cell>
          <cell r="AR129">
            <v>65.003417144297785</v>
          </cell>
        </row>
        <row r="130">
          <cell r="B130">
            <v>1128</v>
          </cell>
          <cell r="C130">
            <v>448.67293162956673</v>
          </cell>
          <cell r="D130">
            <v>436.08602117877854</v>
          </cell>
          <cell r="E130">
            <v>508.80946966578398</v>
          </cell>
          <cell r="F130">
            <v>545.77205618624976</v>
          </cell>
          <cell r="G130">
            <v>762.78374090194268</v>
          </cell>
          <cell r="H130">
            <v>801.63767494888145</v>
          </cell>
          <cell r="I130">
            <v>695.15615840395287</v>
          </cell>
          <cell r="J130">
            <v>415.24550866791247</v>
          </cell>
          <cell r="K130">
            <v>508.3863324276378</v>
          </cell>
          <cell r="L130">
            <v>537.35624899146808</v>
          </cell>
          <cell r="M130">
            <v>503.57360387945971</v>
          </cell>
          <cell r="N130">
            <v>448.71291912322039</v>
          </cell>
          <cell r="O130">
            <v>528.05233920032595</v>
          </cell>
          <cell r="P130">
            <v>490.04654755350754</v>
          </cell>
          <cell r="Q130">
            <v>581.12637666191813</v>
          </cell>
          <cell r="R130">
            <v>655.02202944671149</v>
          </cell>
          <cell r="S130">
            <v>835.94448066461666</v>
          </cell>
          <cell r="T130">
            <v>901.11000101146624</v>
          </cell>
          <cell r="U130">
            <v>926.21521417030499</v>
          </cell>
          <cell r="V130">
            <v>1148.774202005133</v>
          </cell>
          <cell r="W130">
            <v>1143.5197709106467</v>
          </cell>
          <cell r="X130">
            <v>894.73422887319578</v>
          </cell>
          <cell r="Y130">
            <v>1094.7917397543877</v>
          </cell>
          <cell r="Z130">
            <v>1286.7123243054505</v>
          </cell>
          <cell r="AA130">
            <v>1380.6446981272552</v>
          </cell>
          <cell r="AB130">
            <v>919.08193325839363</v>
          </cell>
          <cell r="AC130">
            <v>853.87681376274531</v>
          </cell>
          <cell r="AD130">
            <v>806.24321128069448</v>
          </cell>
          <cell r="AE130">
            <v>2265.6181670946435</v>
          </cell>
          <cell r="AF130">
            <v>2358.222835029876</v>
          </cell>
          <cell r="AG130">
            <v>1748.6926881428888</v>
          </cell>
          <cell r="AH130">
            <v>1508.5733824273084</v>
          </cell>
          <cell r="AI130">
            <v>1297.5739134304717</v>
          </cell>
          <cell r="AJ130">
            <v>1520.8300066743091</v>
          </cell>
          <cell r="AK130">
            <v>1199.0458608649458</v>
          </cell>
          <cell r="AL130">
            <v>901.98867263991451</v>
          </cell>
          <cell r="AM130">
            <v>372.91453055884767</v>
          </cell>
          <cell r="AN130">
            <v>429.33129533864593</v>
          </cell>
          <cell r="AO130">
            <v>573.87137132435896</v>
          </cell>
          <cell r="AP130">
            <v>432.22664278809395</v>
          </cell>
          <cell r="AQ130">
            <v>298.25377261302918</v>
          </cell>
          <cell r="AR130">
            <v>475.7862345288288</v>
          </cell>
        </row>
        <row r="131">
          <cell r="B131">
            <v>1129</v>
          </cell>
          <cell r="C131">
            <v>129.46277236188934</v>
          </cell>
          <cell r="D131">
            <v>125.37558731203123</v>
          </cell>
          <cell r="E131">
            <v>142.72277147553962</v>
          </cell>
          <cell r="F131">
            <v>145.46301254451743</v>
          </cell>
          <cell r="G131">
            <v>154.31621935278127</v>
          </cell>
          <cell r="H131">
            <v>154.37444133682794</v>
          </cell>
          <cell r="I131">
            <v>148.7636263083501</v>
          </cell>
          <cell r="J131">
            <v>106.01926731315196</v>
          </cell>
          <cell r="K131">
            <v>119.82290039412426</v>
          </cell>
          <cell r="L131">
            <v>118.38452486258058</v>
          </cell>
          <cell r="M131">
            <v>146.92405649782103</v>
          </cell>
          <cell r="N131">
            <v>100.66341074430515</v>
          </cell>
          <cell r="O131">
            <v>99.691594236238373</v>
          </cell>
          <cell r="P131">
            <v>107.6374758752719</v>
          </cell>
          <cell r="Q131">
            <v>167.6816819370471</v>
          </cell>
          <cell r="R131">
            <v>188.32011955396402</v>
          </cell>
          <cell r="S131">
            <v>234.48524485698636</v>
          </cell>
          <cell r="T131">
            <v>240.17018441191377</v>
          </cell>
          <cell r="U131">
            <v>187.37949236933468</v>
          </cell>
          <cell r="V131">
            <v>221.22385361692412</v>
          </cell>
          <cell r="W131">
            <v>244.71357380554019</v>
          </cell>
          <cell r="X131">
            <v>228.44092327316801</v>
          </cell>
          <cell r="Y131">
            <v>258.03431999929296</v>
          </cell>
          <cell r="Z131">
            <v>283.47456167788238</v>
          </cell>
          <cell r="AA131">
            <v>402.8207953481654</v>
          </cell>
          <cell r="AB131">
            <v>206.18510903594805</v>
          </cell>
          <cell r="AC131">
            <v>161.20436276123428</v>
          </cell>
          <cell r="AD131">
            <v>177.08926761564814</v>
          </cell>
          <cell r="AE131">
            <v>653.7350224365664</v>
          </cell>
          <cell r="AF131">
            <v>677.9936952698223</v>
          </cell>
          <cell r="AG131">
            <v>490.51419399623654</v>
          </cell>
          <cell r="AH131">
            <v>402.07560347769459</v>
          </cell>
          <cell r="AI131">
            <v>262.50782484510813</v>
          </cell>
          <cell r="AJ131">
            <v>292.87206675210456</v>
          </cell>
          <cell r="AK131">
            <v>256.59617370264874</v>
          </cell>
          <cell r="AL131">
            <v>230.29310661255982</v>
          </cell>
          <cell r="AM131">
            <v>87.893198145791132</v>
          </cell>
          <cell r="AN131">
            <v>94.585633837318326</v>
          </cell>
          <cell r="AO131">
            <v>167.43433161187843</v>
          </cell>
          <cell r="AP131">
            <v>96.964910577183346</v>
          </cell>
          <cell r="AQ131">
            <v>56.307664736024421</v>
          </cell>
          <cell r="AR131">
            <v>104.50523444467578</v>
          </cell>
        </row>
        <row r="132">
          <cell r="B132">
            <v>1130</v>
          </cell>
          <cell r="C132">
            <v>312.75606214561617</v>
          </cell>
          <cell r="D132">
            <v>272.65526477155134</v>
          </cell>
          <cell r="E132">
            <v>195.52558149367115</v>
          </cell>
          <cell r="F132">
            <v>126.94241871011999</v>
          </cell>
          <cell r="G132">
            <v>121.27362832150153</v>
          </cell>
          <cell r="H132">
            <v>102.13277772359714</v>
          </cell>
          <cell r="I132">
            <v>90.996686953810539</v>
          </cell>
          <cell r="J132">
            <v>78.628725283291487</v>
          </cell>
          <cell r="K132">
            <v>71.80266823101698</v>
          </cell>
          <cell r="L132">
            <v>125.48843069061591</v>
          </cell>
          <cell r="M132">
            <v>112.88991861429992</v>
          </cell>
          <cell r="N132">
            <v>82.86496098437469</v>
          </cell>
          <cell r="O132">
            <v>93.148769476917323</v>
          </cell>
          <cell r="P132">
            <v>91.804870730847028</v>
          </cell>
          <cell r="Q132">
            <v>405.08527339418077</v>
          </cell>
          <cell r="R132">
            <v>409.54122855677326</v>
          </cell>
          <cell r="S132">
            <v>321.23720257356206</v>
          </cell>
          <cell r="T132">
            <v>209.59131519411804</v>
          </cell>
          <cell r="U132">
            <v>147.25730715784775</v>
          </cell>
          <cell r="V132">
            <v>146.35976313797207</v>
          </cell>
          <cell r="W132">
            <v>149.68796487102733</v>
          </cell>
          <cell r="X132">
            <v>169.42221027101141</v>
          </cell>
          <cell r="Y132">
            <v>154.62447170101913</v>
          </cell>
          <cell r="Z132">
            <v>300.48503321663156</v>
          </cell>
          <cell r="AA132">
            <v>309.50960575796773</v>
          </cell>
          <cell r="AB132">
            <v>169.72920835378568</v>
          </cell>
          <cell r="AC132">
            <v>150.62441463155159</v>
          </cell>
          <cell r="AD132">
            <v>151.04086368686305</v>
          </cell>
          <cell r="AE132">
            <v>1579.2925454462493</v>
          </cell>
          <cell r="AF132">
            <v>1474.4381618501625</v>
          </cell>
          <cell r="AG132">
            <v>671.98858332463556</v>
          </cell>
          <cell r="AH132">
            <v>350.88266575098805</v>
          </cell>
          <cell r="AI132">
            <v>206.29896530171627</v>
          </cell>
          <cell r="AJ132">
            <v>193.76159314985884</v>
          </cell>
          <cell r="AK132">
            <v>156.95638961884407</v>
          </cell>
          <cell r="AL132">
            <v>170.79587393289245</v>
          </cell>
          <cell r="AM132">
            <v>52.669115214763636</v>
          </cell>
          <cell r="AN132">
            <v>100.26143847686311</v>
          </cell>
          <cell r="AO132">
            <v>128.64910294104888</v>
          </cell>
          <cell r="AP132">
            <v>79.820398220375665</v>
          </cell>
          <cell r="AQ132">
            <v>52.612155743547213</v>
          </cell>
          <cell r="AR132">
            <v>89.133356768861418</v>
          </cell>
        </row>
        <row r="133">
          <cell r="B133">
            <v>1131</v>
          </cell>
          <cell r="C133">
            <v>104.42129217383439</v>
          </cell>
          <cell r="D133">
            <v>100.75609816499323</v>
          </cell>
          <cell r="E133">
            <v>111.99417250938947</v>
          </cell>
          <cell r="F133">
            <v>120.14140689706986</v>
          </cell>
          <cell r="G133">
            <v>117.32810992583842</v>
          </cell>
          <cell r="H133">
            <v>116.91558038725832</v>
          </cell>
          <cell r="I133">
            <v>119.00106839293944</v>
          </cell>
          <cell r="J133">
            <v>75.443848522922423</v>
          </cell>
          <cell r="K133">
            <v>81.967685275318829</v>
          </cell>
          <cell r="L133">
            <v>76.615967518003103</v>
          </cell>
          <cell r="M133">
            <v>82.284844028370287</v>
          </cell>
          <cell r="N133">
            <v>65.55509093866857</v>
          </cell>
          <cell r="O133">
            <v>71.398666507673482</v>
          </cell>
          <cell r="P133">
            <v>72.273657419988893</v>
          </cell>
          <cell r="Q133">
            <v>135.24766681810021</v>
          </cell>
          <cell r="R133">
            <v>151.34047113174833</v>
          </cell>
          <cell r="S133">
            <v>183.99993702420832</v>
          </cell>
          <cell r="T133">
            <v>198.36234204997965</v>
          </cell>
          <cell r="U133">
            <v>142.46643528958941</v>
          </cell>
          <cell r="V133">
            <v>167.54402488618595</v>
          </cell>
          <cell r="W133">
            <v>195.75468450031431</v>
          </cell>
          <cell r="X133">
            <v>162.55972002665834</v>
          </cell>
          <cell r="Y133">
            <v>176.51447146049972</v>
          </cell>
          <cell r="Z133">
            <v>183.45875725652149</v>
          </cell>
          <cell r="AA133">
            <v>225.59985823083659</v>
          </cell>
          <cell r="AB133">
            <v>134.27404727407907</v>
          </cell>
          <cell r="AC133">
            <v>115.45383163495968</v>
          </cell>
          <cell r="AD133">
            <v>118.90736898402534</v>
          </cell>
          <cell r="AE133">
            <v>527.28560138738453</v>
          </cell>
          <cell r="AF133">
            <v>544.85885793571379</v>
          </cell>
          <cell r="AG133">
            <v>384.90516049244178</v>
          </cell>
          <cell r="AH133">
            <v>332.08392866203775</v>
          </cell>
          <cell r="AI133">
            <v>199.58723107004676</v>
          </cell>
          <cell r="AJ133">
            <v>221.80684423548732</v>
          </cell>
          <cell r="AK133">
            <v>205.25997902782728</v>
          </cell>
          <cell r="AL133">
            <v>163.8777430882686</v>
          </cell>
          <cell r="AM133">
            <v>60.12541826110499</v>
          </cell>
          <cell r="AN133">
            <v>61.213827214001867</v>
          </cell>
          <cell r="AO133">
            <v>93.771627261612991</v>
          </cell>
          <cell r="AP133">
            <v>63.146514545323313</v>
          </cell>
          <cell r="AQ133">
            <v>40.3272934605343</v>
          </cell>
          <cell r="AR133">
            <v>70.170500110968348</v>
          </cell>
        </row>
        <row r="134">
          <cell r="B134">
            <v>1132</v>
          </cell>
          <cell r="C134">
            <v>217.03117624367496</v>
          </cell>
          <cell r="D134">
            <v>209.60059623731814</v>
          </cell>
          <cell r="E134">
            <v>247.22255537100403</v>
          </cell>
          <cell r="F134">
            <v>245.66581231197929</v>
          </cell>
          <cell r="G134">
            <v>258.61002237292138</v>
          </cell>
          <cell r="H134">
            <v>259.41759716471489</v>
          </cell>
          <cell r="I134">
            <v>275.14421370302477</v>
          </cell>
          <cell r="J134">
            <v>217.18819223288634</v>
          </cell>
          <cell r="K134">
            <v>265.29429117847621</v>
          </cell>
          <cell r="L134">
            <v>256.68368470068657</v>
          </cell>
          <cell r="M134">
            <v>244.40894349858564</v>
          </cell>
          <cell r="N134">
            <v>174.39442699327353</v>
          </cell>
          <cell r="O134">
            <v>231.28124111853373</v>
          </cell>
          <cell r="P134">
            <v>238.00154203951817</v>
          </cell>
          <cell r="Q134">
            <v>281.10129268348709</v>
          </cell>
          <cell r="R134">
            <v>314.83010519230561</v>
          </cell>
          <cell r="S134">
            <v>406.17233557768236</v>
          </cell>
          <cell r="T134">
            <v>405.61241249292743</v>
          </cell>
          <cell r="U134">
            <v>314.01893408936024</v>
          </cell>
          <cell r="V134">
            <v>371.75428810526904</v>
          </cell>
          <cell r="W134">
            <v>452.60743851202534</v>
          </cell>
          <cell r="X134">
            <v>467.9778724669232</v>
          </cell>
          <cell r="Y134">
            <v>571.30174448096852</v>
          </cell>
          <cell r="Z134">
            <v>614.63519066240883</v>
          </cell>
          <cell r="AA134">
            <v>670.09451928496946</v>
          </cell>
          <cell r="AB134">
            <v>357.20559912484407</v>
          </cell>
          <cell r="AC134">
            <v>373.98885411331753</v>
          </cell>
          <cell r="AD134">
            <v>391.56918562465023</v>
          </cell>
          <cell r="AE134">
            <v>1095.9203042129468</v>
          </cell>
          <cell r="AF134">
            <v>1133.4573645507496</v>
          </cell>
          <cell r="AG134">
            <v>849.66239957217408</v>
          </cell>
          <cell r="AH134">
            <v>679.04705128355374</v>
          </cell>
          <cell r="AI134">
            <v>439.9223538587604</v>
          </cell>
          <cell r="AJ134">
            <v>492.15509494685966</v>
          </cell>
          <cell r="AK134">
            <v>474.58477723769511</v>
          </cell>
          <cell r="AL134">
            <v>471.77220496290403</v>
          </cell>
          <cell r="AM134">
            <v>194.6002277093973</v>
          </cell>
          <cell r="AN134">
            <v>205.08245517135887</v>
          </cell>
          <cell r="AO134">
            <v>278.52789441093296</v>
          </cell>
          <cell r="AP134">
            <v>167.98695666606508</v>
          </cell>
          <cell r="AQ134">
            <v>130.631942285663</v>
          </cell>
          <cell r="AR134">
            <v>231.07571732596034</v>
          </cell>
        </row>
        <row r="135">
          <cell r="B135">
            <v>1133</v>
          </cell>
          <cell r="C135">
            <v>69.35401660988984</v>
          </cell>
          <cell r="D135">
            <v>63.292168043974272</v>
          </cell>
          <cell r="E135">
            <v>74.123362343603759</v>
          </cell>
          <cell r="F135">
            <v>74.259348873074089</v>
          </cell>
          <cell r="G135">
            <v>67.147730206514225</v>
          </cell>
          <cell r="H135">
            <v>71.402527167721388</v>
          </cell>
          <cell r="I135">
            <v>71.034523239863674</v>
          </cell>
          <cell r="J135">
            <v>45.682930354872482</v>
          </cell>
          <cell r="K135">
            <v>49.956814634949112</v>
          </cell>
          <cell r="L135">
            <v>46.156042257385728</v>
          </cell>
          <cell r="M135">
            <v>54.791474924627956</v>
          </cell>
          <cell r="N135">
            <v>44.104437361857073</v>
          </cell>
          <cell r="O135">
            <v>38.74405697347617</v>
          </cell>
          <cell r="P135">
            <v>44.339930283251661</v>
          </cell>
          <cell r="Q135">
            <v>89.828125429976041</v>
          </cell>
          <cell r="R135">
            <v>95.067858970077452</v>
          </cell>
          <cell r="S135">
            <v>121.78038997611425</v>
          </cell>
          <cell r="T135">
            <v>122.60767325780958</v>
          </cell>
          <cell r="U135">
            <v>81.53457655080183</v>
          </cell>
          <cell r="V135">
            <v>102.32226320136405</v>
          </cell>
          <cell r="W135">
            <v>116.85055330372803</v>
          </cell>
          <cell r="X135">
            <v>98.43353055125587</v>
          </cell>
          <cell r="Y135">
            <v>107.58020921927151</v>
          </cell>
          <cell r="Z135">
            <v>110.52174144286232</v>
          </cell>
          <cell r="AA135">
            <v>150.22145476745004</v>
          </cell>
          <cell r="AB135">
            <v>90.33747375719733</v>
          </cell>
          <cell r="AC135">
            <v>62.650327372574367</v>
          </cell>
          <cell r="AD135">
            <v>72.949739076832444</v>
          </cell>
          <cell r="AE135">
            <v>350.20993894519034</v>
          </cell>
          <cell r="AF135">
            <v>342.26512364783792</v>
          </cell>
          <cell r="AG135">
            <v>254.74954669371078</v>
          </cell>
          <cell r="AH135">
            <v>205.26092502631371</v>
          </cell>
          <cell r="AI135">
            <v>114.2252232054862</v>
          </cell>
          <cell r="AJ135">
            <v>135.46157979160952</v>
          </cell>
          <cell r="AK135">
            <v>122.52448610227115</v>
          </cell>
          <cell r="AL135">
            <v>99.231622866381628</v>
          </cell>
          <cell r="AM135">
            <v>36.644616287868239</v>
          </cell>
          <cell r="AN135">
            <v>36.877273591329022</v>
          </cell>
          <cell r="AO135">
            <v>62.440244305194035</v>
          </cell>
          <cell r="AP135">
            <v>42.483984927874069</v>
          </cell>
          <cell r="AQ135">
            <v>21.883363259356003</v>
          </cell>
          <cell r="AR135">
            <v>43.049642067798899</v>
          </cell>
        </row>
        <row r="136">
          <cell r="B136">
            <v>1134</v>
          </cell>
          <cell r="C136">
            <v>351.39316741740987</v>
          </cell>
          <cell r="D136">
            <v>340.44745599097416</v>
          </cell>
          <cell r="E136">
            <v>398.20816045254134</v>
          </cell>
          <cell r="F136">
            <v>415.58130486828827</v>
          </cell>
          <cell r="G136">
            <v>408.91772308375772</v>
          </cell>
          <cell r="H136">
            <v>382.12646231435559</v>
          </cell>
          <cell r="I136">
            <v>388.10208488446165</v>
          </cell>
          <cell r="J136">
            <v>255.36996929090267</v>
          </cell>
          <cell r="K136">
            <v>310.3530490197046</v>
          </cell>
          <cell r="L136">
            <v>286.23603252156823</v>
          </cell>
          <cell r="M136">
            <v>291.17219979541312</v>
          </cell>
          <cell r="N136">
            <v>244.94601945480571</v>
          </cell>
          <cell r="O136">
            <v>273.84798505480444</v>
          </cell>
          <cell r="P136">
            <v>281.23536555369645</v>
          </cell>
          <cell r="Q136">
            <v>455.1284995584021</v>
          </cell>
          <cell r="R136">
            <v>511.36833723857461</v>
          </cell>
          <cell r="S136">
            <v>654.23293734011497</v>
          </cell>
          <cell r="T136">
            <v>686.15544860804209</v>
          </cell>
          <cell r="U136">
            <v>496.53105612373662</v>
          </cell>
          <cell r="V136">
            <v>547.60028817035197</v>
          </cell>
          <cell r="W136">
            <v>638.42116887229213</v>
          </cell>
          <cell r="X136">
            <v>550.24858254059575</v>
          </cell>
          <cell r="Y136">
            <v>668.33416400454337</v>
          </cell>
          <cell r="Z136">
            <v>685.39899070131662</v>
          </cell>
          <cell r="AA136">
            <v>798.30505569115383</v>
          </cell>
          <cell r="AB136">
            <v>501.71379407654075</v>
          </cell>
          <cell r="AC136">
            <v>442.82058344454362</v>
          </cell>
          <cell r="AD136">
            <v>462.69911579155524</v>
          </cell>
          <cell r="AE136">
            <v>1774.394414662635</v>
          </cell>
          <cell r="AF136">
            <v>1841.0380655531392</v>
          </cell>
          <cell r="AG136">
            <v>1368.574564855463</v>
          </cell>
          <cell r="AH136">
            <v>1148.7119716967716</v>
          </cell>
          <cell r="AI136">
            <v>695.61127454744644</v>
          </cell>
          <cell r="AJ136">
            <v>724.95269171203813</v>
          </cell>
          <cell r="AK136">
            <v>669.42109747282848</v>
          </cell>
          <cell r="AL136">
            <v>554.70996031171853</v>
          </cell>
          <cell r="AM136">
            <v>227.65199259003202</v>
          </cell>
          <cell r="AN136">
            <v>228.69388203026344</v>
          </cell>
          <cell r="AO136">
            <v>331.8191984266943</v>
          </cell>
          <cell r="AP136">
            <v>235.94639499154789</v>
          </cell>
          <cell r="AQ136">
            <v>154.67443016872343</v>
          </cell>
          <cell r="AR136">
            <v>273.05144023797374</v>
          </cell>
        </row>
        <row r="137">
          <cell r="B137">
            <v>1135</v>
          </cell>
          <cell r="C137">
            <v>92.410143967223803</v>
          </cell>
          <cell r="D137">
            <v>89.83974182458897</v>
          </cell>
          <cell r="E137">
            <v>78.39574042452665</v>
          </cell>
          <cell r="F137">
            <v>72.854594715630014</v>
          </cell>
          <cell r="G137">
            <v>55.057611096689669</v>
          </cell>
          <cell r="H137">
            <v>67.042580837069693</v>
          </cell>
          <cell r="I137">
            <v>84.935314562631632</v>
          </cell>
          <cell r="J137">
            <v>52.35594964955348</v>
          </cell>
          <cell r="K137">
            <v>41.577486012222941</v>
          </cell>
          <cell r="L137">
            <v>44.646506410762605</v>
          </cell>
          <cell r="M137">
            <v>43.450687210086919</v>
          </cell>
          <cell r="N137">
            <v>32.800423272329141</v>
          </cell>
          <cell r="O137">
            <v>29.719639314087427</v>
          </cell>
          <cell r="P137">
            <v>36.14306893843478</v>
          </cell>
          <cell r="Q137">
            <v>119.6906885722636</v>
          </cell>
          <cell r="R137">
            <v>134.94358258914667</v>
          </cell>
          <cell r="S137">
            <v>128.79965964184183</v>
          </cell>
          <cell r="T137">
            <v>120.2883203230318</v>
          </cell>
          <cell r="U137">
            <v>66.854069271753559</v>
          </cell>
          <cell r="V137">
            <v>96.074311011368764</v>
          </cell>
          <cell r="W137">
            <v>139.71711287702504</v>
          </cell>
          <cell r="X137">
            <v>112.8119612585155</v>
          </cell>
          <cell r="Y137">
            <v>89.535625453530997</v>
          </cell>
          <cell r="Z137">
            <v>106.90712193955086</v>
          </cell>
          <cell r="AA137">
            <v>119.12848581505881</v>
          </cell>
          <cell r="AB137">
            <v>67.183883387470402</v>
          </cell>
          <cell r="AC137">
            <v>48.057567479241513</v>
          </cell>
          <cell r="AD137">
            <v>59.463951153092076</v>
          </cell>
          <cell r="AE137">
            <v>466.6341252982707</v>
          </cell>
          <cell r="AF137">
            <v>485.82646628124536</v>
          </cell>
          <cell r="AG137">
            <v>269.43299257375548</v>
          </cell>
          <cell r="AH137">
            <v>201.37803159717305</v>
          </cell>
          <cell r="AI137">
            <v>93.658682093026528</v>
          </cell>
          <cell r="AJ137">
            <v>127.19009079557718</v>
          </cell>
          <cell r="AK137">
            <v>146.50138121686021</v>
          </cell>
          <cell r="AL137">
            <v>113.72663290374116</v>
          </cell>
          <cell r="AM137">
            <v>30.498161907749719</v>
          </cell>
          <cell r="AN137">
            <v>35.671200373408531</v>
          </cell>
          <cell r="AO137">
            <v>49.516307570813581</v>
          </cell>
          <cell r="AP137">
            <v>31.595294516434706</v>
          </cell>
          <cell r="AQ137">
            <v>16.786204487889524</v>
          </cell>
          <cell r="AR137">
            <v>35.091308693805473</v>
          </cell>
        </row>
        <row r="138">
          <cell r="B138">
            <v>1136</v>
          </cell>
          <cell r="C138">
            <v>101.59072295091049</v>
          </cell>
          <cell r="D138">
            <v>96.202844982370948</v>
          </cell>
          <cell r="E138">
            <v>100.06685938387709</v>
          </cell>
          <cell r="F138">
            <v>89.176033834360169</v>
          </cell>
          <cell r="G138">
            <v>77.310597594175292</v>
          </cell>
          <cell r="H138">
            <v>95.040225201164091</v>
          </cell>
          <cell r="I138">
            <v>61.51151295856689</v>
          </cell>
          <cell r="J138">
            <v>38.937886172647538</v>
          </cell>
          <cell r="K138">
            <v>37.622308987417988</v>
          </cell>
          <cell r="L138">
            <v>37.542838824440842</v>
          </cell>
          <cell r="M138">
            <v>34.065419915766199</v>
          </cell>
          <cell r="N138">
            <v>28.244867894406841</v>
          </cell>
          <cell r="O138">
            <v>37.198997612008959</v>
          </cell>
          <cell r="P138">
            <v>34.391376155219724</v>
          </cell>
          <cell r="Q138">
            <v>131.58148078268638</v>
          </cell>
          <cell r="R138">
            <v>144.50126740720788</v>
          </cell>
          <cell r="S138">
            <v>164.40405257068196</v>
          </cell>
          <cell r="T138">
            <v>147.23622257284663</v>
          </cell>
          <cell r="U138">
            <v>93.874905649737059</v>
          </cell>
          <cell r="V138">
            <v>136.19589282753904</v>
          </cell>
          <cell r="W138">
            <v>101.18536728243087</v>
          </cell>
          <cell r="X138">
            <v>83.899906998146903</v>
          </cell>
          <cell r="Y138">
            <v>81.018293535212493</v>
          </cell>
          <cell r="Z138">
            <v>89.897220876253712</v>
          </cell>
          <cell r="AA138">
            <v>93.396955348436649</v>
          </cell>
          <cell r="AB138">
            <v>57.852909249289318</v>
          </cell>
          <cell r="AC138">
            <v>60.151919039336327</v>
          </cell>
          <cell r="AD138">
            <v>56.581999587945468</v>
          </cell>
          <cell r="AE138">
            <v>512.99236325647348</v>
          </cell>
          <cell r="AF138">
            <v>520.23622591483945</v>
          </cell>
          <cell r="AG138">
            <v>343.91298857890706</v>
          </cell>
          <cell r="AH138">
            <v>246.49226626407508</v>
          </cell>
          <cell r="AI138">
            <v>131.51331011762909</v>
          </cell>
          <cell r="AJ138">
            <v>180.30592977835178</v>
          </cell>
          <cell r="AK138">
            <v>106.09864289751604</v>
          </cell>
          <cell r="AL138">
            <v>84.580161690221786</v>
          </cell>
          <cell r="AM138">
            <v>27.596937210305249</v>
          </cell>
          <cell r="AN138">
            <v>29.995586081745028</v>
          </cell>
          <cell r="AO138">
            <v>38.82087760596832</v>
          </cell>
          <cell r="AP138">
            <v>27.207115965921684</v>
          </cell>
          <cell r="AQ138">
            <v>21.010685024152025</v>
          </cell>
          <cell r="AR138">
            <v>33.390590022205792</v>
          </cell>
        </row>
        <row r="139">
          <cell r="B139">
            <v>1137</v>
          </cell>
          <cell r="C139">
            <v>96.463442510017686</v>
          </cell>
          <cell r="D139">
            <v>87.756894081886827</v>
          </cell>
          <cell r="E139">
            <v>101.55151482751067</v>
          </cell>
          <cell r="F139">
            <v>103.10478111606838</v>
          </cell>
          <cell r="G139">
            <v>134.5001454910005</v>
          </cell>
          <cell r="H139">
            <v>150.2662339968667</v>
          </cell>
          <cell r="I139">
            <v>126.65632265802887</v>
          </cell>
          <cell r="J139">
            <v>77.634861260340699</v>
          </cell>
          <cell r="K139">
            <v>92.550866519991047</v>
          </cell>
          <cell r="L139">
            <v>90.482012899550313</v>
          </cell>
          <cell r="M139">
            <v>99.111165510488419</v>
          </cell>
          <cell r="N139">
            <v>60.882546294959852</v>
          </cell>
          <cell r="O139">
            <v>79.585218360450085</v>
          </cell>
          <cell r="P139">
            <v>93.717827681232876</v>
          </cell>
          <cell r="Q139">
            <v>124.94056778193156</v>
          </cell>
          <cell r="R139">
            <v>131.81504581155079</v>
          </cell>
          <cell r="S139">
            <v>166.84325545070968</v>
          </cell>
          <cell r="T139">
            <v>170.23361376362109</v>
          </cell>
          <cell r="U139">
            <v>163.31769331446554</v>
          </cell>
          <cell r="V139">
            <v>215.33665200936926</v>
          </cell>
          <cell r="W139">
            <v>208.34744441137721</v>
          </cell>
          <cell r="X139">
            <v>167.28072013657899</v>
          </cell>
          <cell r="Y139">
            <v>199.30497283307525</v>
          </cell>
          <cell r="Z139">
            <v>216.66133285753352</v>
          </cell>
          <cell r="AA139">
            <v>271.73248187175324</v>
          </cell>
          <cell r="AB139">
            <v>124.70344838700611</v>
          </cell>
          <cell r="AC139">
            <v>128.69173684401227</v>
          </cell>
          <cell r="AD139">
            <v>154.18813319099598</v>
          </cell>
          <cell r="AE139">
            <v>487.10165558109583</v>
          </cell>
          <cell r="AF139">
            <v>474.56304835408139</v>
          </cell>
          <cell r="AG139">
            <v>349.01549997752335</v>
          </cell>
          <cell r="AH139">
            <v>284.99284019703401</v>
          </cell>
          <cell r="AI139">
            <v>228.79863686575442</v>
          </cell>
          <cell r="AJ139">
            <v>285.0781653531327</v>
          </cell>
          <cell r="AK139">
            <v>218.46420778917317</v>
          </cell>
          <cell r="AL139">
            <v>168.63702074331374</v>
          </cell>
          <cell r="AM139">
            <v>67.888455569425801</v>
          </cell>
          <cell r="AN139">
            <v>72.292375637058598</v>
          </cell>
          <cell r="AO139">
            <v>112.94686621158593</v>
          </cell>
          <cell r="AP139">
            <v>58.64564506161426</v>
          </cell>
          <cell r="AQ139">
            <v>44.95121005653013</v>
          </cell>
          <cell r="AR139">
            <v>90.990646834027004</v>
          </cell>
        </row>
        <row r="140">
          <cell r="B140">
            <v>1138</v>
          </cell>
          <cell r="C140">
            <v>68.304313548756411</v>
          </cell>
          <cell r="D140">
            <v>63.632046475652686</v>
          </cell>
          <cell r="E140">
            <v>65.360112488739588</v>
          </cell>
          <cell r="F140">
            <v>66.836392668761846</v>
          </cell>
          <cell r="G140">
            <v>68.647536182479513</v>
          </cell>
          <cell r="H140">
            <v>79.636871844819836</v>
          </cell>
          <cell r="I140">
            <v>79.38051019412481</v>
          </cell>
          <cell r="J140">
            <v>51.152098477318475</v>
          </cell>
          <cell r="K140">
            <v>54.791300329157608</v>
          </cell>
          <cell r="L140">
            <v>52.480702616630964</v>
          </cell>
          <cell r="M140">
            <v>50.096997664900691</v>
          </cell>
          <cell r="N140">
            <v>39.506434020453334</v>
          </cell>
          <cell r="O140">
            <v>42.885322472910524</v>
          </cell>
          <cell r="P140">
            <v>46.828653981183109</v>
          </cell>
          <cell r="Q140">
            <v>88.46853786967489</v>
          </cell>
          <cell r="R140">
            <v>95.578372605624338</v>
          </cell>
          <cell r="S140">
            <v>107.38287816551333</v>
          </cell>
          <cell r="T140">
            <v>110.35182395779849</v>
          </cell>
          <cell r="U140">
            <v>83.355725899895234</v>
          </cell>
          <cell r="V140">
            <v>114.12236071558355</v>
          </cell>
          <cell r="W140">
            <v>130.57955645587163</v>
          </cell>
          <cell r="X140">
            <v>110.21800942090704</v>
          </cell>
          <cell r="Y140">
            <v>117.99110083137748</v>
          </cell>
          <cell r="Z140">
            <v>125.66629116487772</v>
          </cell>
          <cell r="AA140">
            <v>137.35063491273644</v>
          </cell>
          <cell r="AB140">
            <v>80.919555038914496</v>
          </cell>
          <cell r="AC140">
            <v>69.346880587275862</v>
          </cell>
          <cell r="AD140">
            <v>77.044281924298446</v>
          </cell>
          <cell r="AE140">
            <v>344.90935993160645</v>
          </cell>
          <cell r="AF140">
            <v>344.10308460001801</v>
          </cell>
          <cell r="AG140">
            <v>224.63172880868584</v>
          </cell>
          <cell r="AH140">
            <v>184.74306592777532</v>
          </cell>
          <cell r="AI140">
            <v>116.7765480506101</v>
          </cell>
          <cell r="AJ140">
            <v>151.08339855284572</v>
          </cell>
          <cell r="AK140">
            <v>136.92013086691762</v>
          </cell>
          <cell r="AL140">
            <v>111.11164948252691</v>
          </cell>
          <cell r="AM140">
            <v>40.190836648553962</v>
          </cell>
          <cell r="AN140">
            <v>41.93048480773912</v>
          </cell>
          <cell r="AO140">
            <v>57.090428345945377</v>
          </cell>
          <cell r="AP140">
            <v>38.054918005382284</v>
          </cell>
          <cell r="AQ140">
            <v>24.222426959876614</v>
          </cell>
          <cell r="AR140">
            <v>45.465944116926543</v>
          </cell>
        </row>
        <row r="141">
          <cell r="B141">
            <v>1139</v>
          </cell>
          <cell r="C141">
            <v>1004.7052325996544</v>
          </cell>
          <cell r="D141">
            <v>529.31216007877674</v>
          </cell>
          <cell r="E141">
            <v>1004.352816860752</v>
          </cell>
          <cell r="F141">
            <v>977.84102157682048</v>
          </cell>
          <cell r="G141">
            <v>735.74486073449714</v>
          </cell>
          <cell r="H141">
            <v>776.72310156780054</v>
          </cell>
          <cell r="I141">
            <v>714.89258314392453</v>
          </cell>
          <cell r="J141">
            <v>498.43299579900707</v>
          </cell>
          <cell r="K141">
            <v>535.56925431183629</v>
          </cell>
          <cell r="L141">
            <v>578.89203439617427</v>
          </cell>
          <cell r="M141">
            <v>487.62639123200671</v>
          </cell>
          <cell r="N141">
            <v>395.51718148898459</v>
          </cell>
          <cell r="O141">
            <v>437.84852125253701</v>
          </cell>
          <cell r="P141">
            <v>406.89851095295637</v>
          </cell>
          <cell r="Q141">
            <v>1301.3058517110496</v>
          </cell>
          <cell r="R141">
            <v>795.05214216321906</v>
          </cell>
          <cell r="S141">
            <v>1650.0934906856073</v>
          </cell>
          <cell r="T141">
            <v>1614.4877956914745</v>
          </cell>
          <cell r="U141">
            <v>893.3830746760849</v>
          </cell>
          <cell r="V141">
            <v>1113.0707663401681</v>
          </cell>
          <cell r="W141">
            <v>1175.9858457981436</v>
          </cell>
          <cell r="X141">
            <v>1073.9792552406307</v>
          </cell>
          <cell r="Y141">
            <v>1153.329187445205</v>
          </cell>
          <cell r="Z141">
            <v>1386.1707507781098</v>
          </cell>
          <cell r="AA141">
            <v>1336.9223218509878</v>
          </cell>
          <cell r="AB141">
            <v>810.12308829909841</v>
          </cell>
          <cell r="AC141">
            <v>708.01447599688083</v>
          </cell>
          <cell r="AD141">
            <v>669.44490023210335</v>
          </cell>
          <cell r="AE141">
            <v>5073.3580456602349</v>
          </cell>
          <cell r="AF141">
            <v>2862.3619243347202</v>
          </cell>
          <cell r="AG141">
            <v>3451.7919415174315</v>
          </cell>
          <cell r="AH141">
            <v>2702.8590428472071</v>
          </cell>
          <cell r="AI141">
            <v>1251.5779860498435</v>
          </cell>
          <cell r="AJ141">
            <v>1473.563227697319</v>
          </cell>
          <cell r="AK141">
            <v>1233.0883966414665</v>
          </cell>
          <cell r="AL141">
            <v>1082.6870053884902</v>
          </cell>
          <cell r="AM141">
            <v>392.85390718460798</v>
          </cell>
          <cell r="AN141">
            <v>462.51712426345966</v>
          </cell>
          <cell r="AO141">
            <v>555.6979628686895</v>
          </cell>
          <cell r="AP141">
            <v>380.9853833806107</v>
          </cell>
          <cell r="AQ141">
            <v>247.30498021156126</v>
          </cell>
          <cell r="AR141">
            <v>395.05779875034403</v>
          </cell>
        </row>
        <row r="142">
          <cell r="B142">
            <v>1140</v>
          </cell>
          <cell r="C142">
            <v>62.019136053122068</v>
          </cell>
          <cell r="D142">
            <v>59.641914199291108</v>
          </cell>
          <cell r="E142">
            <v>65.002956703137087</v>
          </cell>
          <cell r="F142">
            <v>70.490604278188357</v>
          </cell>
          <cell r="G142">
            <v>70.13264087821085</v>
          </cell>
          <cell r="H142">
            <v>69.889635065391957</v>
          </cell>
          <cell r="I142">
            <v>67.381226260715763</v>
          </cell>
          <cell r="J142">
            <v>47.162949328793182</v>
          </cell>
          <cell r="K142">
            <v>51.452640079032975</v>
          </cell>
          <cell r="L142">
            <v>51.40935485788652</v>
          </cell>
          <cell r="M142">
            <v>56.187243708685287</v>
          </cell>
          <cell r="N142">
            <v>45.528192193784236</v>
          </cell>
          <cell r="O142">
            <v>45.82311948962905</v>
          </cell>
          <cell r="P142">
            <v>44.74070917515769</v>
          </cell>
          <cell r="Q142">
            <v>80.327903195215484</v>
          </cell>
          <cell r="R142">
            <v>89.585003374576019</v>
          </cell>
          <cell r="S142">
            <v>106.79609190167285</v>
          </cell>
          <cell r="T142">
            <v>116.38519739592614</v>
          </cell>
          <cell r="U142">
            <v>85.15902412200424</v>
          </cell>
          <cell r="V142">
            <v>100.15423708197764</v>
          </cell>
          <cell r="W142">
            <v>110.8409434136921</v>
          </cell>
          <cell r="X142">
            <v>101.62254429783839</v>
          </cell>
          <cell r="Y142">
            <v>110.80141568341372</v>
          </cell>
          <cell r="Z142">
            <v>123.10092346443552</v>
          </cell>
          <cell r="AA142">
            <v>154.048225584416</v>
          </cell>
          <cell r="AB142">
            <v>93.25369766706487</v>
          </cell>
          <cell r="AC142">
            <v>74.097388387158304</v>
          </cell>
          <cell r="AD142">
            <v>73.609115747144685</v>
          </cell>
          <cell r="AE142">
            <v>313.17173701371627</v>
          </cell>
          <cell r="AF142">
            <v>322.5256420957374</v>
          </cell>
          <cell r="AG142">
            <v>223.40424436107662</v>
          </cell>
          <cell r="AH142">
            <v>194.84370465643983</v>
          </cell>
          <cell r="AI142">
            <v>119.30286449990346</v>
          </cell>
          <cell r="AJ142">
            <v>132.59139070496272</v>
          </cell>
          <cell r="AK142">
            <v>116.22306653142957</v>
          </cell>
          <cell r="AL142">
            <v>102.4464929177185</v>
          </cell>
          <cell r="AM142">
            <v>37.741842959196809</v>
          </cell>
          <cell r="AN142">
            <v>41.074510541350328</v>
          </cell>
          <cell r="AO142">
            <v>64.03085934138339</v>
          </cell>
          <cell r="AP142">
            <v>43.855429218712978</v>
          </cell>
          <cell r="AQ142">
            <v>25.881749300413002</v>
          </cell>
          <cell r="AR142">
            <v>43.438758327898235</v>
          </cell>
        </row>
        <row r="143">
          <cell r="B143">
            <v>1141</v>
          </cell>
          <cell r="C143">
            <v>65.734293101136814</v>
          </cell>
          <cell r="D143">
            <v>64.045499811722209</v>
          </cell>
          <cell r="E143">
            <v>74.6012148435982</v>
          </cell>
          <cell r="F143">
            <v>78.089663522771133</v>
          </cell>
          <cell r="G143">
            <v>80.030900478640405</v>
          </cell>
          <cell r="H143">
            <v>81.503368899746079</v>
          </cell>
          <cell r="I143">
            <v>82.249692327809072</v>
          </cell>
          <cell r="J143">
            <v>56.437282045427523</v>
          </cell>
          <cell r="K143">
            <v>67.871530686841965</v>
          </cell>
          <cell r="L143">
            <v>64.040946042771978</v>
          </cell>
          <cell r="M143">
            <v>68.24643474369438</v>
          </cell>
          <cell r="N143">
            <v>56.249023827472286</v>
          </cell>
          <cell r="O143">
            <v>62.130984161238928</v>
          </cell>
          <cell r="P143">
            <v>65.735790844082217</v>
          </cell>
          <cell r="Q143">
            <v>85.139817625180001</v>
          </cell>
          <cell r="R143">
            <v>96.199399261194984</v>
          </cell>
          <cell r="S143">
            <v>122.56547394910812</v>
          </cell>
          <cell r="T143">
            <v>128.9318058306302</v>
          </cell>
          <cell r="U143">
            <v>97.178051461109106</v>
          </cell>
          <cell r="V143">
            <v>116.79711482435788</v>
          </cell>
          <cell r="W143">
            <v>135.29931108444967</v>
          </cell>
          <cell r="X143">
            <v>121.60605467499109</v>
          </cell>
          <cell r="Y143">
            <v>146.15890794235193</v>
          </cell>
          <cell r="Z143">
            <v>153.34756911838468</v>
          </cell>
          <cell r="AA143">
            <v>187.11083656704881</v>
          </cell>
          <cell r="AB143">
            <v>115.21277716778667</v>
          </cell>
          <cell r="AC143">
            <v>100.46770528823659</v>
          </cell>
          <cell r="AD143">
            <v>108.15102232798009</v>
          </cell>
          <cell r="AE143">
            <v>331.93178850828969</v>
          </cell>
          <cell r="AF143">
            <v>346.33891663999685</v>
          </cell>
          <cell r="AG143">
            <v>256.39184547659295</v>
          </cell>
          <cell r="AH143">
            <v>215.84833173092241</v>
          </cell>
          <cell r="AI143">
            <v>136.14082624079379</v>
          </cell>
          <cell r="AJ143">
            <v>154.62443063904612</v>
          </cell>
          <cell r="AK143">
            <v>141.86906344828253</v>
          </cell>
          <cell r="AL143">
            <v>122.59202822653751</v>
          </cell>
          <cell r="AM143">
            <v>49.785524098440781</v>
          </cell>
          <cell r="AN143">
            <v>51.166767616193056</v>
          </cell>
          <cell r="AO143">
            <v>77.773486919574751</v>
          </cell>
          <cell r="AP143">
            <v>54.182364030351181</v>
          </cell>
          <cell r="AQ143">
            <v>35.092734273865013</v>
          </cell>
          <cell r="AR143">
            <v>63.822884898634129</v>
          </cell>
        </row>
        <row r="144">
          <cell r="B144">
            <v>1142</v>
          </cell>
          <cell r="C144">
            <v>99.271835200351646</v>
          </cell>
          <cell r="D144">
            <v>98.582173148929073</v>
          </cell>
          <cell r="E144">
            <v>114.39167513780917</v>
          </cell>
          <cell r="F144">
            <v>120.64101250779888</v>
          </cell>
          <cell r="G144">
            <v>119.94791604164904</v>
          </cell>
          <cell r="H144">
            <v>113.12294831404819</v>
          </cell>
          <cell r="I144">
            <v>119.02737819762299</v>
          </cell>
          <cell r="J144">
            <v>92.708737903628915</v>
          </cell>
          <cell r="K144">
            <v>116.19759975393227</v>
          </cell>
          <cell r="L144">
            <v>106.74004225721515</v>
          </cell>
          <cell r="M144">
            <v>107.68723604524153</v>
          </cell>
          <cell r="N144">
            <v>87.329297769691138</v>
          </cell>
          <cell r="O144">
            <v>118.250575827102</v>
          </cell>
          <cell r="P144">
            <v>122.82080348715185</v>
          </cell>
          <cell r="Q144">
            <v>128.57803051553154</v>
          </cell>
          <cell r="R144">
            <v>148.07513194009482</v>
          </cell>
          <cell r="S144">
            <v>187.93889494282328</v>
          </cell>
          <cell r="T144">
            <v>199.18722783752855</v>
          </cell>
          <cell r="U144">
            <v>145.64755223339188</v>
          </cell>
          <cell r="V144">
            <v>162.10905342769152</v>
          </cell>
          <cell r="W144">
            <v>195.79796367070026</v>
          </cell>
          <cell r="X144">
            <v>199.7605738930427</v>
          </cell>
          <cell r="Y144">
            <v>250.22736504821069</v>
          </cell>
          <cell r="Z144">
            <v>255.59157100529788</v>
          </cell>
          <cell r="AA144">
            <v>295.24544248635789</v>
          </cell>
          <cell r="AB144">
            <v>178.87334285159019</v>
          </cell>
          <cell r="AC144">
            <v>191.21480470243776</v>
          </cell>
          <cell r="AD144">
            <v>202.06945546278789</v>
          </cell>
          <cell r="AE144">
            <v>501.28291112608071</v>
          </cell>
          <cell r="AF144">
            <v>533.1029213416731</v>
          </cell>
          <cell r="AG144">
            <v>393.14497434432377</v>
          </cell>
          <cell r="AH144">
            <v>333.46489296300223</v>
          </cell>
          <cell r="AI144">
            <v>204.04379181176097</v>
          </cell>
          <cell r="AJ144">
            <v>214.6116376708992</v>
          </cell>
          <cell r="AK144">
            <v>205.30535971247573</v>
          </cell>
          <cell r="AL144">
            <v>201.38021892656243</v>
          </cell>
          <cell r="AM144">
            <v>85.233946312807745</v>
          </cell>
          <cell r="AN144">
            <v>85.282046487412501</v>
          </cell>
          <cell r="AO144">
            <v>122.72013732913099</v>
          </cell>
          <cell r="AP144">
            <v>84.120709663966693</v>
          </cell>
          <cell r="AQ144">
            <v>66.790122372162116</v>
          </cell>
          <cell r="AR144">
            <v>119.24672850914558</v>
          </cell>
        </row>
        <row r="145">
          <cell r="B145">
            <v>1143</v>
          </cell>
          <cell r="C145">
            <v>67.807593808130591</v>
          </cell>
          <cell r="D145">
            <v>60.966877588133059</v>
          </cell>
          <cell r="E145">
            <v>68.562404553527841</v>
          </cell>
          <cell r="F145">
            <v>74.691268870894163</v>
          </cell>
          <cell r="G145">
            <v>77.457065584935904</v>
          </cell>
          <cell r="H145">
            <v>73.981468441120953</v>
          </cell>
          <cell r="I145">
            <v>72.868341157442785</v>
          </cell>
          <cell r="J145">
            <v>50.564298115563915</v>
          </cell>
          <cell r="K145">
            <v>63.633929162979705</v>
          </cell>
          <cell r="L145">
            <v>54.782163772172922</v>
          </cell>
          <cell r="M145">
            <v>60.91660962521491</v>
          </cell>
          <cell r="N145">
            <v>44.935028289097509</v>
          </cell>
          <cell r="O145">
            <v>46.971276883306714</v>
          </cell>
          <cell r="P145">
            <v>48.692664235668524</v>
          </cell>
          <cell r="Q145">
            <v>87.825180709620838</v>
          </cell>
          <cell r="R145">
            <v>91.575161659301301</v>
          </cell>
          <cell r="S145">
            <v>112.64405850241667</v>
          </cell>
          <cell r="T145">
            <v>123.32080509602103</v>
          </cell>
          <cell r="U145">
            <v>94.052755378509488</v>
          </cell>
          <cell r="V145">
            <v>106.01797423884318</v>
          </cell>
          <cell r="W145">
            <v>119.86715183292259</v>
          </cell>
          <cell r="X145">
            <v>108.95146928398179</v>
          </cell>
          <cell r="Y145">
            <v>137.03338499105317</v>
          </cell>
          <cell r="Z145">
            <v>131.17719466382096</v>
          </cell>
          <cell r="AA145">
            <v>167.01469945806116</v>
          </cell>
          <cell r="AB145">
            <v>92.038742168739049</v>
          </cell>
          <cell r="AC145">
            <v>75.953994076087369</v>
          </cell>
          <cell r="AD145">
            <v>80.111022463415026</v>
          </cell>
          <cell r="AE145">
            <v>342.40112466938774</v>
          </cell>
          <cell r="AF145">
            <v>329.69064800603854</v>
          </cell>
          <cell r="AG145">
            <v>235.63746878178716</v>
          </cell>
          <cell r="AH145">
            <v>206.45479892415051</v>
          </cell>
          <cell r="AI145">
            <v>131.76246729517831</v>
          </cell>
          <cell r="AJ145">
            <v>140.35422817454264</v>
          </cell>
          <cell r="AK145">
            <v>125.68756213500261</v>
          </cell>
          <cell r="AL145">
            <v>109.83484032503098</v>
          </cell>
          <cell r="AM145">
            <v>46.677133722522328</v>
          </cell>
          <cell r="AN145">
            <v>43.769282255307459</v>
          </cell>
          <cell r="AO145">
            <v>69.420434337183195</v>
          </cell>
          <cell r="AP145">
            <v>43.284058901034605</v>
          </cell>
          <cell r="AQ145">
            <v>26.530249929605361</v>
          </cell>
          <cell r="AR145">
            <v>47.275711830896412</v>
          </cell>
        </row>
        <row r="146">
          <cell r="B146">
            <v>1144</v>
          </cell>
          <cell r="C146">
            <v>145.26065429256886</v>
          </cell>
          <cell r="D146">
            <v>136.19741961176112</v>
          </cell>
          <cell r="E146">
            <v>146.32331007890153</v>
          </cell>
          <cell r="F146">
            <v>135.47319136504038</v>
          </cell>
          <cell r="G146">
            <v>138.75729711068962</v>
          </cell>
          <cell r="H146">
            <v>152.44887969113248</v>
          </cell>
          <cell r="I146">
            <v>129.18834716492105</v>
          </cell>
          <cell r="J146">
            <v>79.102043957820442</v>
          </cell>
          <cell r="K146">
            <v>105.3297817579912</v>
          </cell>
          <cell r="L146">
            <v>102.35205974005038</v>
          </cell>
          <cell r="M146">
            <v>96.962893036930893</v>
          </cell>
          <cell r="N146">
            <v>87.647403115666307</v>
          </cell>
          <cell r="O146">
            <v>96.977356919366272</v>
          </cell>
          <cell r="P146">
            <v>91.941080249538089</v>
          </cell>
          <cell r="Q146">
            <v>188.14328155252875</v>
          </cell>
          <cell r="R146">
            <v>204.57502847340174</v>
          </cell>
          <cell r="S146">
            <v>240.40072118425934</v>
          </cell>
          <cell r="T146">
            <v>223.67625132921501</v>
          </cell>
          <cell r="U146">
            <v>168.48696789093128</v>
          </cell>
          <cell r="V146">
            <v>218.46445792973091</v>
          </cell>
          <cell r="W146">
            <v>212.5125806171892</v>
          </cell>
          <cell r="X146">
            <v>170.44207541205654</v>
          </cell>
          <cell r="Y146">
            <v>226.82390863683304</v>
          </cell>
          <cell r="Z146">
            <v>245.08444245832447</v>
          </cell>
          <cell r="AA146">
            <v>265.84257624941665</v>
          </cell>
          <cell r="AB146">
            <v>179.52490616501112</v>
          </cell>
          <cell r="AC146">
            <v>156.81535784661455</v>
          </cell>
          <cell r="AD146">
            <v>151.26496076560935</v>
          </cell>
          <cell r="AE146">
            <v>733.50798349701722</v>
          </cell>
          <cell r="AF146">
            <v>736.51492917019641</v>
          </cell>
          <cell r="AG146">
            <v>502.88864043334968</v>
          </cell>
          <cell r="AH146">
            <v>374.46265012886158</v>
          </cell>
          <cell r="AI146">
            <v>236.04049139282549</v>
          </cell>
          <cell r="AJ146">
            <v>289.21898004973423</v>
          </cell>
          <cell r="AK146">
            <v>222.8315912438033</v>
          </cell>
          <cell r="AL146">
            <v>171.82400807055865</v>
          </cell>
          <cell r="AM146">
            <v>77.262120581768414</v>
          </cell>
          <cell r="AN146">
            <v>81.77618194865731</v>
          </cell>
          <cell r="AO146">
            <v>110.49869962604359</v>
          </cell>
          <cell r="AP146">
            <v>84.427127419917326</v>
          </cell>
          <cell r="AQ146">
            <v>54.774613067793759</v>
          </cell>
          <cell r="AR146">
            <v>89.265602602096095</v>
          </cell>
        </row>
        <row r="147">
          <cell r="B147">
            <v>1145</v>
          </cell>
          <cell r="C147">
            <v>38.783605089221147</v>
          </cell>
          <cell r="D147">
            <v>37.466596195220809</v>
          </cell>
          <cell r="E147">
            <v>39.27080289711612</v>
          </cell>
          <cell r="F147">
            <v>43.878491845241932</v>
          </cell>
          <cell r="G147">
            <v>43.261702340814921</v>
          </cell>
          <cell r="H147">
            <v>44.188577650836201</v>
          </cell>
          <cell r="I147">
            <v>45.764208999338948</v>
          </cell>
          <cell r="J147">
            <v>32.95625167275319</v>
          </cell>
          <cell r="K147">
            <v>38.787157991293128</v>
          </cell>
          <cell r="L147">
            <v>35.686086307985178</v>
          </cell>
          <cell r="M147">
            <v>34.745657224668442</v>
          </cell>
          <cell r="N147">
            <v>33.794791845561136</v>
          </cell>
          <cell r="O147">
            <v>39.088415711041485</v>
          </cell>
          <cell r="P147">
            <v>36.740449806929597</v>
          </cell>
          <cell r="Q147">
            <v>50.23297442421552</v>
          </cell>
          <cell r="R147">
            <v>56.276616732442612</v>
          </cell>
          <cell r="S147">
            <v>64.519653996761804</v>
          </cell>
          <cell r="T147">
            <v>72.446632953949532</v>
          </cell>
          <cell r="U147">
            <v>52.53080886541985</v>
          </cell>
          <cell r="V147">
            <v>63.323742901452619</v>
          </cell>
          <cell r="W147">
            <v>75.281326588523015</v>
          </cell>
          <cell r="X147">
            <v>71.011210985917558</v>
          </cell>
          <cell r="Y147">
            <v>83.526754101833149</v>
          </cell>
          <cell r="Z147">
            <v>85.451182795199216</v>
          </cell>
          <cell r="AA147">
            <v>95.261957856052263</v>
          </cell>
          <cell r="AB147">
            <v>69.220611441664175</v>
          </cell>
          <cell r="AC147">
            <v>63.20716600351183</v>
          </cell>
          <cell r="AD147">
            <v>60.44678486996532</v>
          </cell>
          <cell r="AE147">
            <v>195.84163447620236</v>
          </cell>
          <cell r="AF147">
            <v>202.6081516201391</v>
          </cell>
          <cell r="AG147">
            <v>134.96715367502046</v>
          </cell>
          <cell r="AH147">
            <v>121.28492858600366</v>
          </cell>
          <cell r="AI147">
            <v>73.592623174766516</v>
          </cell>
          <cell r="AJ147">
            <v>83.832530510663474</v>
          </cell>
          <cell r="AK147">
            <v>78.936775159127507</v>
          </cell>
          <cell r="AL147">
            <v>71.586965014633677</v>
          </cell>
          <cell r="AM147">
            <v>28.451384097926617</v>
          </cell>
          <cell r="AN147">
            <v>28.512097307753194</v>
          </cell>
          <cell r="AO147">
            <v>39.596074546948493</v>
          </cell>
          <cell r="AP147">
            <v>32.553128739130727</v>
          </cell>
          <cell r="AQ147">
            <v>22.077863472661853</v>
          </cell>
          <cell r="AR147">
            <v>35.671305829627919</v>
          </cell>
        </row>
        <row r="148">
          <cell r="B148">
            <v>1146</v>
          </cell>
          <cell r="C148">
            <v>340.84765954559049</v>
          </cell>
          <cell r="D148">
            <v>323.13827622186028</v>
          </cell>
          <cell r="E148">
            <v>362.05283235270213</v>
          </cell>
          <cell r="F148">
            <v>385.74719314281077</v>
          </cell>
          <cell r="G148">
            <v>459.96846248143015</v>
          </cell>
          <cell r="H148">
            <v>511.96494481131526</v>
          </cell>
          <cell r="I148">
            <v>424.41523711809248</v>
          </cell>
          <cell r="J148">
            <v>272.31989376002269</v>
          </cell>
          <cell r="K148">
            <v>364.92795796645538</v>
          </cell>
          <cell r="L148">
            <v>378.79183811646192</v>
          </cell>
          <cell r="M148">
            <v>340.07904623007579</v>
          </cell>
          <cell r="N148">
            <v>307.68849416845575</v>
          </cell>
          <cell r="O148">
            <v>354.89848987119109</v>
          </cell>
          <cell r="P148">
            <v>319.51064327630661</v>
          </cell>
          <cell r="Q148">
            <v>441.46983564624571</v>
          </cell>
          <cell r="R148">
            <v>485.36912261166322</v>
          </cell>
          <cell r="S148">
            <v>594.83182793951414</v>
          </cell>
          <cell r="T148">
            <v>636.89712520654689</v>
          </cell>
          <cell r="U148">
            <v>558.51975487189986</v>
          </cell>
          <cell r="V148">
            <v>733.66327370744455</v>
          </cell>
          <cell r="W148">
            <v>698.15567171922658</v>
          </cell>
          <cell r="X148">
            <v>586.77077792324485</v>
          </cell>
          <cell r="Y148">
            <v>785.85927375216829</v>
          </cell>
          <cell r="Z148">
            <v>907.02606951260259</v>
          </cell>
          <cell r="AA148">
            <v>932.3926601881991</v>
          </cell>
          <cell r="AB148">
            <v>630.22686445997238</v>
          </cell>
          <cell r="AC148">
            <v>573.88173338904414</v>
          </cell>
          <cell r="AD148">
            <v>525.67105790154062</v>
          </cell>
          <cell r="AE148">
            <v>1721.1438338244768</v>
          </cell>
          <cell r="AF148">
            <v>1747.4351959247474</v>
          </cell>
          <cell r="AG148">
            <v>1244.3147747868438</v>
          </cell>
          <cell r="AH148">
            <v>1066.2472387972573</v>
          </cell>
          <cell r="AI148">
            <v>782.45385410404515</v>
          </cell>
          <cell r="AJ148">
            <v>971.27626952420246</v>
          </cell>
          <cell r="AK148">
            <v>732.05613904487211</v>
          </cell>
          <cell r="AL148">
            <v>591.52827514983323</v>
          </cell>
          <cell r="AM148">
            <v>267.68410055994133</v>
          </cell>
          <cell r="AN148">
            <v>302.64315494138674</v>
          </cell>
          <cell r="AO148">
            <v>387.55333304850797</v>
          </cell>
          <cell r="AP148">
            <v>296.3836323652522</v>
          </cell>
          <cell r="AQ148">
            <v>200.45326124119993</v>
          </cell>
          <cell r="AR148">
            <v>310.21291062094269</v>
          </cell>
        </row>
        <row r="149">
          <cell r="B149">
            <v>1147</v>
          </cell>
          <cell r="C149">
            <v>102.41073228923202</v>
          </cell>
          <cell r="D149">
            <v>101.27932753621674</v>
          </cell>
          <cell r="E149">
            <v>113.33987830519457</v>
          </cell>
          <cell r="F149">
            <v>122.09020043681888</v>
          </cell>
          <cell r="G149">
            <v>122.05429506862475</v>
          </cell>
          <cell r="H149">
            <v>123.99095026589795</v>
          </cell>
          <cell r="I149">
            <v>119.09702944065958</v>
          </cell>
          <cell r="J149">
            <v>78.052991330567608</v>
          </cell>
          <cell r="K149">
            <v>85.405678502147339</v>
          </cell>
          <cell r="L149">
            <v>84.683738445184503</v>
          </cell>
          <cell r="M149">
            <v>92.952649067763616</v>
          </cell>
          <cell r="N149">
            <v>66.376946184591802</v>
          </cell>
          <cell r="O149">
            <v>66.735943516682312</v>
          </cell>
          <cell r="P149">
            <v>71.450521074072171</v>
          </cell>
          <cell r="Q149">
            <v>132.64356637335703</v>
          </cell>
          <cell r="R149">
            <v>152.12638663456258</v>
          </cell>
          <cell r="S149">
            <v>186.21085368293436</v>
          </cell>
          <cell r="T149">
            <v>201.57994421313452</v>
          </cell>
          <cell r="U149">
            <v>148.2052369308754</v>
          </cell>
          <cell r="V149">
            <v>177.68327188046391</v>
          </cell>
          <cell r="W149">
            <v>195.91253875216643</v>
          </cell>
          <cell r="X149">
            <v>168.18166976311036</v>
          </cell>
          <cell r="Y149">
            <v>183.91806661241927</v>
          </cell>
          <cell r="Z149">
            <v>202.77722670981396</v>
          </cell>
          <cell r="AA149">
            <v>254.84771466101435</v>
          </cell>
          <cell r="AB149">
            <v>135.95742271545845</v>
          </cell>
          <cell r="AC149">
            <v>107.91406567722301</v>
          </cell>
          <cell r="AD149">
            <v>117.55311377262363</v>
          </cell>
          <cell r="AE149">
            <v>517.13308118955888</v>
          </cell>
          <cell r="AF149">
            <v>547.68832595636331</v>
          </cell>
          <cell r="AG149">
            <v>389.53012528930685</v>
          </cell>
          <cell r="AH149">
            <v>337.47060617435886</v>
          </cell>
          <cell r="AI149">
            <v>207.62696005544814</v>
          </cell>
          <cell r="AJ149">
            <v>235.22990948805412</v>
          </cell>
          <cell r="AK149">
            <v>205.42549823625561</v>
          </cell>
          <cell r="AL149">
            <v>169.54527520762977</v>
          </cell>
          <cell r="AM149">
            <v>62.64727525935492</v>
          </cell>
          <cell r="AN149">
            <v>67.659730744784568</v>
          </cell>
          <cell r="AO149">
            <v>105.92863441968274</v>
          </cell>
          <cell r="AP149">
            <v>63.938173797072295</v>
          </cell>
          <cell r="AQ149">
            <v>37.693700879884737</v>
          </cell>
          <cell r="AR149">
            <v>69.371316962994484</v>
          </cell>
        </row>
        <row r="150">
          <cell r="B150">
            <v>1148</v>
          </cell>
          <cell r="C150">
            <v>477.65744315888719</v>
          </cell>
          <cell r="D150">
            <v>269.5050968138907</v>
          </cell>
          <cell r="E150">
            <v>514.38589303435083</v>
          </cell>
          <cell r="F150">
            <v>508.57920372232684</v>
          </cell>
          <cell r="G150">
            <v>431.22792582164203</v>
          </cell>
          <cell r="H150">
            <v>417.26298369717927</v>
          </cell>
          <cell r="I150">
            <v>394.25509876951497</v>
          </cell>
          <cell r="J150">
            <v>254.09272803386207</v>
          </cell>
          <cell r="K150">
            <v>260.18507038616684</v>
          </cell>
          <cell r="L150">
            <v>262.9792432810105</v>
          </cell>
          <cell r="M150">
            <v>258.12533310839046</v>
          </cell>
          <cell r="N150">
            <v>222.72370460272026</v>
          </cell>
          <cell r="O150">
            <v>281.11947311794046</v>
          </cell>
          <cell r="P150">
            <v>294.14938837644752</v>
          </cell>
          <cell r="Q150">
            <v>618.66745163422354</v>
          </cell>
          <cell r="R150">
            <v>404.80952584558054</v>
          </cell>
          <cell r="S150">
            <v>845.10622118777303</v>
          </cell>
          <cell r="T150">
            <v>839.70185279006353</v>
          </cell>
          <cell r="U150">
            <v>523.62136770093207</v>
          </cell>
          <cell r="V150">
            <v>597.9521248843181</v>
          </cell>
          <cell r="W150">
            <v>648.54276952731732</v>
          </cell>
          <cell r="X150">
            <v>547.49649625104303</v>
          </cell>
          <cell r="Y150">
            <v>560.29922068515452</v>
          </cell>
          <cell r="Z150">
            <v>629.71005548233643</v>
          </cell>
          <cell r="AA150">
            <v>707.70066155758514</v>
          </cell>
          <cell r="AB150">
            <v>456.19665555590296</v>
          </cell>
          <cell r="AC150">
            <v>454.57880246515634</v>
          </cell>
          <cell r="AD150">
            <v>483.94575712215288</v>
          </cell>
          <cell r="AE150">
            <v>2411.9783133300957</v>
          </cell>
          <cell r="AF150">
            <v>1457.4029952748751</v>
          </cell>
          <cell r="AG150">
            <v>1767.857918650504</v>
          </cell>
          <cell r="AH150">
            <v>1405.768288968158</v>
          </cell>
          <cell r="AI150">
            <v>733.56323330549901</v>
          </cell>
          <cell r="AJ150">
            <v>791.61207876312596</v>
          </cell>
          <cell r="AK150">
            <v>680.03417446499191</v>
          </cell>
          <cell r="AL150">
            <v>551.93556029526849</v>
          </cell>
          <cell r="AM150">
            <v>190.85248204482087</v>
          </cell>
          <cell r="AN150">
            <v>210.11241495175346</v>
          </cell>
          <cell r="AO150">
            <v>294.15906183980013</v>
          </cell>
          <cell r="AP150">
            <v>214.54055590346212</v>
          </cell>
          <cell r="AQ150">
            <v>158.78150173406337</v>
          </cell>
          <cell r="AR150">
            <v>285.58966609045814</v>
          </cell>
        </row>
        <row r="151">
          <cell r="B151">
            <v>1149</v>
          </cell>
          <cell r="C151">
            <v>241.74114786556768</v>
          </cell>
          <cell r="D151">
            <v>238.74394724223794</v>
          </cell>
          <cell r="E151">
            <v>286.65203629024228</v>
          </cell>
          <cell r="F151">
            <v>315.81967538596666</v>
          </cell>
          <cell r="G151">
            <v>333.45869637911738</v>
          </cell>
          <cell r="H151">
            <v>335.59845141377929</v>
          </cell>
          <cell r="I151">
            <v>346.73181124036699</v>
          </cell>
          <cell r="J151">
            <v>236.22369433627091</v>
          </cell>
          <cell r="K151">
            <v>308.88017221802272</v>
          </cell>
          <cell r="L151">
            <v>288.27263232234418</v>
          </cell>
          <cell r="M151">
            <v>290.64892520503849</v>
          </cell>
          <cell r="N151">
            <v>267.17260425147464</v>
          </cell>
          <cell r="O151">
            <v>316.11692421699229</v>
          </cell>
          <cell r="P151">
            <v>302.95704489848106</v>
          </cell>
          <cell r="Q151">
            <v>313.10593406868418</v>
          </cell>
          <cell r="R151">
            <v>358.60481016569537</v>
          </cell>
          <cell r="S151">
            <v>470.95268837174217</v>
          </cell>
          <cell r="T151">
            <v>521.44162527326421</v>
          </cell>
          <cell r="U151">
            <v>404.90443270137666</v>
          </cell>
          <cell r="V151">
            <v>480.92405741983981</v>
          </cell>
          <cell r="W151">
            <v>570.36778940051659</v>
          </cell>
          <cell r="X151">
            <v>508.99388574139016</v>
          </cell>
          <cell r="Y151">
            <v>665.16237661903824</v>
          </cell>
          <cell r="Z151">
            <v>690.27567738404298</v>
          </cell>
          <cell r="AA151">
            <v>796.87039691773964</v>
          </cell>
          <cell r="AB151">
            <v>547.23967856538127</v>
          </cell>
          <cell r="AC151">
            <v>511.17075333035075</v>
          </cell>
          <cell r="AD151">
            <v>498.43644849347891</v>
          </cell>
          <cell r="AE151">
            <v>1220.695740100339</v>
          </cell>
          <cell r="AF151">
            <v>1291.0558944080447</v>
          </cell>
          <cell r="AG151">
            <v>985.17490295783591</v>
          </cell>
          <cell r="AH151">
            <v>872.95996658999661</v>
          </cell>
          <cell r="AI151">
            <v>567.24767771852339</v>
          </cell>
          <cell r="AJ151">
            <v>636.68189638922843</v>
          </cell>
          <cell r="AK151">
            <v>598.06323812552375</v>
          </cell>
          <cell r="AL151">
            <v>513.12077326011718</v>
          </cell>
          <cell r="AM151">
            <v>226.57159934175678</v>
          </cell>
          <cell r="AN151">
            <v>230.32106331306167</v>
          </cell>
          <cell r="AO151">
            <v>331.22287585449419</v>
          </cell>
          <cell r="AP151">
            <v>257.35634714108909</v>
          </cell>
          <cell r="AQ151">
            <v>178.54871238204484</v>
          </cell>
          <cell r="AR151">
            <v>294.14102055374826</v>
          </cell>
        </row>
        <row r="152">
          <cell r="B152">
            <v>1150</v>
          </cell>
          <cell r="C152">
            <v>122.80670923333565</v>
          </cell>
          <cell r="D152">
            <v>113.89100467104417</v>
          </cell>
          <cell r="E152">
            <v>134.10766700323248</v>
          </cell>
          <cell r="F152">
            <v>149.57885913098073</v>
          </cell>
          <cell r="G152">
            <v>152.36150367798362</v>
          </cell>
          <cell r="H152">
            <v>150.04167495030293</v>
          </cell>
          <cell r="I152">
            <v>140.09850436146877</v>
          </cell>
          <cell r="J152">
            <v>112.222839913602</v>
          </cell>
          <cell r="K152">
            <v>130.42518282968012</v>
          </cell>
          <cell r="L152">
            <v>112.11068309958144</v>
          </cell>
          <cell r="M152">
            <v>120.46582930468885</v>
          </cell>
          <cell r="N152">
            <v>105.1990491988248</v>
          </cell>
          <cell r="O152">
            <v>126.59551238444152</v>
          </cell>
          <cell r="P152">
            <v>124.51631728550947</v>
          </cell>
          <cell r="Q152">
            <v>159.06067189598912</v>
          </cell>
          <cell r="R152">
            <v>171.06972797178616</v>
          </cell>
          <cell r="S152">
            <v>220.33112732708906</v>
          </cell>
          <cell r="T152">
            <v>246.96575131507774</v>
          </cell>
          <cell r="U152">
            <v>185.00596590266667</v>
          </cell>
          <cell r="V152">
            <v>215.01485121634167</v>
          </cell>
          <cell r="W152">
            <v>230.45959914988791</v>
          </cell>
          <cell r="X152">
            <v>241.8078318394484</v>
          </cell>
          <cell r="Y152">
            <v>280.86595510160311</v>
          </cell>
          <cell r="Z152">
            <v>268.45169829377863</v>
          </cell>
          <cell r="AA152">
            <v>330.28043418819414</v>
          </cell>
          <cell r="AB152">
            <v>215.47528808291298</v>
          </cell>
          <cell r="AC152">
            <v>204.70882283220149</v>
          </cell>
          <cell r="AD152">
            <v>204.85897922615919</v>
          </cell>
          <cell r="AE152">
            <v>620.12457597925595</v>
          </cell>
          <cell r="AF152">
            <v>615.8885056525188</v>
          </cell>
          <cell r="AG152">
            <v>460.90552690871891</v>
          </cell>
          <cell r="AH152">
            <v>413.45225154187102</v>
          </cell>
          <cell r="AI152">
            <v>259.18265162524898</v>
          </cell>
          <cell r="AJ152">
            <v>284.65214229189598</v>
          </cell>
          <cell r="AK152">
            <v>241.65006630117978</v>
          </cell>
          <cell r="AL152">
            <v>243.76839315679132</v>
          </cell>
          <cell r="AM152">
            <v>95.670246671914498</v>
          </cell>
          <cell r="AN152">
            <v>89.573025133290955</v>
          </cell>
          <cell r="AO152">
            <v>137.28259409990051</v>
          </cell>
          <cell r="AP152">
            <v>101.33390397707977</v>
          </cell>
          <cell r="AQ152">
            <v>71.503497592148989</v>
          </cell>
          <cell r="AR152">
            <v>120.8929029995886</v>
          </cell>
        </row>
        <row r="153">
          <cell r="B153">
            <v>1151</v>
          </cell>
          <cell r="C153">
            <v>37.424489131966013</v>
          </cell>
          <cell r="D153">
            <v>29.781457698232693</v>
          </cell>
          <cell r="E153">
            <v>30.085925469224506</v>
          </cell>
          <cell r="F153">
            <v>34.417204960118184</v>
          </cell>
          <cell r="G153">
            <v>34.364053009180942</v>
          </cell>
          <cell r="H153">
            <v>32.424383170505664</v>
          </cell>
          <cell r="I153">
            <v>34.121820151747684</v>
          </cell>
          <cell r="J153">
            <v>23.500103634712982</v>
          </cell>
          <cell r="K153">
            <v>27.344843655495318</v>
          </cell>
          <cell r="L153">
            <v>24.945322012486422</v>
          </cell>
          <cell r="M153">
            <v>27.683594952238103</v>
          </cell>
          <cell r="N153">
            <v>21.136579029175298</v>
          </cell>
          <cell r="O153">
            <v>22.205920376186654</v>
          </cell>
          <cell r="P153">
            <v>20.72758230646545</v>
          </cell>
          <cell r="Q153">
            <v>48.472631697868096</v>
          </cell>
          <cell r="R153">
            <v>44.733171700040415</v>
          </cell>
          <cell r="S153">
            <v>49.429432510769402</v>
          </cell>
          <cell r="T153">
            <v>56.825349053488779</v>
          </cell>
          <cell r="U153">
            <v>41.726779178621562</v>
          </cell>
          <cell r="V153">
            <v>46.46524990804798</v>
          </cell>
          <cell r="W153">
            <v>56.129799745378932</v>
          </cell>
          <cell r="X153">
            <v>50.635941064110746</v>
          </cell>
          <cell r="Y153">
            <v>58.886140419938592</v>
          </cell>
          <cell r="Z153">
            <v>59.732167119068805</v>
          </cell>
          <cell r="AA153">
            <v>75.899944519449022</v>
          </cell>
          <cell r="AB153">
            <v>43.293266337331914</v>
          </cell>
          <cell r="AC153">
            <v>35.907653711376227</v>
          </cell>
          <cell r="AD153">
            <v>34.101806459568841</v>
          </cell>
          <cell r="AE153">
            <v>188.97864456334582</v>
          </cell>
          <cell r="AF153">
            <v>161.04922009333674</v>
          </cell>
          <cell r="AG153">
            <v>103.40027263761979</v>
          </cell>
          <cell r="AH153">
            <v>95.132901569187254</v>
          </cell>
          <cell r="AI153">
            <v>58.456802830813366</v>
          </cell>
          <cell r="AJ153">
            <v>61.514043581790212</v>
          </cell>
          <cell r="AK153">
            <v>58.855304270146995</v>
          </cell>
          <cell r="AL153">
            <v>51.0464938016394</v>
          </cell>
          <cell r="AM153">
            <v>20.058150435123217</v>
          </cell>
          <cell r="AN153">
            <v>19.93055339425387</v>
          </cell>
          <cell r="AO153">
            <v>31.548163914945409</v>
          </cell>
          <cell r="AP153">
            <v>20.359994563243021</v>
          </cell>
          <cell r="AQ153">
            <v>12.542316423731728</v>
          </cell>
          <cell r="AR153">
            <v>20.124411417065978</v>
          </cell>
        </row>
        <row r="154">
          <cell r="B154">
            <v>1152</v>
          </cell>
          <cell r="C154">
            <v>194.58584687089638</v>
          </cell>
          <cell r="D154">
            <v>187.42443987681</v>
          </cell>
          <cell r="E154">
            <v>215.4977053934868</v>
          </cell>
          <cell r="F154">
            <v>234.55252791571345</v>
          </cell>
          <cell r="G154">
            <v>242.69834356009812</v>
          </cell>
          <cell r="H154">
            <v>239.89406374143368</v>
          </cell>
          <cell r="I154">
            <v>249.37355822948325</v>
          </cell>
          <cell r="J154">
            <v>166.8849410571288</v>
          </cell>
          <cell r="K154">
            <v>202.09499804685797</v>
          </cell>
          <cell r="L154">
            <v>187.02704813608864</v>
          </cell>
          <cell r="M154">
            <v>194.4996337725606</v>
          </cell>
          <cell r="N154">
            <v>171.11652572956507</v>
          </cell>
          <cell r="O154">
            <v>196.25276063822622</v>
          </cell>
          <cell r="P154">
            <v>196.4372375799631</v>
          </cell>
          <cell r="Q154">
            <v>252.02984216381279</v>
          </cell>
          <cell r="R154">
            <v>281.52045929876624</v>
          </cell>
          <cell r="S154">
            <v>354.05024505126465</v>
          </cell>
          <cell r="T154">
            <v>387.26355860777664</v>
          </cell>
          <cell r="U154">
            <v>294.69807260639021</v>
          </cell>
          <cell r="V154">
            <v>343.77639705856808</v>
          </cell>
          <cell r="W154">
            <v>410.21515918448347</v>
          </cell>
          <cell r="X154">
            <v>359.58888399853555</v>
          </cell>
          <cell r="Y154">
            <v>435.20433260048657</v>
          </cell>
          <cell r="Z154">
            <v>447.84071696725528</v>
          </cell>
          <cell r="AA154">
            <v>533.25846725686949</v>
          </cell>
          <cell r="AB154">
            <v>350.49159624664298</v>
          </cell>
          <cell r="AC154">
            <v>317.34672778778946</v>
          </cell>
          <cell r="AD154">
            <v>323.18601168042176</v>
          </cell>
          <cell r="AE154">
            <v>982.58040245267068</v>
          </cell>
          <cell r="AF154">
            <v>1013.5353404941611</v>
          </cell>
          <cell r="AG154">
            <v>740.62941867157258</v>
          </cell>
          <cell r="AH154">
            <v>648.32872329017243</v>
          </cell>
          <cell r="AI154">
            <v>412.85494505165804</v>
          </cell>
          <cell r="AJ154">
            <v>455.11594821722485</v>
          </cell>
          <cell r="AK154">
            <v>430.13404857225117</v>
          </cell>
          <cell r="AL154">
            <v>362.50440600934513</v>
          </cell>
          <cell r="AM154">
            <v>148.2419107631348</v>
          </cell>
          <cell r="AN154">
            <v>149.42892167037053</v>
          </cell>
          <cell r="AO154">
            <v>221.65135482729329</v>
          </cell>
          <cell r="AP154">
            <v>164.82948961258248</v>
          </cell>
          <cell r="AQ154">
            <v>110.84720566660948</v>
          </cell>
          <cell r="AR154">
            <v>190.72093060549642</v>
          </cell>
        </row>
        <row r="155">
          <cell r="B155">
            <v>1153</v>
          </cell>
          <cell r="C155">
            <v>30.461243791276665</v>
          </cell>
          <cell r="D155">
            <v>31.117132583931877</v>
          </cell>
          <cell r="E155">
            <v>39.013320230634626</v>
          </cell>
          <cell r="F155">
            <v>40.469875887422454</v>
          </cell>
          <cell r="G155">
            <v>43.370813387857197</v>
          </cell>
          <cell r="H155">
            <v>43.015092517361786</v>
          </cell>
          <cell r="I155">
            <v>40.31978260476393</v>
          </cell>
          <cell r="J155">
            <v>27.914218268795011</v>
          </cell>
          <cell r="K155">
            <v>28.371306656063769</v>
          </cell>
          <cell r="L155">
            <v>27.708006828059993</v>
          </cell>
          <cell r="M155">
            <v>34.69122780879654</v>
          </cell>
          <cell r="N155">
            <v>24.919362195929438</v>
          </cell>
          <cell r="O155">
            <v>25.56164455618141</v>
          </cell>
          <cell r="P155">
            <v>28.304576970020122</v>
          </cell>
          <cell r="Q155">
            <v>39.45375569849385</v>
          </cell>
          <cell r="R155">
            <v>46.739419164581399</v>
          </cell>
          <cell r="S155">
            <v>64.096624893051555</v>
          </cell>
          <cell r="T155">
            <v>66.818756087805596</v>
          </cell>
          <cell r="U155">
            <v>52.663297677629075</v>
          </cell>
          <cell r="V155">
            <v>61.642098575220167</v>
          </cell>
          <cell r="W155">
            <v>66.325340011696198</v>
          </cell>
          <cell r="X155">
            <v>60.147084161005274</v>
          </cell>
          <cell r="Y155">
            <v>61.096591689978958</v>
          </cell>
          <cell r="Z155">
            <v>66.34748164652018</v>
          </cell>
          <cell r="AA155">
            <v>95.112729056395622</v>
          </cell>
          <cell r="AB155">
            <v>51.041399983207555</v>
          </cell>
          <cell r="AC155">
            <v>41.33396254095134</v>
          </cell>
          <cell r="AD155">
            <v>46.567766152375349</v>
          </cell>
          <cell r="AE155">
            <v>153.81705126529513</v>
          </cell>
          <cell r="AF155">
            <v>168.27215057644992</v>
          </cell>
          <cell r="AG155">
            <v>134.08222899683889</v>
          </cell>
          <cell r="AH155">
            <v>111.86314297679574</v>
          </cell>
          <cell r="AI155">
            <v>73.778232333322691</v>
          </cell>
          <cell r="AJ155">
            <v>81.606248663957743</v>
          </cell>
          <cell r="AK155">
            <v>69.545911172268362</v>
          </cell>
          <cell r="AL155">
            <v>60.63475259448817</v>
          </cell>
          <cell r="AM155">
            <v>20.811087608247345</v>
          </cell>
          <cell r="AN155">
            <v>22.137854514709325</v>
          </cell>
          <cell r="AO155">
            <v>39.534046904343413</v>
          </cell>
          <cell r="AP155">
            <v>24.003793524405683</v>
          </cell>
          <cell r="AQ155">
            <v>14.437691791347524</v>
          </cell>
          <cell r="AR155">
            <v>27.480916177716452</v>
          </cell>
        </row>
        <row r="156">
          <cell r="B156">
            <v>1154</v>
          </cell>
          <cell r="C156">
            <v>95.163289783367361</v>
          </cell>
          <cell r="D156">
            <v>90.122911402713342</v>
          </cell>
          <cell r="E156">
            <v>98.133742179021809</v>
          </cell>
          <cell r="F156">
            <v>106.44240081908609</v>
          </cell>
          <cell r="G156">
            <v>105.76131345101469</v>
          </cell>
          <cell r="H156">
            <v>109.32714514438194</v>
          </cell>
          <cell r="I156">
            <v>101.54008962901958</v>
          </cell>
          <cell r="J156">
            <v>65.630573308649673</v>
          </cell>
          <cell r="K156">
            <v>72.621693690453597</v>
          </cell>
          <cell r="L156">
            <v>71.254783085982169</v>
          </cell>
          <cell r="M156">
            <v>79.177605213558877</v>
          </cell>
          <cell r="N156">
            <v>58.228386921947873</v>
          </cell>
          <cell r="O156">
            <v>57.257800880711173</v>
          </cell>
          <cell r="P156">
            <v>62.76516449111628</v>
          </cell>
          <cell r="Q156">
            <v>123.25659491465548</v>
          </cell>
          <cell r="R156">
            <v>135.36891681847882</v>
          </cell>
          <cell r="S156">
            <v>161.22805299870453</v>
          </cell>
          <cell r="T156">
            <v>175.74427056598375</v>
          </cell>
          <cell r="U156">
            <v>128.42137598939331</v>
          </cell>
          <cell r="V156">
            <v>156.66953767953265</v>
          </cell>
          <cell r="W156">
            <v>167.03167860501068</v>
          </cell>
          <cell r="X156">
            <v>141.4149441090826</v>
          </cell>
          <cell r="Y156">
            <v>156.38821366347122</v>
          </cell>
          <cell r="Z156">
            <v>170.62127356762261</v>
          </cell>
          <cell r="AA156">
            <v>217.08076040196889</v>
          </cell>
          <cell r="AB156">
            <v>119.26703275518013</v>
          </cell>
          <cell r="AC156">
            <v>92.587618593117639</v>
          </cell>
          <cell r="AD156">
            <v>103.26363491083107</v>
          </cell>
          <cell r="AE156">
            <v>480.53640630965424</v>
          </cell>
          <cell r="AF156">
            <v>487.35776270646352</v>
          </cell>
          <cell r="AG156">
            <v>337.26918943013305</v>
          </cell>
          <cell r="AH156">
            <v>294.2183844284873</v>
          </cell>
          <cell r="AI156">
            <v>179.91091580152272</v>
          </cell>
          <cell r="AJ156">
            <v>207.41041504843949</v>
          </cell>
          <cell r="AK156">
            <v>175.14226510064557</v>
          </cell>
          <cell r="AL156">
            <v>142.56152677766451</v>
          </cell>
          <cell r="AM156">
            <v>53.26989158352059</v>
          </cell>
          <cell r="AN156">
            <v>56.930403952303685</v>
          </cell>
          <cell r="AO156">
            <v>90.230624742912795</v>
          </cell>
          <cell r="AP156">
            <v>56.08900283820082</v>
          </cell>
          <cell r="AQ156">
            <v>32.340269811245236</v>
          </cell>
          <cell r="AR156">
            <v>60.938703520914174</v>
          </cell>
        </row>
        <row r="157">
          <cell r="B157">
            <v>1155</v>
          </cell>
          <cell r="C157">
            <v>101.10083703939756</v>
          </cell>
          <cell r="D157">
            <v>98.390060109504887</v>
          </cell>
          <cell r="E157">
            <v>115.06006568038624</v>
          </cell>
          <cell r="F157">
            <v>120.7248422647375</v>
          </cell>
          <cell r="G157">
            <v>125.49964014793017</v>
          </cell>
          <cell r="H157">
            <v>119.79419508688287</v>
          </cell>
          <cell r="I157">
            <v>119.05417562095627</v>
          </cell>
          <cell r="J157">
            <v>80.849117364450336</v>
          </cell>
          <cell r="K157">
            <v>103.08429680824953</v>
          </cell>
          <cell r="L157">
            <v>94.31659206429984</v>
          </cell>
          <cell r="M157">
            <v>98.29443486355251</v>
          </cell>
          <cell r="N157">
            <v>85.037679115094306</v>
          </cell>
          <cell r="O157">
            <v>93.104864589300149</v>
          </cell>
          <cell r="P157">
            <v>93.847607286181272</v>
          </cell>
          <cell r="Q157">
            <v>130.94697487723477</v>
          </cell>
          <cell r="R157">
            <v>147.78656898036809</v>
          </cell>
          <cell r="S157">
            <v>189.03702188091421</v>
          </cell>
          <cell r="T157">
            <v>199.32563696182046</v>
          </cell>
          <cell r="U157">
            <v>152.38877003390954</v>
          </cell>
          <cell r="V157">
            <v>171.66917819145237</v>
          </cell>
          <cell r="W157">
            <v>195.84204496527073</v>
          </cell>
          <cell r="X157">
            <v>174.20651438764096</v>
          </cell>
          <cell r="Y157">
            <v>221.98833730473024</v>
          </cell>
          <cell r="Z157">
            <v>225.84332390922125</v>
          </cell>
          <cell r="AA157">
            <v>269.49325640639307</v>
          </cell>
          <cell r="AB157">
            <v>174.1795058489175</v>
          </cell>
          <cell r="AC157">
            <v>150.55341908288318</v>
          </cell>
          <cell r="AD157">
            <v>154.40165153119187</v>
          </cell>
          <cell r="AE157">
            <v>510.51863608756145</v>
          </cell>
          <cell r="AF157">
            <v>532.06403145647926</v>
          </cell>
          <cell r="AG157">
            <v>395.44212037699515</v>
          </cell>
          <cell r="AH157">
            <v>333.6966075378682</v>
          </cell>
          <cell r="AI157">
            <v>213.48784782474769</v>
          </cell>
          <cell r="AJ157">
            <v>227.26801921472213</v>
          </cell>
          <cell r="AK157">
            <v>205.35158147019328</v>
          </cell>
          <cell r="AL157">
            <v>175.61896885919145</v>
          </cell>
          <cell r="AM157">
            <v>75.614999263791077</v>
          </cell>
          <cell r="AN157">
            <v>75.356087733029099</v>
          </cell>
          <cell r="AO157">
            <v>112.0161217628123</v>
          </cell>
          <cell r="AP157">
            <v>81.913287957539382</v>
          </cell>
          <cell r="AQ157">
            <v>52.587357447249907</v>
          </cell>
          <cell r="AR157">
            <v>91.116649863464318</v>
          </cell>
        </row>
        <row r="158">
          <cell r="B158">
            <v>1156</v>
          </cell>
          <cell r="C158">
            <v>55.669963388316049</v>
          </cell>
          <cell r="D158">
            <v>0.85612452807365758</v>
          </cell>
          <cell r="E158">
            <v>1.0281195717838914</v>
          </cell>
          <cell r="F158">
            <v>1.5466913662604906</v>
          </cell>
          <cell r="G158">
            <v>1.5543051124480785</v>
          </cell>
          <cell r="H158">
            <v>1.3917759515839569</v>
          </cell>
          <cell r="I158">
            <v>5.2170286507891781</v>
          </cell>
          <cell r="J158">
            <v>3.656561362990967</v>
          </cell>
          <cell r="K158">
            <v>6.0706318485145054</v>
          </cell>
          <cell r="L158">
            <v>5.4506327922729518</v>
          </cell>
          <cell r="M158">
            <v>4.6232072624710554</v>
          </cell>
          <cell r="N158">
            <v>5.0683847972231328</v>
          </cell>
          <cell r="O158">
            <v>10.491255676874371</v>
          </cell>
          <cell r="P158">
            <v>13.148758080756112</v>
          </cell>
          <cell r="Q158">
            <v>72.104381236583293</v>
          </cell>
          <cell r="R158">
            <v>1.285939926077146</v>
          </cell>
          <cell r="S158">
            <v>1.6891408920917903</v>
          </cell>
          <cell r="T158">
            <v>2.5537017566538625</v>
          </cell>
          <cell r="U158">
            <v>1.8873252868628771</v>
          </cell>
          <cell r="V158">
            <v>1.9944625335289399</v>
          </cell>
          <cell r="W158">
            <v>8.5819212495820665</v>
          </cell>
          <cell r="X158">
            <v>7.8788344320412778</v>
          </cell>
          <cell r="Y158">
            <v>13.072888035969326</v>
          </cell>
          <cell r="Z158">
            <v>13.051669915896696</v>
          </cell>
          <cell r="AA158">
            <v>12.675419335128579</v>
          </cell>
          <cell r="AB158">
            <v>10.381383506923477</v>
          </cell>
          <cell r="AC158">
            <v>16.964681916391122</v>
          </cell>
          <cell r="AD158">
            <v>21.632836701546751</v>
          </cell>
          <cell r="AE158">
            <v>281.11096418492076</v>
          </cell>
          <cell r="AF158">
            <v>4.6296655102016917</v>
          </cell>
          <cell r="AG158">
            <v>3.533474286349334</v>
          </cell>
          <cell r="AH158">
            <v>4.275223327253757</v>
          </cell>
          <cell r="AI158">
            <v>2.6440335042268677</v>
          </cell>
          <cell r="AJ158">
            <v>2.6404131141560256</v>
          </cell>
          <cell r="AK158">
            <v>8.9986351039525285</v>
          </cell>
          <cell r="AL158">
            <v>7.9427154812848197</v>
          </cell>
          <cell r="AM158">
            <v>4.4529655531339492</v>
          </cell>
          <cell r="AN158">
            <v>4.3548897803159301</v>
          </cell>
          <cell r="AO158">
            <v>5.2685968271404429</v>
          </cell>
          <cell r="AP158">
            <v>4.8821659727171518</v>
          </cell>
          <cell r="AQ158">
            <v>5.9256561382044683</v>
          </cell>
          <cell r="AR158">
            <v>12.766130334364565</v>
          </cell>
        </row>
        <row r="159">
          <cell r="B159">
            <v>1157</v>
          </cell>
          <cell r="C159">
            <v>14.537722680643618</v>
          </cell>
          <cell r="D159">
            <v>14.116210619204599</v>
          </cell>
          <cell r="E159">
            <v>14.61321740554183</v>
          </cell>
          <cell r="F159">
            <v>17.799807747453787</v>
          </cell>
          <cell r="G159">
            <v>19.525689068386196</v>
          </cell>
          <cell r="H159">
            <v>19.666933162160252</v>
          </cell>
          <cell r="I159">
            <v>16.600905469211238</v>
          </cell>
          <cell r="J159">
            <v>9.8468784904903757</v>
          </cell>
          <cell r="K159">
            <v>9.6758306901990743</v>
          </cell>
          <cell r="L159">
            <v>9.0057505553893371</v>
          </cell>
          <cell r="M159">
            <v>9.9230526577795839</v>
          </cell>
          <cell r="N159">
            <v>6.6764176559388533</v>
          </cell>
          <cell r="O159">
            <v>6.2646058068352612</v>
          </cell>
          <cell r="P159">
            <v>5.712729182351036</v>
          </cell>
          <cell r="Q159">
            <v>18.8294267622395</v>
          </cell>
          <cell r="R159">
            <v>21.203222480956192</v>
          </cell>
          <cell r="S159">
            <v>24.008669577118681</v>
          </cell>
          <cell r="T159">
            <v>29.388798117282732</v>
          </cell>
          <cell r="U159">
            <v>23.709197394419782</v>
          </cell>
          <cell r="V159">
            <v>28.18338777639115</v>
          </cell>
          <cell r="W159">
            <v>27.308200308038568</v>
          </cell>
          <cell r="X159">
            <v>21.21718127972078</v>
          </cell>
          <cell r="Y159">
            <v>20.836554484673769</v>
          </cell>
          <cell r="Z159">
            <v>21.564483991743998</v>
          </cell>
          <cell r="AA159">
            <v>27.205973338666844</v>
          </cell>
          <cell r="AB159">
            <v>13.675057224674442</v>
          </cell>
          <cell r="AC159">
            <v>10.1300595579613</v>
          </cell>
          <cell r="AD159">
            <v>9.3987992449895383</v>
          </cell>
          <cell r="AE159">
            <v>73.409662788936444</v>
          </cell>
          <cell r="AF159">
            <v>76.336247000800384</v>
          </cell>
          <cell r="AG159">
            <v>50.223173802364144</v>
          </cell>
          <cell r="AH159">
            <v>49.200606509191758</v>
          </cell>
          <cell r="AI159">
            <v>33.215213458711439</v>
          </cell>
          <cell r="AJ159">
            <v>37.311198097293335</v>
          </cell>
          <cell r="AK159">
            <v>28.634209377026192</v>
          </cell>
          <cell r="AL159">
            <v>21.38920873045981</v>
          </cell>
          <cell r="AM159">
            <v>7.0974721967295755</v>
          </cell>
          <cell r="AN159">
            <v>7.1953207182362613</v>
          </cell>
          <cell r="AO159">
            <v>11.30828898213438</v>
          </cell>
          <cell r="AP159">
            <v>6.4311176841448638</v>
          </cell>
          <cell r="AQ159">
            <v>3.538365758689082</v>
          </cell>
          <cell r="AR159">
            <v>5.546489247038263</v>
          </cell>
        </row>
        <row r="160">
          <cell r="B160">
            <v>1158</v>
          </cell>
          <cell r="C160">
            <v>47.318983370945368</v>
          </cell>
          <cell r="D160">
            <v>54.799539773635921</v>
          </cell>
          <cell r="E160">
            <v>75.397558261090467</v>
          </cell>
          <cell r="F160">
            <v>84.128271259024331</v>
          </cell>
          <cell r="G160">
            <v>91.709684643875065</v>
          </cell>
          <cell r="H160">
            <v>80.747544277384023</v>
          </cell>
          <cell r="I160">
            <v>86.61129363996524</v>
          </cell>
          <cell r="J160">
            <v>58.525747564795545</v>
          </cell>
          <cell r="K160">
            <v>68.120420577777921</v>
          </cell>
          <cell r="L160">
            <v>72.242872652094064</v>
          </cell>
          <cell r="M160">
            <v>70.966107158069079</v>
          </cell>
          <cell r="N160">
            <v>76.445065580044584</v>
          </cell>
          <cell r="O160">
            <v>111.56118747779783</v>
          </cell>
          <cell r="P160">
            <v>123.98586502275806</v>
          </cell>
          <cell r="Q160">
            <v>61.288095214057158</v>
          </cell>
          <cell r="R160">
            <v>82.31152573578423</v>
          </cell>
          <cell r="S160">
            <v>123.8738200477048</v>
          </cell>
          <cell r="T160">
            <v>138.90199349715672</v>
          </cell>
          <cell r="U160">
            <v>111.35909255679518</v>
          </cell>
          <cell r="V160">
            <v>115.71399229339005</v>
          </cell>
          <cell r="W160">
            <v>142.47406926357829</v>
          </cell>
          <cell r="X160">
            <v>126.10609512574624</v>
          </cell>
          <cell r="Y160">
            <v>146.69488339905607</v>
          </cell>
          <cell r="Z160">
            <v>172.9872775447235</v>
          </cell>
          <cell r="AA160">
            <v>194.56734594447079</v>
          </cell>
          <cell r="AB160">
            <v>156.57957608766387</v>
          </cell>
          <cell r="AC160">
            <v>180.39785875655767</v>
          </cell>
          <cell r="AD160">
            <v>203.98625899603633</v>
          </cell>
          <cell r="AE160">
            <v>238.94186793103708</v>
          </cell>
          <cell r="AF160">
            <v>296.33952882506401</v>
          </cell>
          <cell r="AG160">
            <v>259.12874404951884</v>
          </cell>
          <cell r="AH160">
            <v>232.53970094738236</v>
          </cell>
          <cell r="AI160">
            <v>156.00764413530558</v>
          </cell>
          <cell r="AJ160">
            <v>153.1905150417723</v>
          </cell>
          <cell r="AK160">
            <v>149.39220761791952</v>
          </cell>
          <cell r="AL160">
            <v>127.12855469665405</v>
          </cell>
          <cell r="AM160">
            <v>49.968091274068847</v>
          </cell>
          <cell r="AN160">
            <v>57.719857455683638</v>
          </cell>
          <cell r="AO160">
            <v>80.872819620825354</v>
          </cell>
          <cell r="AP160">
            <v>73.636377838064533</v>
          </cell>
          <cell r="AQ160">
            <v>63.011831540849819</v>
          </cell>
          <cell r="AR160">
            <v>120.37788685275159</v>
          </cell>
        </row>
        <row r="161">
          <cell r="B161">
            <v>1159</v>
          </cell>
          <cell r="C161">
            <v>86.637580460024139</v>
          </cell>
          <cell r="D161">
            <v>82.585155503721651</v>
          </cell>
          <cell r="E161">
            <v>95.030731509361146</v>
          </cell>
          <cell r="F161">
            <v>99.187686751444176</v>
          </cell>
          <cell r="G161">
            <v>98.514336995943992</v>
          </cell>
          <cell r="H161">
            <v>96.83664742184817</v>
          </cell>
          <cell r="I161">
            <v>109.10586782226528</v>
          </cell>
          <cell r="J161">
            <v>67.882474526078354</v>
          </cell>
          <cell r="K161">
            <v>80.083280436409254</v>
          </cell>
          <cell r="L161">
            <v>84.862094212675331</v>
          </cell>
          <cell r="M161">
            <v>88.345959311638097</v>
          </cell>
          <cell r="N161">
            <v>71.878648828786467</v>
          </cell>
          <cell r="O161">
            <v>69.338279543958095</v>
          </cell>
          <cell r="P161">
            <v>75.744249978956404</v>
          </cell>
          <cell r="Q161">
            <v>112.21399747167504</v>
          </cell>
          <cell r="R161">
            <v>124.04684748664091</v>
          </cell>
          <cell r="S161">
            <v>156.12998624210485</v>
          </cell>
          <cell r="T161">
            <v>163.76620146784762</v>
          </cell>
          <cell r="U161">
            <v>119.62168678589295</v>
          </cell>
          <cell r="V161">
            <v>138.77022730247776</v>
          </cell>
          <cell r="W161">
            <v>179.4772519365695</v>
          </cell>
          <cell r="X161">
            <v>146.26714132065078</v>
          </cell>
          <cell r="Y161">
            <v>172.45647320130172</v>
          </cell>
          <cell r="Z161">
            <v>203.20430383894777</v>
          </cell>
          <cell r="AA161">
            <v>242.21758127293808</v>
          </cell>
          <cell r="AB161">
            <v>147.22635500365647</v>
          </cell>
          <cell r="AC161">
            <v>112.12212277753871</v>
          </cell>
          <cell r="AD161">
            <v>124.61731981167266</v>
          </cell>
          <cell r="AE161">
            <v>437.48499721265466</v>
          </cell>
          <cell r="AF161">
            <v>446.59583220973713</v>
          </cell>
          <cell r="AG161">
            <v>326.60466293688756</v>
          </cell>
          <cell r="AH161">
            <v>274.16556491251208</v>
          </cell>
          <cell r="AI161">
            <v>167.58306048013691</v>
          </cell>
          <cell r="AJ161">
            <v>183.71401912251474</v>
          </cell>
          <cell r="AK161">
            <v>188.19216031794724</v>
          </cell>
          <cell r="AL161">
            <v>147.45306527145982</v>
          </cell>
          <cell r="AM161">
            <v>58.743158548242199</v>
          </cell>
          <cell r="AN161">
            <v>67.802231577019555</v>
          </cell>
          <cell r="AO161">
            <v>100.67886090644187</v>
          </cell>
          <cell r="AP161">
            <v>69.237736974716455</v>
          </cell>
          <cell r="AQ161">
            <v>39.163548620578787</v>
          </cell>
          <cell r="AR161">
            <v>73.54009872044459</v>
          </cell>
        </row>
        <row r="162">
          <cell r="B162">
            <v>1160</v>
          </cell>
          <cell r="C162">
            <v>287.53669789380768</v>
          </cell>
          <cell r="D162">
            <v>345.15604958207882</v>
          </cell>
          <cell r="E162">
            <v>272.11117345546546</v>
          </cell>
          <cell r="F162">
            <v>273.58767943248836</v>
          </cell>
          <cell r="G162">
            <v>222.27998929025298</v>
          </cell>
          <cell r="H162">
            <v>255.58894143067107</v>
          </cell>
          <cell r="I162">
            <v>146.93959234513184</v>
          </cell>
          <cell r="J162">
            <v>82.520538857060558</v>
          </cell>
          <cell r="K162">
            <v>88.231972764519341</v>
          </cell>
          <cell r="L162">
            <v>80.380900297106166</v>
          </cell>
          <cell r="M162">
            <v>85.937639588838053</v>
          </cell>
          <cell r="N162">
            <v>43.031070772674262</v>
          </cell>
          <cell r="O162">
            <v>50.265293914632061</v>
          </cell>
          <cell r="P162">
            <v>67.55712646133307</v>
          </cell>
          <cell r="Q162">
            <v>372.42086077596986</v>
          </cell>
          <cell r="R162">
            <v>518.44086967506121</v>
          </cell>
          <cell r="S162">
            <v>447.06289316251144</v>
          </cell>
          <cell r="T162">
            <v>451.71347872380392</v>
          </cell>
          <cell r="U162">
            <v>269.9049505732857</v>
          </cell>
          <cell r="V162">
            <v>366.26769350888969</v>
          </cell>
          <cell r="W162">
            <v>241.71306971083212</v>
          </cell>
          <cell r="X162">
            <v>177.80794532210209</v>
          </cell>
          <cell r="Y162">
            <v>190.00438997556853</v>
          </cell>
          <cell r="Z162">
            <v>192.47397838058146</v>
          </cell>
          <cell r="AA162">
            <v>235.61470568322568</v>
          </cell>
          <cell r="AB162">
            <v>88.138937013907778</v>
          </cell>
          <cell r="AC162">
            <v>81.28052055535224</v>
          </cell>
          <cell r="AD162">
            <v>111.14755293145689</v>
          </cell>
          <cell r="AE162">
            <v>1451.9448812937608</v>
          </cell>
          <cell r="AF162">
            <v>1866.5007320642185</v>
          </cell>
          <cell r="AG162">
            <v>935.20039966259435</v>
          </cell>
          <cell r="AH162">
            <v>756.22613190562504</v>
          </cell>
          <cell r="AI162">
            <v>378.12121590267935</v>
          </cell>
          <cell r="AJ162">
            <v>484.89154595518977</v>
          </cell>
          <cell r="AK162">
            <v>253.44997360468025</v>
          </cell>
          <cell r="AL162">
            <v>179.24959994868263</v>
          </cell>
          <cell r="AM162">
            <v>64.720435237989136</v>
          </cell>
          <cell r="AN162">
            <v>64.221893966643108</v>
          </cell>
          <cell r="AO162">
            <v>97.934345047660699</v>
          </cell>
          <cell r="AP162">
            <v>41.450055175572913</v>
          </cell>
          <cell r="AQ162">
            <v>28.390771953108114</v>
          </cell>
          <cell r="AR162">
            <v>65.591219803698223</v>
          </cell>
        </row>
        <row r="163">
          <cell r="B163">
            <v>1161</v>
          </cell>
          <cell r="C163">
            <v>309.97586835830407</v>
          </cell>
          <cell r="D163">
            <v>308.74132666989703</v>
          </cell>
          <cell r="E163">
            <v>290.5354530535559</v>
          </cell>
          <cell r="F163">
            <v>220.32754924188373</v>
          </cell>
          <cell r="G163">
            <v>198.73619420140986</v>
          </cell>
          <cell r="H163">
            <v>224.51297893325892</v>
          </cell>
          <cell r="I163">
            <v>188.70721932985464</v>
          </cell>
          <cell r="J163">
            <v>154.17335243826412</v>
          </cell>
          <cell r="K163">
            <v>153.97768790012836</v>
          </cell>
          <cell r="L163">
            <v>147.03162695867397</v>
          </cell>
          <cell r="M163">
            <v>191.76709672666414</v>
          </cell>
          <cell r="N163">
            <v>173.93025909670231</v>
          </cell>
          <cell r="O163">
            <v>128.70061811606462</v>
          </cell>
          <cell r="P163">
            <v>184.33132503583474</v>
          </cell>
          <cell r="Q163">
            <v>401.48433420631699</v>
          </cell>
          <cell r="R163">
            <v>463.74421684679163</v>
          </cell>
          <cell r="S163">
            <v>477.33291712720313</v>
          </cell>
          <cell r="T163">
            <v>363.77706749510514</v>
          </cell>
          <cell r="U163">
            <v>241.31674130599106</v>
          </cell>
          <cell r="V163">
            <v>321.73477653766253</v>
          </cell>
          <cell r="W163">
            <v>310.42008850602087</v>
          </cell>
          <cell r="X163">
            <v>332.19907916442958</v>
          </cell>
          <cell r="Y163">
            <v>331.58543034501014</v>
          </cell>
          <cell r="Z163">
            <v>352.07072928896218</v>
          </cell>
          <cell r="AA163">
            <v>525.76668699716333</v>
          </cell>
          <cell r="AB163">
            <v>356.25486133781806</v>
          </cell>
          <cell r="AC163">
            <v>208.1128433076606</v>
          </cell>
          <cell r="AD163">
            <v>303.26890410403257</v>
          </cell>
          <cell r="AE163">
            <v>1565.2536830399511</v>
          </cell>
          <cell r="AF163">
            <v>1669.5807967022276</v>
          </cell>
          <cell r="AG163">
            <v>998.52155411878778</v>
          </cell>
          <cell r="AH163">
            <v>609.00933353817607</v>
          </cell>
          <cell r="AI163">
            <v>338.07078916664</v>
          </cell>
          <cell r="AJ163">
            <v>425.93566385376084</v>
          </cell>
          <cell r="AK163">
            <v>325.49321115459605</v>
          </cell>
          <cell r="AL163">
            <v>334.89252651604045</v>
          </cell>
          <cell r="AM163">
            <v>112.9466186189932</v>
          </cell>
          <cell r="AN163">
            <v>117.47379690176142</v>
          </cell>
          <cell r="AO163">
            <v>218.53736162025743</v>
          </cell>
          <cell r="AP163">
            <v>167.53984288111542</v>
          </cell>
          <cell r="AQ163">
            <v>72.692500423112094</v>
          </cell>
          <cell r="AR163">
            <v>178.96729909097735</v>
          </cell>
        </row>
        <row r="164">
          <cell r="B164">
            <v>1162</v>
          </cell>
          <cell r="C164">
            <v>76.021475001456366</v>
          </cell>
          <cell r="D164">
            <v>69.665458243898584</v>
          </cell>
          <cell r="E164">
            <v>79.468444975647941</v>
          </cell>
          <cell r="F164">
            <v>81.969457405723389</v>
          </cell>
          <cell r="G164">
            <v>96.197895708031183</v>
          </cell>
          <cell r="H164">
            <v>98.130628679410009</v>
          </cell>
          <cell r="I164">
            <v>87.115556250604442</v>
          </cell>
          <cell r="J164">
            <v>57.591123526948017</v>
          </cell>
          <cell r="K164">
            <v>63.533689788748184</v>
          </cell>
          <cell r="L164">
            <v>58.094111438456586</v>
          </cell>
          <cell r="M164">
            <v>68.616432059374091</v>
          </cell>
          <cell r="N164">
            <v>56.206783749480998</v>
          </cell>
          <cell r="O164">
            <v>54.676629490876635</v>
          </cell>
          <cell r="P164">
            <v>59.635801035969052</v>
          </cell>
          <cell r="Q164">
            <v>98.4638947476449</v>
          </cell>
          <cell r="R164">
            <v>104.64084521192677</v>
          </cell>
          <cell r="S164">
            <v>130.5620510719437</v>
          </cell>
          <cell r="T164">
            <v>135.33763227440528</v>
          </cell>
          <cell r="U164">
            <v>116.80893259548483</v>
          </cell>
          <cell r="V164">
            <v>140.62454669516345</v>
          </cell>
          <cell r="W164">
            <v>143.30357247379351</v>
          </cell>
          <cell r="X164">
            <v>124.09225006220184</v>
          </cell>
          <cell r="Y164">
            <v>136.81752309251866</v>
          </cell>
          <cell r="Z164">
            <v>139.10773215670409</v>
          </cell>
          <cell r="AA164">
            <v>188.125255965284</v>
          </cell>
          <cell r="AB164">
            <v>115.12625839177937</v>
          </cell>
          <cell r="AC164">
            <v>88.413785360099169</v>
          </cell>
          <cell r="AD164">
            <v>98.115087178093759</v>
          </cell>
          <cell r="AE164">
            <v>383.87792690563293</v>
          </cell>
          <cell r="AF164">
            <v>376.72997175993106</v>
          </cell>
          <cell r="AG164">
            <v>273.11969794564169</v>
          </cell>
          <cell r="AH164">
            <v>226.57250442313642</v>
          </cell>
          <cell r="AI164">
            <v>163.64255463816019</v>
          </cell>
          <cell r="AJ164">
            <v>186.16890065574569</v>
          </cell>
          <cell r="AK164">
            <v>150.26198916091002</v>
          </cell>
          <cell r="AL164">
            <v>125.09838151544415</v>
          </cell>
          <cell r="AM164">
            <v>46.603605547587797</v>
          </cell>
          <cell r="AN164">
            <v>46.415427683648701</v>
          </cell>
          <cell r="AO164">
            <v>78.195135046680051</v>
          </cell>
          <cell r="AP164">
            <v>54.141675905888533</v>
          </cell>
          <cell r="AQ164">
            <v>30.8823762510258</v>
          </cell>
          <cell r="AR164">
            <v>57.900404277240682</v>
          </cell>
        </row>
        <row r="165">
          <cell r="B165">
            <v>1163</v>
          </cell>
          <cell r="C165">
            <v>85.819538960284376</v>
          </cell>
          <cell r="D165">
            <v>77.933679724183961</v>
          </cell>
          <cell r="E165">
            <v>93.476832956538644</v>
          </cell>
          <cell r="F165">
            <v>96.847294810196033</v>
          </cell>
          <cell r="G165">
            <v>108.41674208890011</v>
          </cell>
          <cell r="H165">
            <v>109.92983624237627</v>
          </cell>
          <cell r="I165">
            <v>106.47291001921633</v>
          </cell>
          <cell r="J165">
            <v>71.277691283005552</v>
          </cell>
          <cell r="K165">
            <v>80.132772487950504</v>
          </cell>
          <cell r="L165">
            <v>76.790046640548653</v>
          </cell>
          <cell r="M165">
            <v>95.443442642200495</v>
          </cell>
          <cell r="N165">
            <v>70.897326273406136</v>
          </cell>
          <cell r="O165">
            <v>76.940463054039128</v>
          </cell>
          <cell r="P165">
            <v>80.469589605391633</v>
          </cell>
          <cell r="Q165">
            <v>111.15446064832301</v>
          </cell>
          <cell r="R165">
            <v>117.06010873083494</v>
          </cell>
          <cell r="S165">
            <v>153.57702094529554</v>
          </cell>
          <cell r="T165">
            <v>159.90204140204602</v>
          </cell>
          <cell r="U165">
            <v>131.64574781678019</v>
          </cell>
          <cell r="V165">
            <v>157.5332146333362</v>
          </cell>
          <cell r="W165">
            <v>175.14608221684392</v>
          </cell>
          <cell r="X165">
            <v>153.58285355222137</v>
          </cell>
          <cell r="Y165">
            <v>172.56305255986186</v>
          </cell>
          <cell r="Z165">
            <v>183.87559385757345</v>
          </cell>
          <cell r="AA165">
            <v>261.6767083099723</v>
          </cell>
          <cell r="AB165">
            <v>145.21634862115391</v>
          </cell>
          <cell r="AC165">
            <v>124.41508646946754</v>
          </cell>
          <cell r="AD165">
            <v>132.39162821937157</v>
          </cell>
          <cell r="AE165">
            <v>433.35421607434006</v>
          </cell>
          <cell r="AF165">
            <v>421.44204174829684</v>
          </cell>
          <cell r="AG165">
            <v>321.26417460198803</v>
          </cell>
          <cell r="AH165">
            <v>267.69646678446605</v>
          </cell>
          <cell r="AI165">
            <v>184.42807413190621</v>
          </cell>
          <cell r="AJ165">
            <v>208.55381278937489</v>
          </cell>
          <cell r="AK165">
            <v>183.65068123096577</v>
          </cell>
          <cell r="AL165">
            <v>154.82809279609154</v>
          </cell>
          <cell r="AM165">
            <v>58.779462248773967</v>
          </cell>
          <cell r="AN165">
            <v>61.352911137030901</v>
          </cell>
          <cell r="AO165">
            <v>108.76713729838038</v>
          </cell>
          <cell r="AP165">
            <v>68.292469442787407</v>
          </cell>
          <cell r="AQ165">
            <v>43.45740311881265</v>
          </cell>
          <cell r="AR165">
            <v>78.127931364007893</v>
          </cell>
        </row>
        <row r="166">
          <cell r="B166">
            <v>1164</v>
          </cell>
          <cell r="C166">
            <v>99.364214376075296</v>
          </cell>
          <cell r="D166">
            <v>80.712445688199026</v>
          </cell>
          <cell r="E166">
            <v>33.376770091632771</v>
          </cell>
          <cell r="F166">
            <v>14.554370280212366</v>
          </cell>
          <cell r="G166">
            <v>37.112221504219733</v>
          </cell>
          <cell r="H166">
            <v>72.79574527249568</v>
          </cell>
          <cell r="I166">
            <v>54.14859577022699</v>
          </cell>
          <cell r="J166">
            <v>60.246156098482068</v>
          </cell>
          <cell r="K166">
            <v>30.895055594257382</v>
          </cell>
          <cell r="L166">
            <v>52.051758831992331</v>
          </cell>
          <cell r="M166">
            <v>47.401509505611273</v>
          </cell>
          <cell r="N166">
            <v>127.08080823701845</v>
          </cell>
          <cell r="O166">
            <v>30.838337626048926</v>
          </cell>
          <cell r="P166">
            <v>26.717488829474039</v>
          </cell>
          <cell r="Q166">
            <v>128.6976810936761</v>
          </cell>
          <cell r="R166">
            <v>121.2339479109732</v>
          </cell>
          <cell r="S166">
            <v>54.836099569529175</v>
          </cell>
          <cell r="T166">
            <v>24.030340999077779</v>
          </cell>
          <cell r="U166">
            <v>45.063760992364315</v>
          </cell>
          <cell r="V166">
            <v>104.31879238973242</v>
          </cell>
          <cell r="W166">
            <v>89.073496770090713</v>
          </cell>
          <cell r="X166">
            <v>129.81307899577749</v>
          </cell>
          <cell r="Y166">
            <v>66.531394544639767</v>
          </cell>
          <cell r="Z166">
            <v>124.6391750660799</v>
          </cell>
          <cell r="AA166">
            <v>129.96043136092646</v>
          </cell>
          <cell r="AB166">
            <v>260.29487883419841</v>
          </cell>
          <cell r="AC166">
            <v>49.866536930311518</v>
          </cell>
          <cell r="AD166">
            <v>43.956628403507381</v>
          </cell>
          <cell r="AE166">
            <v>501.74938887418239</v>
          </cell>
          <cell r="AF166">
            <v>436.46877737222474</v>
          </cell>
          <cell r="AG166">
            <v>114.71035287806758</v>
          </cell>
          <cell r="AH166">
            <v>40.229864013460343</v>
          </cell>
          <cell r="AI166">
            <v>63.131721235153385</v>
          </cell>
          <cell r="AJ166">
            <v>138.1047288922525</v>
          </cell>
          <cell r="AK166">
            <v>93.398654165717844</v>
          </cell>
          <cell r="AL166">
            <v>130.86559453767811</v>
          </cell>
          <cell r="AM166">
            <v>22.662322762506374</v>
          </cell>
          <cell r="AN166">
            <v>41.587771773263377</v>
          </cell>
          <cell r="AO166">
            <v>54.018655968594423</v>
          </cell>
          <cell r="AP166">
            <v>122.41169969969248</v>
          </cell>
          <cell r="AQ166">
            <v>17.418066080366565</v>
          </cell>
          <cell r="AR166">
            <v>25.940012167626818</v>
          </cell>
        </row>
        <row r="167">
          <cell r="B167">
            <v>1165</v>
          </cell>
          <cell r="C167">
            <v>62.116390589802087</v>
          </cell>
          <cell r="D167">
            <v>57.778895525569098</v>
          </cell>
          <cell r="E167">
            <v>63.449241666104015</v>
          </cell>
          <cell r="F167">
            <v>67.418596752045175</v>
          </cell>
          <cell r="G167">
            <v>70.270675348020802</v>
          </cell>
          <cell r="H167">
            <v>66.06153460222275</v>
          </cell>
          <cell r="I167">
            <v>64.230339395932631</v>
          </cell>
          <cell r="J167">
            <v>40.068048625885758</v>
          </cell>
          <cell r="K167">
            <v>44.554238366013657</v>
          </cell>
          <cell r="L167">
            <v>42.311783415770428</v>
          </cell>
          <cell r="M167">
            <v>46.009300448779122</v>
          </cell>
          <cell r="N167">
            <v>37.029255849158574</v>
          </cell>
          <cell r="O167">
            <v>36.861388650890952</v>
          </cell>
          <cell r="P167">
            <v>38.392543522192632</v>
          </cell>
          <cell r="Q167">
            <v>80.453868397327213</v>
          </cell>
          <cell r="R167">
            <v>86.78666035670102</v>
          </cell>
          <cell r="S167">
            <v>104.24342811067352</v>
          </cell>
          <cell r="T167">
            <v>111.31308592812054</v>
          </cell>
          <cell r="U167">
            <v>85.326633392053353</v>
          </cell>
          <cell r="V167">
            <v>94.668438207750441</v>
          </cell>
          <cell r="W167">
            <v>105.65778940977054</v>
          </cell>
          <cell r="X167">
            <v>86.335080913316787</v>
          </cell>
          <cell r="Y167">
            <v>95.945954922190296</v>
          </cell>
          <cell r="Z167">
            <v>101.31657217459698</v>
          </cell>
          <cell r="AA167">
            <v>126.14342022652205</v>
          </cell>
          <cell r="AB167">
            <v>75.845643400382258</v>
          </cell>
          <cell r="AC167">
            <v>59.605995003749726</v>
          </cell>
          <cell r="AD167">
            <v>63.164872261826574</v>
          </cell>
          <cell r="AE167">
            <v>313.66283337723945</v>
          </cell>
          <cell r="AF167">
            <v>312.45099405592509</v>
          </cell>
          <cell r="AG167">
            <v>218.06438673912228</v>
          </cell>
          <cell r="AH167">
            <v>186.35234139951547</v>
          </cell>
          <cell r="AI167">
            <v>119.53767538741373</v>
          </cell>
          <cell r="AJ167">
            <v>125.32889514757419</v>
          </cell>
          <cell r="AK167">
            <v>110.78823321002709</v>
          </cell>
          <cell r="AL167">
            <v>87.03507982849132</v>
          </cell>
          <cell r="AM167">
            <v>32.681686789905783</v>
          </cell>
          <cell r="AN167">
            <v>33.805827728020681</v>
          </cell>
          <cell r="AO167">
            <v>52.432097589720968</v>
          </cell>
          <cell r="AP167">
            <v>35.668754472005929</v>
          </cell>
          <cell r="AQ167">
            <v>20.819997209997279</v>
          </cell>
          <cell r="AR167">
            <v>37.2753237577165</v>
          </cell>
        </row>
        <row r="168">
          <cell r="B168">
            <v>1166</v>
          </cell>
          <cell r="C168">
            <v>458.6951372815916</v>
          </cell>
          <cell r="D168">
            <v>438.29742408220744</v>
          </cell>
          <cell r="E168">
            <v>851.33336062963485</v>
          </cell>
          <cell r="F168">
            <v>886.01272632434757</v>
          </cell>
          <cell r="G168">
            <v>765.16252303040562</v>
          </cell>
          <cell r="H168">
            <v>825.8794542667996</v>
          </cell>
          <cell r="I168">
            <v>822.44131593236864</v>
          </cell>
          <cell r="J168">
            <v>519.24710449364954</v>
          </cell>
          <cell r="K168">
            <v>620.797760874039</v>
          </cell>
          <cell r="L168">
            <v>614.4729206313616</v>
          </cell>
          <cell r="M168">
            <v>568.05852716376876</v>
          </cell>
          <cell r="N168">
            <v>511.85486598768131</v>
          </cell>
          <cell r="O168">
            <v>686.87464128997749</v>
          </cell>
          <cell r="P168">
            <v>598.63709861257166</v>
          </cell>
          <cell r="Q168">
            <v>594.10725347917707</v>
          </cell>
          <cell r="R168">
            <v>658.34366221497316</v>
          </cell>
          <cell r="S168">
            <v>1398.6913893160595</v>
          </cell>
          <cell r="T168">
            <v>1462.8724934972579</v>
          </cell>
          <cell r="U168">
            <v>929.10366613963231</v>
          </cell>
          <cell r="V168">
            <v>1183.5135007698796</v>
          </cell>
          <cell r="W168">
            <v>1352.9016377294672</v>
          </cell>
          <cell r="X168">
            <v>1118.827652402892</v>
          </cell>
          <cell r="Y168">
            <v>1336.8657206370829</v>
          </cell>
          <cell r="Z168">
            <v>1471.3700294958171</v>
          </cell>
          <cell r="AA168">
            <v>1557.4426215206656</v>
          </cell>
          <cell r="AB168">
            <v>1048.413227546248</v>
          </cell>
          <cell r="AC168">
            <v>1110.6973430840403</v>
          </cell>
          <cell r="AD168">
            <v>984.90051442400591</v>
          </cell>
          <cell r="AE168">
            <v>2316.2262818233771</v>
          </cell>
          <cell r="AF168">
            <v>2370.1814408348055</v>
          </cell>
          <cell r="AG168">
            <v>2925.8897714365162</v>
          </cell>
          <cell r="AH168">
            <v>2449.0356372672732</v>
          </cell>
          <cell r="AI168">
            <v>1301.6204674799567</v>
          </cell>
          <cell r="AJ168">
            <v>1566.8203917996307</v>
          </cell>
          <cell r="AK168">
            <v>1418.5947196917159</v>
          </cell>
          <cell r="AL168">
            <v>1127.8990302792347</v>
          </cell>
          <cell r="AM168">
            <v>455.37122224126199</v>
          </cell>
          <cell r="AN168">
            <v>490.94516991347416</v>
          </cell>
          <cell r="AO168">
            <v>647.35824805861046</v>
          </cell>
          <cell r="AP168">
            <v>493.04867520395953</v>
          </cell>
          <cell r="AQ168">
            <v>387.95955981787358</v>
          </cell>
          <cell r="AR168">
            <v>581.21680975017807</v>
          </cell>
        </row>
        <row r="169">
          <cell r="B169">
            <v>1167</v>
          </cell>
          <cell r="C169">
            <v>56.572757875884719</v>
          </cell>
          <cell r="D169">
            <v>54.454621196229326</v>
          </cell>
          <cell r="E169">
            <v>64.366622054290573</v>
          </cell>
          <cell r="F169">
            <v>70.400336710768471</v>
          </cell>
          <cell r="G169">
            <v>74.118774273314912</v>
          </cell>
          <cell r="H169">
            <v>71.365219254204689</v>
          </cell>
          <cell r="I169">
            <v>70.271370865034257</v>
          </cell>
          <cell r="J169">
            <v>46.157331876494865</v>
          </cell>
          <cell r="K169">
            <v>54.646267536961858</v>
          </cell>
          <cell r="L169">
            <v>50.819761980573553</v>
          </cell>
          <cell r="M169">
            <v>54.036654487155644</v>
          </cell>
          <cell r="N169">
            <v>44.706868654508611</v>
          </cell>
          <cell r="O169">
            <v>47.864039232713523</v>
          </cell>
          <cell r="P169">
            <v>47.779605270846773</v>
          </cell>
          <cell r="Q169">
            <v>73.273691111207697</v>
          </cell>
          <cell r="R169">
            <v>81.793441560657428</v>
          </cell>
          <cell r="S169">
            <v>105.75063093981557</v>
          </cell>
          <cell r="T169">
            <v>116.23615897073185</v>
          </cell>
          <cell r="U169">
            <v>89.999213022585849</v>
          </cell>
          <cell r="V169">
            <v>102.2687996854666</v>
          </cell>
          <cell r="W169">
            <v>115.59518094129585</v>
          </cell>
          <cell r="X169">
            <v>99.455728915271237</v>
          </cell>
          <cell r="Y169">
            <v>117.67877791323136</v>
          </cell>
          <cell r="Z169">
            <v>121.68912929067251</v>
          </cell>
          <cell r="AA169">
            <v>148.15196814820357</v>
          </cell>
          <cell r="AB169">
            <v>91.571411300576756</v>
          </cell>
          <cell r="AC169">
            <v>77.397618152278852</v>
          </cell>
          <cell r="AD169">
            <v>78.608823140592278</v>
          </cell>
          <cell r="AE169">
            <v>285.66971388430579</v>
          </cell>
          <cell r="AF169">
            <v>294.47431227153277</v>
          </cell>
          <cell r="AG169">
            <v>221.21726905108332</v>
          </cell>
          <cell r="AH169">
            <v>194.59419527250819</v>
          </cell>
          <cell r="AI169">
            <v>126.08368903979876</v>
          </cell>
          <cell r="AJ169">
            <v>135.39080093959734</v>
          </cell>
          <cell r="AK169">
            <v>121.20815640399243</v>
          </cell>
          <cell r="AL169">
            <v>100.26210914462995</v>
          </cell>
          <cell r="AM169">
            <v>40.084451342404883</v>
          </cell>
          <cell r="AN169">
            <v>40.603443769140455</v>
          </cell>
          <cell r="AO169">
            <v>61.580052594947887</v>
          </cell>
          <cell r="AP169">
            <v>43.064282138041442</v>
          </cell>
          <cell r="AQ169">
            <v>27.034498692447102</v>
          </cell>
          <cell r="AR169">
            <v>46.389222804610817</v>
          </cell>
        </row>
        <row r="170">
          <cell r="B170">
            <v>1168</v>
          </cell>
          <cell r="C170">
            <v>62.848766016469703</v>
          </cell>
          <cell r="D170">
            <v>38.926876073279487</v>
          </cell>
          <cell r="E170">
            <v>27.043963234780293</v>
          </cell>
          <cell r="F170">
            <v>11.435840375241487</v>
          </cell>
          <cell r="G170">
            <v>24.9397612556625</v>
          </cell>
          <cell r="H170">
            <v>14.861326422480081</v>
          </cell>
          <cell r="I170">
            <v>28.940691660116194</v>
          </cell>
          <cell r="J170">
            <v>33.096505456493432</v>
          </cell>
          <cell r="K170">
            <v>33.578302148060835</v>
          </cell>
          <cell r="L170">
            <v>25.284561674430005</v>
          </cell>
          <cell r="M170">
            <v>18.063450315882015</v>
          </cell>
          <cell r="N170">
            <v>11.878559122213659</v>
          </cell>
          <cell r="O170">
            <v>26.338045248301945</v>
          </cell>
          <cell r="P170">
            <v>26.996060409770998</v>
          </cell>
          <cell r="Q170">
            <v>81.402449530826416</v>
          </cell>
          <cell r="R170">
            <v>58.470026846118451</v>
          </cell>
          <cell r="S170">
            <v>44.431664796374903</v>
          </cell>
          <cell r="T170">
            <v>18.88141764550906</v>
          </cell>
          <cell r="U170">
            <v>30.283270439739518</v>
          </cell>
          <cell r="V170">
            <v>21.296788979897951</v>
          </cell>
          <cell r="W170">
            <v>47.606933632228234</v>
          </cell>
          <cell r="X170">
            <v>71.313417411807492</v>
          </cell>
          <cell r="Y170">
            <v>72.309669796063034</v>
          </cell>
          <cell r="Z170">
            <v>60.54448456161326</v>
          </cell>
          <cell r="AA170">
            <v>49.524452267512608</v>
          </cell>
          <cell r="AB170">
            <v>24.330409527099562</v>
          </cell>
          <cell r="AC170">
            <v>42.589426251603655</v>
          </cell>
          <cell r="AD170">
            <v>44.414944958519193</v>
          </cell>
          <cell r="AE170">
            <v>317.36103524059996</v>
          </cell>
          <cell r="AF170">
            <v>210.50490865138744</v>
          </cell>
          <cell r="AG170">
            <v>92.945559362582813</v>
          </cell>
          <cell r="AH170">
            <v>31.60990783648603</v>
          </cell>
          <cell r="AI170">
            <v>42.425109342612146</v>
          </cell>
          <cell r="AJ170">
            <v>28.194222737511325</v>
          </cell>
          <cell r="AK170">
            <v>49.918591853236826</v>
          </cell>
          <cell r="AL170">
            <v>71.891621709499361</v>
          </cell>
          <cell r="AM170">
            <v>24.630553545200925</v>
          </cell>
          <cell r="AN170">
            <v>20.201595563700746</v>
          </cell>
          <cell r="AO170">
            <v>20.585068247751067</v>
          </cell>
          <cell r="AP170">
            <v>11.442125937863619</v>
          </cell>
          <cell r="AQ170">
            <v>14.876217328105859</v>
          </cell>
          <cell r="AR170">
            <v>26.210477338533387</v>
          </cell>
        </row>
        <row r="171">
          <cell r="B171">
            <v>1169</v>
          </cell>
          <cell r="C171">
            <v>86.694390489769049</v>
          </cell>
          <cell r="D171">
            <v>83.898225065806656</v>
          </cell>
          <cell r="E171">
            <v>97.255181884758429</v>
          </cell>
          <cell r="F171">
            <v>104.93034238560264</v>
          </cell>
          <cell r="G171">
            <v>107.92302336540024</v>
          </cell>
          <cell r="H171">
            <v>108.92498545425957</v>
          </cell>
          <cell r="I171">
            <v>105.08319927399585</v>
          </cell>
          <cell r="J171">
            <v>67.725880779127934</v>
          </cell>
          <cell r="K171">
            <v>80.376440839705808</v>
          </cell>
          <cell r="L171">
            <v>77.042392851813986</v>
          </cell>
          <cell r="M171">
            <v>84.742933216846566</v>
          </cell>
          <cell r="N171">
            <v>65.71026935462092</v>
          </cell>
          <cell r="O171">
            <v>67.103924364200182</v>
          </cell>
          <cell r="P171">
            <v>69.734421838753022</v>
          </cell>
          <cell r="Q171">
            <v>112.28757848005861</v>
          </cell>
          <cell r="R171">
            <v>126.01914067557814</v>
          </cell>
          <cell r="S171">
            <v>159.78462933482706</v>
          </cell>
          <cell r="T171">
            <v>173.24775034095285</v>
          </cell>
          <cell r="U171">
            <v>131.0462465837235</v>
          </cell>
          <cell r="V171">
            <v>156.09322909083215</v>
          </cell>
          <cell r="W171">
            <v>172.86003224980456</v>
          </cell>
          <cell r="X171">
            <v>145.92972698985278</v>
          </cell>
          <cell r="Y171">
            <v>173.08778361914784</v>
          </cell>
          <cell r="Z171">
            <v>184.47984286488713</v>
          </cell>
          <cell r="AA171">
            <v>232.33918646299327</v>
          </cell>
          <cell r="AB171">
            <v>134.5918934346312</v>
          </cell>
          <cell r="AC171">
            <v>108.50910198381361</v>
          </cell>
          <cell r="AD171">
            <v>114.72972206571855</v>
          </cell>
          <cell r="AE171">
            <v>437.77186505421531</v>
          </cell>
          <cell r="AF171">
            <v>453.696519860585</v>
          </cell>
          <cell r="AG171">
            <v>334.24972526080427</v>
          </cell>
          <cell r="AH171">
            <v>290.03889029797534</v>
          </cell>
          <cell r="AI171">
            <v>183.58820759853188</v>
          </cell>
          <cell r="AJ171">
            <v>206.64745624133013</v>
          </cell>
          <cell r="AK171">
            <v>181.25362713497398</v>
          </cell>
          <cell r="AL171">
            <v>147.11291520840763</v>
          </cell>
          <cell r="AM171">
            <v>58.958199290293102</v>
          </cell>
          <cell r="AN171">
            <v>61.554528082883259</v>
          </cell>
          <cell r="AO171">
            <v>96.572860294006276</v>
          </cell>
          <cell r="AP171">
            <v>63.295991511333817</v>
          </cell>
          <cell r="AQ171">
            <v>37.901543299800458</v>
          </cell>
          <cell r="AR171">
            <v>67.705156070061889</v>
          </cell>
        </row>
        <row r="172">
          <cell r="B172">
            <v>1170</v>
          </cell>
          <cell r="C172">
            <v>84.458810953179139</v>
          </cell>
          <cell r="D172">
            <v>80.760202116076385</v>
          </cell>
          <cell r="E172">
            <v>90.223103561457322</v>
          </cell>
          <cell r="F172">
            <v>98.731144610031478</v>
          </cell>
          <cell r="G172">
            <v>135.64734755854101</v>
          </cell>
          <cell r="H172">
            <v>127.27714505429039</v>
          </cell>
          <cell r="I172">
            <v>121.47510251078577</v>
          </cell>
          <cell r="J172">
            <v>81.504250120591436</v>
          </cell>
          <cell r="K172">
            <v>77.632304159831307</v>
          </cell>
          <cell r="L172">
            <v>77.016143514117132</v>
          </cell>
          <cell r="M172">
            <v>73.375315155997882</v>
          </cell>
          <cell r="N172">
            <v>62.161446201025619</v>
          </cell>
          <cell r="O172">
            <v>55.167326428513768</v>
          </cell>
          <cell r="P172">
            <v>60.986970055126775</v>
          </cell>
          <cell r="Q172">
            <v>109.39202997634226</v>
          </cell>
          <cell r="R172">
            <v>121.30568034629137</v>
          </cell>
          <cell r="S172">
            <v>148.23133205475452</v>
          </cell>
          <cell r="T172">
            <v>163.01241665082185</v>
          </cell>
          <cell r="U172">
            <v>164.71069103021034</v>
          </cell>
          <cell r="V172">
            <v>182.39250139105255</v>
          </cell>
          <cell r="W172">
            <v>199.82442752634208</v>
          </cell>
          <cell r="X172">
            <v>175.61813640194248</v>
          </cell>
          <cell r="Y172">
            <v>167.17838366431872</v>
          </cell>
          <cell r="Z172">
            <v>184.41698820118353</v>
          </cell>
          <cell r="AA172">
            <v>201.17265691272081</v>
          </cell>
          <cell r="AB172">
            <v>127.32297135596282</v>
          </cell>
          <cell r="AC172">
            <v>89.207257344840755</v>
          </cell>
          <cell r="AD172">
            <v>100.33808181896465</v>
          </cell>
          <cell r="AE172">
            <v>426.48308595696221</v>
          </cell>
          <cell r="AF172">
            <v>436.72702985744644</v>
          </cell>
          <cell r="AG172">
            <v>310.08165316402881</v>
          </cell>
          <cell r="AH172">
            <v>272.903632729131</v>
          </cell>
          <cell r="AI172">
            <v>230.75014605040744</v>
          </cell>
          <cell r="AJ172">
            <v>241.4643266045932</v>
          </cell>
          <cell r="AK172">
            <v>209.52733727932176</v>
          </cell>
          <cell r="AL172">
            <v>177.04203620797574</v>
          </cell>
          <cell r="AM172">
            <v>56.945304024446514</v>
          </cell>
          <cell r="AN172">
            <v>61.533555660628323</v>
          </cell>
          <cell r="AO172">
            <v>83.618347755989433</v>
          </cell>
          <cell r="AP172">
            <v>59.877556578539</v>
          </cell>
          <cell r="AQ172">
            <v>31.159530998756988</v>
          </cell>
          <cell r="AR172">
            <v>59.212254392390967</v>
          </cell>
        </row>
        <row r="173">
          <cell r="B173">
            <v>1171</v>
          </cell>
          <cell r="C173">
            <v>283.76361804909004</v>
          </cell>
          <cell r="D173">
            <v>256.79940146063888</v>
          </cell>
          <cell r="E173">
            <v>186.92297996103099</v>
          </cell>
          <cell r="F173">
            <v>175.8030541387327</v>
          </cell>
          <cell r="G173">
            <v>294.91864690155052</v>
          </cell>
          <cell r="H173">
            <v>337.58530967682128</v>
          </cell>
          <cell r="I173">
            <v>185.56560693346921</v>
          </cell>
          <cell r="J173">
            <v>146.25747523833496</v>
          </cell>
          <cell r="K173">
            <v>212.90284944084669</v>
          </cell>
          <cell r="L173">
            <v>146.31045285098099</v>
          </cell>
          <cell r="M173">
            <v>143.90467378894206</v>
          </cell>
          <cell r="N173">
            <v>246.59057812853123</v>
          </cell>
          <cell r="O173">
            <v>86.268083241867956</v>
          </cell>
          <cell r="P173">
            <v>113.36416386155129</v>
          </cell>
          <cell r="Q173">
            <v>367.53392406897188</v>
          </cell>
          <cell r="R173">
            <v>385.72496465436836</v>
          </cell>
          <cell r="S173">
            <v>307.10362664917687</v>
          </cell>
          <cell r="T173">
            <v>290.26383541833565</v>
          </cell>
          <cell r="U173">
            <v>358.1069221267673</v>
          </cell>
          <cell r="V173">
            <v>483.77129325586623</v>
          </cell>
          <cell r="W173">
            <v>305.25219084105163</v>
          </cell>
          <cell r="X173">
            <v>315.14264836749174</v>
          </cell>
          <cell r="Y173">
            <v>458.47865308453697</v>
          </cell>
          <cell r="Z173">
            <v>350.34386072815141</v>
          </cell>
          <cell r="AA173">
            <v>394.54257207252931</v>
          </cell>
          <cell r="AB173">
            <v>505.08228225860154</v>
          </cell>
          <cell r="AC173">
            <v>139.49813414241953</v>
          </cell>
          <cell r="AD173">
            <v>186.51103241556507</v>
          </cell>
          <cell r="AE173">
            <v>1432.8923429312533</v>
          </cell>
          <cell r="AF173">
            <v>1388.6943931601384</v>
          </cell>
          <cell r="AG173">
            <v>642.42288674077292</v>
          </cell>
          <cell r="AH173">
            <v>485.93878161584217</v>
          </cell>
          <cell r="AI173">
            <v>501.68707365363002</v>
          </cell>
          <cell r="AJ173">
            <v>640.451272205598</v>
          </cell>
          <cell r="AK173">
            <v>320.07437497687062</v>
          </cell>
          <cell r="AL173">
            <v>317.69780334793319</v>
          </cell>
          <cell r="AM173">
            <v>156.16974943986153</v>
          </cell>
          <cell r="AN173">
            <v>116.89760072947973</v>
          </cell>
          <cell r="AO173">
            <v>163.99344971825121</v>
          </cell>
          <cell r="AP173">
            <v>237.53053051365708</v>
          </cell>
          <cell r="AQ173">
            <v>48.725816311971514</v>
          </cell>
          <cell r="AR173">
            <v>110.06527629563044</v>
          </cell>
        </row>
        <row r="174">
          <cell r="B174">
            <v>1172</v>
          </cell>
          <cell r="C174">
            <v>58.098112988429115</v>
          </cell>
          <cell r="D174">
            <v>54.363333154644188</v>
          </cell>
          <cell r="E174">
            <v>96.154329331898523</v>
          </cell>
          <cell r="F174">
            <v>105.3410158849556</v>
          </cell>
          <cell r="G174">
            <v>85.051899452726275</v>
          </cell>
          <cell r="H174">
            <v>72.060761873048364</v>
          </cell>
          <cell r="I174">
            <v>89.766118927604566</v>
          </cell>
          <cell r="J174">
            <v>59.584174513968854</v>
          </cell>
          <cell r="K174">
            <v>60.393339605304725</v>
          </cell>
          <cell r="L174">
            <v>61.502411556247424</v>
          </cell>
          <cell r="M174">
            <v>55.689641925450836</v>
          </cell>
          <cell r="N174">
            <v>45.36769262804706</v>
          </cell>
          <cell r="O174">
            <v>47.982349699816709</v>
          </cell>
          <cell r="P174">
            <v>47.653357839193077</v>
          </cell>
          <cell r="Q174">
            <v>75.249348716528786</v>
          </cell>
          <cell r="R174">
            <v>81.656322562663235</v>
          </cell>
          <cell r="S174">
            <v>157.97599236862973</v>
          </cell>
          <cell r="T174">
            <v>173.92580263993503</v>
          </cell>
          <cell r="U174">
            <v>103.27483275148229</v>
          </cell>
          <cell r="V174">
            <v>103.26553604391393</v>
          </cell>
          <cell r="W174">
            <v>147.66370190449069</v>
          </cell>
          <cell r="X174">
            <v>128.38669973294634</v>
          </cell>
          <cell r="Y174">
            <v>130.05489156316017</v>
          </cell>
          <cell r="Z174">
            <v>147.26898788737452</v>
          </cell>
          <cell r="AA174">
            <v>152.68395379076219</v>
          </cell>
          <cell r="AB174">
            <v>92.924952393910942</v>
          </cell>
          <cell r="AC174">
            <v>77.588929803010004</v>
          </cell>
          <cell r="AD174">
            <v>78.401116066191747</v>
          </cell>
          <cell r="AE174">
            <v>293.37214478803702</v>
          </cell>
          <cell r="AF174">
            <v>293.98065383311433</v>
          </cell>
          <cell r="AG174">
            <v>330.46627993465097</v>
          </cell>
          <cell r="AH174">
            <v>291.17403656090664</v>
          </cell>
          <cell r="AI174">
            <v>144.68206399768576</v>
          </cell>
          <cell r="AJ174">
            <v>136.71035230140896</v>
          </cell>
          <cell r="AK174">
            <v>154.83383416062483</v>
          </cell>
          <cell r="AL174">
            <v>129.42765028960517</v>
          </cell>
          <cell r="AM174">
            <v>44.300077423892823</v>
          </cell>
          <cell r="AN174">
            <v>49.138555789482325</v>
          </cell>
          <cell r="AO174">
            <v>63.463793443730488</v>
          </cell>
          <cell r="AP174">
            <v>43.700826608645315</v>
          </cell>
          <cell r="AQ174">
            <v>27.101322642524803</v>
          </cell>
          <cell r="AR174">
            <v>46.266649162524516</v>
          </cell>
        </row>
        <row r="175">
          <cell r="B175">
            <v>1173</v>
          </cell>
          <cell r="C175">
            <v>45.125570021546011</v>
          </cell>
          <cell r="D175">
            <v>56.213518834445814</v>
          </cell>
          <cell r="E175">
            <v>65.550598471820891</v>
          </cell>
          <cell r="F175">
            <v>79.269536164976245</v>
          </cell>
          <cell r="G175">
            <v>64.488967690894285</v>
          </cell>
          <cell r="H175">
            <v>51.783639272060086</v>
          </cell>
          <cell r="I175">
            <v>58.937066501048207</v>
          </cell>
          <cell r="J175">
            <v>45.62922560310529</v>
          </cell>
          <cell r="K175">
            <v>55.276096892160588</v>
          </cell>
          <cell r="L175">
            <v>40.454604609196004</v>
          </cell>
          <cell r="M175">
            <v>38.376627140829825</v>
          </cell>
          <cell r="N175">
            <v>31.087492944876747</v>
          </cell>
          <cell r="O175">
            <v>40.476931649806744</v>
          </cell>
          <cell r="P175">
            <v>38.159697227343244</v>
          </cell>
          <cell r="Q175">
            <v>58.44716084427283</v>
          </cell>
          <cell r="R175">
            <v>84.435389810819913</v>
          </cell>
          <cell r="S175">
            <v>107.6958355998657</v>
          </cell>
          <cell r="T175">
            <v>130.87986276348278</v>
          </cell>
          <cell r="U175">
            <v>78.306156540274273</v>
          </cell>
          <cell r="V175">
            <v>74.207725934881864</v>
          </cell>
          <cell r="W175">
            <v>96.950447706831326</v>
          </cell>
          <cell r="X175">
            <v>98.317812310706088</v>
          </cell>
          <cell r="Y175">
            <v>119.03509284843771</v>
          </cell>
          <cell r="Z175">
            <v>96.869513331709797</v>
          </cell>
          <cell r="AA175">
            <v>105.21696607170878</v>
          </cell>
          <cell r="AB175">
            <v>63.675352097646865</v>
          </cell>
          <cell r="AC175">
            <v>65.452438825230885</v>
          </cell>
          <cell r="AD175">
            <v>62.781784684878204</v>
          </cell>
          <cell r="AE175">
            <v>227.86601114979953</v>
          </cell>
          <cell r="AF175">
            <v>303.98590487821662</v>
          </cell>
          <cell r="AG175">
            <v>225.28639713871274</v>
          </cell>
          <cell r="AH175">
            <v>219.10962816871103</v>
          </cell>
          <cell r="AI175">
            <v>109.70239360479772</v>
          </cell>
          <cell r="AJ175">
            <v>98.241530956949006</v>
          </cell>
          <cell r="AK175">
            <v>101.6580875897798</v>
          </cell>
          <cell r="AL175">
            <v>99.114966390273452</v>
          </cell>
          <cell r="AM175">
            <v>40.546447472797603</v>
          </cell>
          <cell r="AN175">
            <v>32.321998361192676</v>
          </cell>
          <cell r="AO175">
            <v>43.733919876752168</v>
          </cell>
          <cell r="AP175">
            <v>29.945299401047034</v>
          </cell>
          <cell r="AQ175">
            <v>22.862123074081687</v>
          </cell>
          <cell r="AR175">
            <v>37.049253270324115</v>
          </cell>
        </row>
        <row r="176">
          <cell r="B176">
            <v>1174</v>
          </cell>
          <cell r="C176">
            <v>72.533678662452161</v>
          </cell>
          <cell r="D176">
            <v>69.603837161511706</v>
          </cell>
          <cell r="E176">
            <v>65.961125740806864</v>
          </cell>
          <cell r="F176">
            <v>64.9224353401152</v>
          </cell>
          <cell r="G176">
            <v>48.611398198593598</v>
          </cell>
          <cell r="H176">
            <v>63.821025694817436</v>
          </cell>
          <cell r="I176">
            <v>48.599684750122051</v>
          </cell>
          <cell r="J176">
            <v>29.342095474216972</v>
          </cell>
          <cell r="K176">
            <v>33.542679877306711</v>
          </cell>
          <cell r="L176">
            <v>29.613751911722474</v>
          </cell>
          <cell r="M176">
            <v>33.74779655276928</v>
          </cell>
          <cell r="N176">
            <v>28.053408259609053</v>
          </cell>
          <cell r="O176">
            <v>24.188521170388647</v>
          </cell>
          <cell r="P176">
            <v>33.449835238398435</v>
          </cell>
          <cell r="Q176">
            <v>93.946460540819089</v>
          </cell>
          <cell r="R176">
            <v>104.54828740341767</v>
          </cell>
          <cell r="S176">
            <v>108.37030811881577</v>
          </cell>
          <cell r="T176">
            <v>107.19173895380528</v>
          </cell>
          <cell r="U176">
            <v>59.026712525872206</v>
          </cell>
          <cell r="V176">
            <v>91.457712324197075</v>
          </cell>
          <cell r="W176">
            <v>79.945634804395894</v>
          </cell>
          <cell r="X176">
            <v>63.223747444895366</v>
          </cell>
          <cell r="Y176">
            <v>72.232958513156035</v>
          </cell>
          <cell r="Z176">
            <v>70.91083359550251</v>
          </cell>
          <cell r="AA176">
            <v>92.526129298888563</v>
          </cell>
          <cell r="AB176">
            <v>57.460749621626441</v>
          </cell>
          <cell r="AC176">
            <v>39.113579949067699</v>
          </cell>
          <cell r="AD176">
            <v>55.032940674828076</v>
          </cell>
          <cell r="AE176">
            <v>366.26595570854238</v>
          </cell>
          <cell r="AF176">
            <v>376.39674336794729</v>
          </cell>
          <cell r="AG176">
            <v>226.6973104104932</v>
          </cell>
          <cell r="AH176">
            <v>179.45267949561858</v>
          </cell>
          <cell r="AI176">
            <v>82.693008274260961</v>
          </cell>
          <cell r="AJ176">
            <v>121.07830503300606</v>
          </cell>
          <cell r="AK176">
            <v>83.827569006606808</v>
          </cell>
          <cell r="AL176">
            <v>63.736361253286091</v>
          </cell>
          <cell r="AM176">
            <v>24.604423687790554</v>
          </cell>
          <cell r="AN176">
            <v>23.660486859433508</v>
          </cell>
          <cell r="AO176">
            <v>38.458914720138978</v>
          </cell>
          <cell r="AP176">
            <v>27.02269079862365</v>
          </cell>
          <cell r="AQ176">
            <v>13.662126189846605</v>
          </cell>
          <cell r="AR176">
            <v>32.476447866311283</v>
          </cell>
        </row>
        <row r="177">
          <cell r="B177">
            <v>1175</v>
          </cell>
          <cell r="C177">
            <v>442.88284966596984</v>
          </cell>
          <cell r="D177">
            <v>459.87594399721223</v>
          </cell>
          <cell r="E177">
            <v>518.52981532850731</v>
          </cell>
          <cell r="F177">
            <v>506.08316126499261</v>
          </cell>
          <cell r="G177">
            <v>565.20847050871157</v>
          </cell>
          <cell r="H177">
            <v>532.56525635537116</v>
          </cell>
          <cell r="I177">
            <v>565.17788300028815</v>
          </cell>
          <cell r="J177">
            <v>392.90030338284345</v>
          </cell>
          <cell r="K177">
            <v>460.5444028044069</v>
          </cell>
          <cell r="L177">
            <v>516.67670193164747</v>
          </cell>
          <cell r="M177">
            <v>557.3555732465768</v>
          </cell>
          <cell r="N177">
            <v>513.4451152037808</v>
          </cell>
          <cell r="O177">
            <v>936.13978173704152</v>
          </cell>
          <cell r="P177">
            <v>780.18852916915398</v>
          </cell>
          <cell r="Q177">
            <v>573.62699545374107</v>
          </cell>
          <cell r="R177">
            <v>690.75562962676076</v>
          </cell>
          <cell r="S177">
            <v>851.91444543795933</v>
          </cell>
          <cell r="T177">
            <v>835.58070221857747</v>
          </cell>
          <cell r="U177">
            <v>686.30813229459557</v>
          </cell>
          <cell r="V177">
            <v>763.18422462406534</v>
          </cell>
          <cell r="W177">
            <v>929.70777210132326</v>
          </cell>
          <cell r="X177">
            <v>846.58676044208335</v>
          </cell>
          <cell r="Y177">
            <v>991.76585958307305</v>
          </cell>
          <cell r="Z177">
            <v>1237.1946568123008</v>
          </cell>
          <cell r="AA177">
            <v>1528.0983976252273</v>
          </cell>
          <cell r="AB177">
            <v>1051.670475692237</v>
          </cell>
          <cell r="AC177">
            <v>1513.7667134979401</v>
          </cell>
          <cell r="AD177">
            <v>1283.5958304410228</v>
          </cell>
          <cell r="AE177">
            <v>2236.3805778377045</v>
          </cell>
          <cell r="AF177">
            <v>2486.8716256569637</v>
          </cell>
          <cell r="AG177">
            <v>1782.0998835667301</v>
          </cell>
          <cell r="AH177">
            <v>1398.8689558677145</v>
          </cell>
          <cell r="AI177">
            <v>961.47797554630915</v>
          </cell>
          <cell r="AJ177">
            <v>1010.3582300184335</v>
          </cell>
          <cell r="AK177">
            <v>974.85175535208839</v>
          </cell>
          <cell r="AL177">
            <v>853.45082783672194</v>
          </cell>
          <cell r="AM177">
            <v>337.82123715482788</v>
          </cell>
          <cell r="AN177">
            <v>412.80896635694592</v>
          </cell>
          <cell r="AO177">
            <v>635.16118531671441</v>
          </cell>
          <cell r="AP177">
            <v>494.58049666614107</v>
          </cell>
          <cell r="AQ177">
            <v>528.74914259264017</v>
          </cell>
          <cell r="AR177">
            <v>757.48510905578007</v>
          </cell>
        </row>
        <row r="178">
          <cell r="B178">
            <v>1176</v>
          </cell>
          <cell r="C178">
            <v>130.83096266221477</v>
          </cell>
          <cell r="D178">
            <v>142.02057856960653</v>
          </cell>
          <cell r="E178">
            <v>143.39436689152626</v>
          </cell>
          <cell r="F178">
            <v>133.49104821923663</v>
          </cell>
          <cell r="G178">
            <v>156.81730980413019</v>
          </cell>
          <cell r="H178">
            <v>145.69240573044917</v>
          </cell>
          <cell r="I178">
            <v>125.10736530625535</v>
          </cell>
          <cell r="J178">
            <v>79.356437699449629</v>
          </cell>
          <cell r="K178">
            <v>86.075968472538392</v>
          </cell>
          <cell r="L178">
            <v>92.487638248086711</v>
          </cell>
          <cell r="M178">
            <v>77.645614608673156</v>
          </cell>
          <cell r="N178">
            <v>74.3967040659345</v>
          </cell>
          <cell r="O178">
            <v>85.419182163959348</v>
          </cell>
          <cell r="P178">
            <v>75.40008819056564</v>
          </cell>
          <cell r="Q178">
            <v>169.45377785761966</v>
          </cell>
          <cell r="R178">
            <v>213.3216913176918</v>
          </cell>
          <cell r="S178">
            <v>235.58863721641404</v>
          </cell>
          <cell r="T178">
            <v>220.40358650170228</v>
          </cell>
          <cell r="U178">
            <v>190.41645803055374</v>
          </cell>
          <cell r="V178">
            <v>208.78219969124765</v>
          </cell>
          <cell r="W178">
            <v>205.79943655064392</v>
          </cell>
          <cell r="X178">
            <v>170.99022050573117</v>
          </cell>
          <cell r="Y178">
            <v>185.36151203181154</v>
          </cell>
          <cell r="Z178">
            <v>221.46385047735222</v>
          </cell>
          <cell r="AA178">
            <v>212.88051104433475</v>
          </cell>
          <cell r="AB178">
            <v>152.38399361128012</v>
          </cell>
          <cell r="AC178">
            <v>138.12543508629554</v>
          </cell>
          <cell r="AD178">
            <v>124.05109175260856</v>
          </cell>
          <cell r="AE178">
            <v>660.64383413867108</v>
          </cell>
          <cell r="AF178">
            <v>768.00483198634322</v>
          </cell>
          <cell r="AG178">
            <v>492.82235464052957</v>
          </cell>
          <cell r="AH178">
            <v>368.98379067457716</v>
          </cell>
          <cell r="AI178">
            <v>266.76243798219855</v>
          </cell>
          <cell r="AJ178">
            <v>276.40090941779192</v>
          </cell>
          <cell r="AK178">
            <v>215.79247586412689</v>
          </cell>
          <cell r="AL178">
            <v>172.37659748706099</v>
          </cell>
          <cell r="AM178">
            <v>63.138950298007259</v>
          </cell>
          <cell r="AN178">
            <v>73.894809274831047</v>
          </cell>
          <cell r="AO178">
            <v>88.484771619339952</v>
          </cell>
          <cell r="AP178">
            <v>71.663275699195623</v>
          </cell>
          <cell r="AQ178">
            <v>48.246341210232671</v>
          </cell>
          <cell r="AR178">
            <v>73.205952010943946</v>
          </cell>
        </row>
        <row r="179">
          <cell r="B179">
            <v>1177</v>
          </cell>
          <cell r="C179">
            <v>71.558155505376817</v>
          </cell>
          <cell r="D179">
            <v>62.508114759557131</v>
          </cell>
          <cell r="E179">
            <v>78.346770637438851</v>
          </cell>
          <cell r="F179">
            <v>78.62640700707982</v>
          </cell>
          <cell r="G179">
            <v>110.07656672892379</v>
          </cell>
          <cell r="H179">
            <v>108.90925127042934</v>
          </cell>
          <cell r="I179">
            <v>106.62195377933791</v>
          </cell>
          <cell r="J179">
            <v>60.694808808241177</v>
          </cell>
          <cell r="K179">
            <v>71.810198275849174</v>
          </cell>
          <cell r="L179">
            <v>73.075827477632245</v>
          </cell>
          <cell r="M179">
            <v>80.084788340835232</v>
          </cell>
          <cell r="N179">
            <v>71.585394762308383</v>
          </cell>
          <cell r="O179">
            <v>68.287912058564018</v>
          </cell>
          <cell r="P179">
            <v>77.995886407271172</v>
          </cell>
          <cell r="Q179">
            <v>92.682951651254456</v>
          </cell>
          <cell r="R179">
            <v>93.890173493792176</v>
          </cell>
          <cell r="S179">
            <v>128.7192051187327</v>
          </cell>
          <cell r="T179">
            <v>129.81800899219925</v>
          </cell>
          <cell r="U179">
            <v>133.66120088953036</v>
          </cell>
          <cell r="V179">
            <v>156.07068146733758</v>
          </cell>
          <cell r="W179">
            <v>175.39125660589232</v>
          </cell>
          <cell r="X179">
            <v>130.77979610148671</v>
          </cell>
          <cell r="Y179">
            <v>154.64068738259127</v>
          </cell>
          <cell r="Z179">
            <v>174.98180769417502</v>
          </cell>
          <cell r="AA179">
            <v>219.5679788845413</v>
          </cell>
          <cell r="AB179">
            <v>146.62569363896648</v>
          </cell>
          <cell r="AC179">
            <v>110.42364636691148</v>
          </cell>
          <cell r="AD179">
            <v>128.3217976692641</v>
          </cell>
          <cell r="AE179">
            <v>361.33995542797237</v>
          </cell>
          <cell r="AF179">
            <v>338.02519787770029</v>
          </cell>
          <cell r="AG179">
            <v>269.26469164044818</v>
          </cell>
          <cell r="AH179">
            <v>217.33194915772421</v>
          </cell>
          <cell r="AI179">
            <v>187.25160724919212</v>
          </cell>
          <cell r="AJ179">
            <v>206.61760607379514</v>
          </cell>
          <cell r="AK179">
            <v>183.90776059579778</v>
          </cell>
          <cell r="AL179">
            <v>131.84014971938279</v>
          </cell>
          <cell r="AM179">
            <v>52.674638697506118</v>
          </cell>
          <cell r="AN179">
            <v>58.385363020898637</v>
          </cell>
          <cell r="AO179">
            <v>91.264448639323831</v>
          </cell>
          <cell r="AP179">
            <v>68.95525743103525</v>
          </cell>
          <cell r="AQ179">
            <v>38.570281548562278</v>
          </cell>
          <cell r="AR179">
            <v>75.726212719419038</v>
          </cell>
        </row>
        <row r="180">
          <cell r="B180">
            <v>1178</v>
          </cell>
          <cell r="C180">
            <v>176.12651525124534</v>
          </cell>
          <cell r="D180">
            <v>172.11272242029992</v>
          </cell>
          <cell r="E180">
            <v>157.6130125281116</v>
          </cell>
          <cell r="F180">
            <v>153.62962494203276</v>
          </cell>
          <cell r="G180">
            <v>108.4208256749743</v>
          </cell>
          <cell r="H180">
            <v>125.32359048226938</v>
          </cell>
          <cell r="I180">
            <v>107.21538643336196</v>
          </cell>
          <cell r="J180">
            <v>61.5891262960482</v>
          </cell>
          <cell r="K180">
            <v>60.855906787592772</v>
          </cell>
          <cell r="L180">
            <v>64.32746337143297</v>
          </cell>
          <cell r="M180">
            <v>49.064011337759801</v>
          </cell>
          <cell r="N180">
            <v>37.571651561181987</v>
          </cell>
          <cell r="O180">
            <v>59.22803729241727</v>
          </cell>
          <cell r="P180">
            <v>66.87782351666263</v>
          </cell>
          <cell r="Q180">
            <v>228.12110209169012</v>
          </cell>
          <cell r="R180">
            <v>258.52152845579349</v>
          </cell>
          <cell r="S180">
            <v>258.94904823674545</v>
          </cell>
          <cell r="T180">
            <v>253.65386504812798</v>
          </cell>
          <cell r="U180">
            <v>131.6507063382424</v>
          </cell>
          <cell r="V180">
            <v>179.59299088315385</v>
          </cell>
          <cell r="W180">
            <v>176.36744298412785</v>
          </cell>
          <cell r="X180">
            <v>132.70679218240218</v>
          </cell>
          <cell r="Y180">
            <v>131.05101340583872</v>
          </cell>
          <cell r="Z180">
            <v>154.03364167938514</v>
          </cell>
          <cell r="AA180">
            <v>134.51850255945604</v>
          </cell>
          <cell r="AB180">
            <v>76.956612303554508</v>
          </cell>
          <cell r="AC180">
            <v>95.773551245427555</v>
          </cell>
          <cell r="AD180">
            <v>110.02993790023635</v>
          </cell>
          <cell r="AE180">
            <v>889.3681890079896</v>
          </cell>
          <cell r="AF180">
            <v>930.73414991285483</v>
          </cell>
          <cell r="AG180">
            <v>541.68945154484561</v>
          </cell>
          <cell r="AH180">
            <v>424.64900925735628</v>
          </cell>
          <cell r="AI180">
            <v>184.43502073351686</v>
          </cell>
          <cell r="AJ180">
            <v>237.75813301408519</v>
          </cell>
          <cell r="AK180">
            <v>184.93134782710899</v>
          </cell>
          <cell r="AL180">
            <v>133.78276975236872</v>
          </cell>
          <cell r="AM180">
            <v>44.639382422143186</v>
          </cell>
          <cell r="AN180">
            <v>51.395686245281063</v>
          </cell>
          <cell r="AO180">
            <v>55.913239399684485</v>
          </cell>
          <cell r="AP180">
            <v>36.191221884195947</v>
          </cell>
          <cell r="AQ180">
            <v>33.453095944391052</v>
          </cell>
          <cell r="AR180">
            <v>64.9316845171777</v>
          </cell>
        </row>
        <row r="181">
          <cell r="B181">
            <v>1179</v>
          </cell>
          <cell r="C181">
            <v>42.58077193161521</v>
          </cell>
          <cell r="D181">
            <v>36.323353581202518</v>
          </cell>
          <cell r="E181">
            <v>65.790406408524234</v>
          </cell>
          <cell r="F181">
            <v>58.579602799247361</v>
          </cell>
          <cell r="G181">
            <v>37.850619156415263</v>
          </cell>
          <cell r="H181">
            <v>36.812436752340858</v>
          </cell>
          <cell r="I181">
            <v>38.743021168579418</v>
          </cell>
          <cell r="J181">
            <v>24.410417513047545</v>
          </cell>
          <cell r="K181">
            <v>24.938604695252039</v>
          </cell>
          <cell r="L181">
            <v>25.424983336007699</v>
          </cell>
          <cell r="M181">
            <v>38.035854666582615</v>
          </cell>
          <cell r="N181">
            <v>23.463536642107293</v>
          </cell>
          <cell r="O181">
            <v>20.426258247079431</v>
          </cell>
          <cell r="P181">
            <v>23.319680152158391</v>
          </cell>
          <cell r="Q181">
            <v>55.151108889530391</v>
          </cell>
          <cell r="R181">
            <v>54.559411729723145</v>
          </cell>
          <cell r="S181">
            <v>108.0898261465401</v>
          </cell>
          <cell r="T181">
            <v>96.719253650588399</v>
          </cell>
          <cell r="U181">
            <v>45.960365236658305</v>
          </cell>
          <cell r="V181">
            <v>52.753480750179918</v>
          </cell>
          <cell r="W181">
            <v>63.731594916455734</v>
          </cell>
          <cell r="X181">
            <v>52.597404749960305</v>
          </cell>
          <cell r="Y181">
            <v>53.704391089719337</v>
          </cell>
          <cell r="Z181">
            <v>60.880727571516978</v>
          </cell>
          <cell r="AA181">
            <v>104.28267224412815</v>
          </cell>
          <cell r="AB181">
            <v>48.059486810062666</v>
          </cell>
          <cell r="AC181">
            <v>33.029885513857053</v>
          </cell>
          <cell r="AD181">
            <v>38.366424385148768</v>
          </cell>
          <cell r="AE181">
            <v>215.0158025062901</v>
          </cell>
          <cell r="AF181">
            <v>196.42583733482999</v>
          </cell>
          <cell r="AG181">
            <v>226.11057673927567</v>
          </cell>
          <cell r="AH181">
            <v>161.92039979773384</v>
          </cell>
          <cell r="AI181">
            <v>64.387811893423446</v>
          </cell>
          <cell r="AJ181">
            <v>69.838856357805525</v>
          </cell>
          <cell r="AK181">
            <v>66.826221141802023</v>
          </cell>
          <cell r="AL181">
            <v>53.023860900536405</v>
          </cell>
          <cell r="AM181">
            <v>18.293111890545003</v>
          </cell>
          <cell r="AN181">
            <v>20.313788199353361</v>
          </cell>
          <cell r="AO181">
            <v>43.345576314660605</v>
          </cell>
          <cell r="AP181">
            <v>22.601456830282398</v>
          </cell>
          <cell r="AQ181">
            <v>11.537130186347403</v>
          </cell>
          <cell r="AR181">
            <v>22.641079435011502</v>
          </cell>
        </row>
        <row r="182">
          <cell r="B182">
            <v>1180</v>
          </cell>
          <cell r="C182">
            <v>89.943372586975727</v>
          </cell>
          <cell r="D182">
            <v>82.981981044220973</v>
          </cell>
          <cell r="E182">
            <v>93.957096235984778</v>
          </cell>
          <cell r="F182">
            <v>90.489586628559593</v>
          </cell>
          <cell r="G182">
            <v>131.58345279075132</v>
          </cell>
          <cell r="H182">
            <v>115.77097915117294</v>
          </cell>
          <cell r="I182">
            <v>102.0083811414312</v>
          </cell>
          <cell r="J182">
            <v>67.471287242752922</v>
          </cell>
          <cell r="K182">
            <v>87.41353020528183</v>
          </cell>
          <cell r="L182">
            <v>92.065306310543576</v>
          </cell>
          <cell r="M182">
            <v>88.291827406874944</v>
          </cell>
          <cell r="N182">
            <v>77.768974042214481</v>
          </cell>
          <cell r="O182">
            <v>98.85308133747543</v>
          </cell>
          <cell r="P182">
            <v>83.618066474731123</v>
          </cell>
          <cell r="Q182">
            <v>116.49569771544853</v>
          </cell>
          <cell r="R182">
            <v>124.64289839919148</v>
          </cell>
          <cell r="S182">
            <v>154.3660656892595</v>
          </cell>
          <cell r="T182">
            <v>149.40499531650963</v>
          </cell>
          <cell r="U182">
            <v>159.77607986733582</v>
          </cell>
          <cell r="V182">
            <v>165.90377217266186</v>
          </cell>
          <cell r="W182">
            <v>167.80200998526038</v>
          </cell>
          <cell r="X182">
            <v>145.38115139616281</v>
          </cell>
          <cell r="Y182">
            <v>188.24190326779649</v>
          </cell>
          <cell r="Z182">
            <v>220.45256660374983</v>
          </cell>
          <cell r="AA182">
            <v>242.0691681576854</v>
          </cell>
          <cell r="AB182">
            <v>159.29128840306998</v>
          </cell>
          <cell r="AC182">
            <v>159.84846170911712</v>
          </cell>
          <cell r="AD182">
            <v>137.57162206781734</v>
          </cell>
          <cell r="AE182">
            <v>454.17792021172596</v>
          </cell>
          <cell r="AF182">
            <v>448.74174610213612</v>
          </cell>
          <cell r="AG182">
            <v>322.91475882893383</v>
          </cell>
          <cell r="AH182">
            <v>250.12306919596068</v>
          </cell>
          <cell r="AI182">
            <v>223.83704138541381</v>
          </cell>
          <cell r="AJ182">
            <v>219.63535958610862</v>
          </cell>
          <cell r="AK182">
            <v>175.95000159675112</v>
          </cell>
          <cell r="AL182">
            <v>146.55989180142535</v>
          </cell>
          <cell r="AM182">
            <v>64.120086441612173</v>
          </cell>
          <cell r="AN182">
            <v>73.557378905037112</v>
          </cell>
          <cell r="AO182">
            <v>100.61717230684191</v>
          </cell>
          <cell r="AP182">
            <v>74.91164424020107</v>
          </cell>
          <cell r="AQ182">
            <v>55.834057070883773</v>
          </cell>
          <cell r="AR182">
            <v>81.184787823139644</v>
          </cell>
        </row>
        <row r="183">
          <cell r="B183">
            <v>1181</v>
          </cell>
          <cell r="C183">
            <v>275.15884095732548</v>
          </cell>
          <cell r="D183">
            <v>265.35262977700188</v>
          </cell>
          <cell r="E183">
            <v>264.95788496498051</v>
          </cell>
          <cell r="F183">
            <v>326.74396268355196</v>
          </cell>
          <cell r="G183">
            <v>281.06443309278524</v>
          </cell>
          <cell r="H183">
            <v>299.26882965298881</v>
          </cell>
          <cell r="I183">
            <v>155.18351265513661</v>
          </cell>
          <cell r="J183">
            <v>99.409149629227187</v>
          </cell>
          <cell r="K183">
            <v>117.42222879028407</v>
          </cell>
          <cell r="L183">
            <v>113.17410571679146</v>
          </cell>
          <cell r="M183">
            <v>104.21101210443756</v>
          </cell>
          <cell r="N183">
            <v>123.86771399874641</v>
          </cell>
          <cell r="O183">
            <v>116.80115153961485</v>
          </cell>
          <cell r="P183">
            <v>148.44960727096728</v>
          </cell>
          <cell r="Q183">
            <v>356.38891713673047</v>
          </cell>
          <cell r="R183">
            <v>398.57232205179412</v>
          </cell>
          <cell r="S183">
            <v>435.31045460009528</v>
          </cell>
          <cell r="T183">
            <v>539.47843098032888</v>
          </cell>
          <cell r="U183">
            <v>341.28435116468336</v>
          </cell>
          <cell r="V183">
            <v>428.86246706349624</v>
          </cell>
          <cell r="W183">
            <v>255.2741750111814</v>
          </cell>
          <cell r="X183">
            <v>214.19802738331171</v>
          </cell>
          <cell r="Y183">
            <v>252.86455977148179</v>
          </cell>
          <cell r="Z183">
            <v>270.99808905424243</v>
          </cell>
          <cell r="AA183">
            <v>285.71470037358648</v>
          </cell>
          <cell r="AB183">
            <v>253.71361776860928</v>
          </cell>
          <cell r="AC183">
            <v>188.87104121440152</v>
          </cell>
          <cell r="AD183">
            <v>244.23493783809221</v>
          </cell>
          <cell r="AE183">
            <v>1389.4416733486339</v>
          </cell>
          <cell r="AF183">
            <v>1434.9476949154869</v>
          </cell>
          <cell r="AG183">
            <v>910.61574857953883</v>
          </cell>
          <cell r="AH183">
            <v>903.15588602619061</v>
          </cell>
          <cell r="AI183">
            <v>478.11962528604209</v>
          </cell>
          <cell r="AJ183">
            <v>567.75901435469666</v>
          </cell>
          <cell r="AK183">
            <v>267.6695678721133</v>
          </cell>
          <cell r="AL183">
            <v>215.93473029960811</v>
          </cell>
          <cell r="AM183">
            <v>86.13224340120334</v>
          </cell>
          <cell r="AN183">
            <v>90.422667452694697</v>
          </cell>
          <cell r="AO183">
            <v>118.75864017246654</v>
          </cell>
          <cell r="AP183">
            <v>119.31665858011927</v>
          </cell>
          <cell r="AQ183">
            <v>65.971460603681635</v>
          </cell>
          <cell r="AR183">
            <v>144.12973627372594</v>
          </cell>
        </row>
        <row r="184">
          <cell r="B184">
            <v>1182</v>
          </cell>
          <cell r="C184">
            <v>50.074317660912833</v>
          </cell>
          <cell r="D184">
            <v>44.612109763052878</v>
          </cell>
          <cell r="E184">
            <v>49.226213023505764</v>
          </cell>
          <cell r="F184">
            <v>54.655531754165409</v>
          </cell>
          <cell r="G184">
            <v>54.483423185536232</v>
          </cell>
          <cell r="H184">
            <v>50.366400400989484</v>
          </cell>
          <cell r="I184">
            <v>47.181508626203303</v>
          </cell>
          <cell r="J184">
            <v>31.823090562308312</v>
          </cell>
          <cell r="K184">
            <v>34.05092429404084</v>
          </cell>
          <cell r="L184">
            <v>30.618554126306872</v>
          </cell>
          <cell r="M184">
            <v>32.823962270393885</v>
          </cell>
          <cell r="N184">
            <v>22.858182725568657</v>
          </cell>
          <cell r="O184">
            <v>22.345492915755422</v>
          </cell>
          <cell r="P184">
            <v>24.100669124415685</v>
          </cell>
          <cell r="Q184">
            <v>64.856836093088205</v>
          </cell>
          <cell r="R184">
            <v>67.009519351032992</v>
          </cell>
          <cell r="S184">
            <v>80.875816065393408</v>
          </cell>
          <cell r="T184">
            <v>90.240322339755295</v>
          </cell>
          <cell r="U184">
            <v>66.156857794128015</v>
          </cell>
          <cell r="V184">
            <v>72.176774166966737</v>
          </cell>
          <cell r="W184">
            <v>77.612759785266562</v>
          </cell>
          <cell r="X184">
            <v>68.569575829897531</v>
          </cell>
          <cell r="Y184">
            <v>73.327444642552521</v>
          </cell>
          <cell r="Z184">
            <v>73.316856407038998</v>
          </cell>
          <cell r="AA184">
            <v>89.993258445286159</v>
          </cell>
          <cell r="AB184">
            <v>46.81956296520211</v>
          </cell>
          <cell r="AC184">
            <v>36.13334678482466</v>
          </cell>
          <cell r="AD184">
            <v>39.651337134990733</v>
          </cell>
          <cell r="AE184">
            <v>252.85519985658118</v>
          </cell>
          <cell r="AF184">
            <v>241.24895285042953</v>
          </cell>
          <cell r="AG184">
            <v>169.18222617930479</v>
          </cell>
          <cell r="AH184">
            <v>151.07384020886371</v>
          </cell>
          <cell r="AI184">
            <v>92.681929161666389</v>
          </cell>
          <cell r="AJ184">
            <v>95.552810766887021</v>
          </cell>
          <cell r="AK184">
            <v>81.381416166263094</v>
          </cell>
          <cell r="AL184">
            <v>69.125533248216271</v>
          </cell>
          <cell r="AM184">
            <v>24.977234119515799</v>
          </cell>
          <cell r="AN184">
            <v>24.463293260506006</v>
          </cell>
          <cell r="AO184">
            <v>37.406115204002838</v>
          </cell>
          <cell r="AP184">
            <v>22.018344377101023</v>
          </cell>
          <cell r="AQ184">
            <v>12.621149587396161</v>
          </cell>
          <cell r="AR184">
            <v>23.399341694329358</v>
          </cell>
        </row>
        <row r="185">
          <cell r="B185">
            <v>1183</v>
          </cell>
          <cell r="C185">
            <v>369.12039756800544</v>
          </cell>
          <cell r="D185">
            <v>363.47680241729205</v>
          </cell>
          <cell r="E185">
            <v>426.78866556524804</v>
          </cell>
          <cell r="F185">
            <v>462.67109605922923</v>
          </cell>
          <cell r="G185">
            <v>490.9909316862632</v>
          </cell>
          <cell r="H185">
            <v>496.95585541341239</v>
          </cell>
          <cell r="I185">
            <v>501.2492981315421</v>
          </cell>
          <cell r="J185">
            <v>339.50316732603244</v>
          </cell>
          <cell r="K185">
            <v>420.61718905988516</v>
          </cell>
          <cell r="L185">
            <v>449.64963528809903</v>
          </cell>
          <cell r="M185">
            <v>425.72098184692118</v>
          </cell>
          <cell r="N185">
            <v>386.43025833786561</v>
          </cell>
          <cell r="O185">
            <v>419.28618832940111</v>
          </cell>
          <cell r="P185">
            <v>462.82566117159132</v>
          </cell>
          <cell r="Q185">
            <v>478.08901333009743</v>
          </cell>
          <cell r="R185">
            <v>545.9595153557334</v>
          </cell>
          <cell r="S185">
            <v>701.18905142200799</v>
          </cell>
          <cell r="T185">
            <v>763.90417411849182</v>
          </cell>
          <cell r="U185">
            <v>596.18899376347701</v>
          </cell>
          <cell r="V185">
            <v>712.15473533067836</v>
          </cell>
          <cell r="W185">
            <v>824.54636363219197</v>
          </cell>
          <cell r="X185">
            <v>731.53134296847418</v>
          </cell>
          <cell r="Y185">
            <v>905.78403629097647</v>
          </cell>
          <cell r="Z185">
            <v>1076.6967508622652</v>
          </cell>
          <cell r="AA185">
            <v>1167.1966360833633</v>
          </cell>
          <cell r="AB185">
            <v>791.51068259119108</v>
          </cell>
          <cell r="AC185">
            <v>677.99861484869712</v>
          </cell>
          <cell r="AD185">
            <v>761.45837408506736</v>
          </cell>
          <cell r="AE185">
            <v>1863.9098096199061</v>
          </cell>
          <cell r="AF185">
            <v>1965.573886425261</v>
          </cell>
          <cell r="AG185">
            <v>1466.8009605765365</v>
          </cell>
          <cell r="AH185">
            <v>1278.8732812938883</v>
          </cell>
          <cell r="AI185">
            <v>835.22627780934579</v>
          </cell>
          <cell r="AJ185">
            <v>942.80171768799607</v>
          </cell>
          <cell r="AK185">
            <v>864.58400593904184</v>
          </cell>
          <cell r="AL185">
            <v>737.46254892875174</v>
          </cell>
          <cell r="AM185">
            <v>308.53359266021431</v>
          </cell>
          <cell r="AN185">
            <v>359.25637922534776</v>
          </cell>
          <cell r="AO185">
            <v>485.15069450011407</v>
          </cell>
          <cell r="AP185">
            <v>372.23232520132757</v>
          </cell>
          <cell r="AQ185">
            <v>236.82062968068698</v>
          </cell>
          <cell r="AR185">
            <v>449.35747363489583</v>
          </cell>
        </row>
        <row r="186">
          <cell r="B186">
            <v>1184</v>
          </cell>
          <cell r="C186">
            <v>344.523436857158</v>
          </cell>
          <cell r="D186">
            <v>311.38183523634564</v>
          </cell>
          <cell r="E186">
            <v>351.88799922405326</v>
          </cell>
          <cell r="F186">
            <v>528.62240431000055</v>
          </cell>
          <cell r="G186">
            <v>349.38688688964538</v>
          </cell>
          <cell r="H186">
            <v>305.3961125948631</v>
          </cell>
          <cell r="I186">
            <v>279.04960641282372</v>
          </cell>
          <cell r="J186">
            <v>178.31574119241236</v>
          </cell>
          <cell r="K186">
            <v>193.87971081195042</v>
          </cell>
          <cell r="L186">
            <v>187.17493692113524</v>
          </cell>
          <cell r="M186">
            <v>168.34181532382698</v>
          </cell>
          <cell r="N186">
            <v>183.49429887243451</v>
          </cell>
          <cell r="O186">
            <v>268.62948583264881</v>
          </cell>
          <cell r="P186">
            <v>262.02200517079734</v>
          </cell>
          <cell r="Q186">
            <v>446.23074498554791</v>
          </cell>
          <cell r="R186">
            <v>467.71038681319254</v>
          </cell>
          <cell r="S186">
            <v>578.13159601114148</v>
          </cell>
          <cell r="T186">
            <v>872.79465828846037</v>
          </cell>
          <cell r="U186">
            <v>424.24534362274693</v>
          </cell>
          <cell r="V186">
            <v>437.64307305542411</v>
          </cell>
          <cell r="W186">
            <v>459.03174148745876</v>
          </cell>
          <cell r="X186">
            <v>384.21895929364456</v>
          </cell>
          <cell r="Y186">
            <v>417.5130060820527</v>
          </cell>
          <cell r="Z186">
            <v>448.19484018198136</v>
          </cell>
          <cell r="AA186">
            <v>461.54173493095487</v>
          </cell>
          <cell r="AB186">
            <v>375.84452722935498</v>
          </cell>
          <cell r="AC186">
            <v>434.38211029018595</v>
          </cell>
          <cell r="AD186">
            <v>431.088564810354</v>
          </cell>
          <cell r="AE186">
            <v>1739.7050334605565</v>
          </cell>
          <cell r="AF186">
            <v>1683.8598776520344</v>
          </cell>
          <cell r="AG186">
            <v>1209.3799505982597</v>
          </cell>
          <cell r="AH186">
            <v>1461.1698775296975</v>
          </cell>
          <cell r="AI186">
            <v>594.34317462852994</v>
          </cell>
          <cell r="AJ186">
            <v>579.38341281872886</v>
          </cell>
          <cell r="AK186">
            <v>481.32102621877004</v>
          </cell>
          <cell r="AL186">
            <v>387.3341802658133</v>
          </cell>
          <cell r="AM186">
            <v>142.21578498594801</v>
          </cell>
          <cell r="AN186">
            <v>149.54708031050782</v>
          </cell>
          <cell r="AO186">
            <v>191.84196245965518</v>
          </cell>
          <cell r="AP186">
            <v>176.75248782085544</v>
          </cell>
          <cell r="AQ186">
            <v>151.72692484615797</v>
          </cell>
          <cell r="AR186">
            <v>254.39718701475968</v>
          </cell>
        </row>
        <row r="187">
          <cell r="B187">
            <v>1185</v>
          </cell>
          <cell r="C187">
            <v>42.881194462356518</v>
          </cell>
          <cell r="D187">
            <v>45.533292532865474</v>
          </cell>
          <cell r="E187">
            <v>48.024511876838133</v>
          </cell>
          <cell r="F187">
            <v>47.438382422490584</v>
          </cell>
          <cell r="G187">
            <v>65.710201089684077</v>
          </cell>
          <cell r="H187">
            <v>64.734621780990707</v>
          </cell>
          <cell r="I187">
            <v>65.463404052032743</v>
          </cell>
          <cell r="J187">
            <v>46.339863990353791</v>
          </cell>
          <cell r="K187">
            <v>47.067149807759037</v>
          </cell>
          <cell r="L187">
            <v>49.233933641771728</v>
          </cell>
          <cell r="M187">
            <v>45.808522411355163</v>
          </cell>
          <cell r="N187">
            <v>39.978843714152177</v>
          </cell>
          <cell r="O187">
            <v>47.455097085597913</v>
          </cell>
          <cell r="P187">
            <v>48.058644335545559</v>
          </cell>
          <cell r="Q187">
            <v>55.540219630227881</v>
          </cell>
          <cell r="R187">
            <v>68.393179863110319</v>
          </cell>
          <cell r="S187">
            <v>78.901490702256993</v>
          </cell>
          <cell r="T187">
            <v>78.324275396989052</v>
          </cell>
          <cell r="U187">
            <v>79.78904729077</v>
          </cell>
          <cell r="V187">
            <v>92.766926758156444</v>
          </cell>
          <cell r="W187">
            <v>107.68615928899165</v>
          </cell>
          <cell r="X187">
            <v>99.849032940791147</v>
          </cell>
          <cell r="Y187">
            <v>101.3574196168056</v>
          </cell>
          <cell r="Z187">
            <v>117.89182559950142</v>
          </cell>
          <cell r="AA187">
            <v>125.59294829802096</v>
          </cell>
          <cell r="AB187">
            <v>81.887174191541362</v>
          </cell>
          <cell r="AC187">
            <v>76.736346169048588</v>
          </cell>
          <cell r="AD187">
            <v>79.067908818715409</v>
          </cell>
          <cell r="AE187">
            <v>216.53281566993238</v>
          </cell>
          <cell r="AF187">
            <v>246.23043388285541</v>
          </cell>
          <cell r="AG187">
            <v>165.05218117465711</v>
          </cell>
          <cell r="AH187">
            <v>131.12485371283799</v>
          </cell>
          <cell r="AI187">
            <v>111.7798377288766</v>
          </cell>
          <cell r="AJ187">
            <v>122.81153737132041</v>
          </cell>
          <cell r="AK187">
            <v>112.91509500100982</v>
          </cell>
          <cell r="AL187">
            <v>100.65860205221595</v>
          </cell>
          <cell r="AM187">
            <v>34.524972360073654</v>
          </cell>
          <cell r="AN187">
            <v>39.33641517096121</v>
          </cell>
          <cell r="AO187">
            <v>52.203291379902467</v>
          </cell>
          <cell r="AP187">
            <v>38.509970773479502</v>
          </cell>
          <cell r="AQ187">
            <v>26.803520569440558</v>
          </cell>
          <cell r="AR187">
            <v>46.660141856162717</v>
          </cell>
        </row>
        <row r="188">
          <cell r="B188">
            <v>1186</v>
          </cell>
          <cell r="C188">
            <v>155.14153580375879</v>
          </cell>
          <cell r="D188">
            <v>141.05038960011146</v>
          </cell>
          <cell r="E188">
            <v>154.74389887202548</v>
          </cell>
          <cell r="F188">
            <v>157.84390068420595</v>
          </cell>
          <cell r="G188">
            <v>165.85232181460367</v>
          </cell>
          <cell r="H188">
            <v>167.26512724862468</v>
          </cell>
          <cell r="I188">
            <v>153.59750138484466</v>
          </cell>
          <cell r="J188">
            <v>97.887655834484036</v>
          </cell>
          <cell r="K188">
            <v>109.0930450773743</v>
          </cell>
          <cell r="L188">
            <v>104.29569217243272</v>
          </cell>
          <cell r="M188">
            <v>113.40681715750033</v>
          </cell>
          <cell r="N188">
            <v>85.468659719106768</v>
          </cell>
          <cell r="O188">
            <v>86.97875190485712</v>
          </cell>
          <cell r="P188">
            <v>90.749997785957504</v>
          </cell>
          <cell r="Q188">
            <v>200.94111370605006</v>
          </cell>
          <cell r="R188">
            <v>211.86442115336115</v>
          </cell>
          <cell r="S188">
            <v>254.23526072257025</v>
          </cell>
          <cell r="T188">
            <v>260.61194576194953</v>
          </cell>
          <cell r="U188">
            <v>201.38728126076174</v>
          </cell>
          <cell r="V188">
            <v>239.69664735452812</v>
          </cell>
          <cell r="W188">
            <v>252.66521409996693</v>
          </cell>
          <cell r="X188">
            <v>210.91964736773508</v>
          </cell>
          <cell r="Y188">
            <v>234.92796127119004</v>
          </cell>
          <cell r="Z188">
            <v>249.73851656532506</v>
          </cell>
          <cell r="AA188">
            <v>310.92678336148271</v>
          </cell>
          <cell r="AB188">
            <v>175.0622673426285</v>
          </cell>
          <cell r="AC188">
            <v>140.64730714771895</v>
          </cell>
          <cell r="AD188">
            <v>149.30534661235899</v>
          </cell>
          <cell r="AE188">
            <v>783.40246805474408</v>
          </cell>
          <cell r="AF188">
            <v>762.75834007639173</v>
          </cell>
          <cell r="AG188">
            <v>531.82878980216185</v>
          </cell>
          <cell r="AH188">
            <v>436.29772622406369</v>
          </cell>
          <cell r="AI188">
            <v>282.13192642784765</v>
          </cell>
          <cell r="AJ188">
            <v>317.32768124467998</v>
          </cell>
          <cell r="AK188">
            <v>264.93392318862971</v>
          </cell>
          <cell r="AL188">
            <v>212.62976940369691</v>
          </cell>
          <cell r="AM188">
            <v>80.022571610055707</v>
          </cell>
          <cell r="AN188">
            <v>83.329085132388897</v>
          </cell>
          <cell r="AO188">
            <v>129.23815938391394</v>
          </cell>
          <cell r="AP188">
            <v>82.328433792749749</v>
          </cell>
          <cell r="AQ188">
            <v>49.127215177347928</v>
          </cell>
          <cell r="AR188">
            <v>88.109180537315709</v>
          </cell>
        </row>
        <row r="189">
          <cell r="B189">
            <v>1187</v>
          </cell>
          <cell r="C189">
            <v>99.178603136581927</v>
          </cell>
          <cell r="D189">
            <v>96.007789262278891</v>
          </cell>
          <cell r="E189">
            <v>107.89800548711446</v>
          </cell>
          <cell r="F189">
            <v>112.79001811564029</v>
          </cell>
          <cell r="G189">
            <v>114.07253155522102</v>
          </cell>
          <cell r="H189">
            <v>120.54101708521502</v>
          </cell>
          <cell r="I189">
            <v>118.03175634926704</v>
          </cell>
          <cell r="J189">
            <v>79.185924035273999</v>
          </cell>
          <cell r="K189">
            <v>87.967089989150338</v>
          </cell>
          <cell r="L189">
            <v>83.458287042474481</v>
          </cell>
          <cell r="M189">
            <v>89.626155745757842</v>
          </cell>
          <cell r="N189">
            <v>69.445159212854961</v>
          </cell>
          <cell r="O189">
            <v>73.846624414403863</v>
          </cell>
          <cell r="P189">
            <v>79.814747483094735</v>
          </cell>
          <cell r="Q189">
            <v>128.45727526691329</v>
          </cell>
          <cell r="R189">
            <v>144.20828440058793</v>
          </cell>
          <cell r="S189">
            <v>177.27017191901007</v>
          </cell>
          <cell r="T189">
            <v>186.22465585446469</v>
          </cell>
          <cell r="U189">
            <v>138.51332767061456</v>
          </cell>
          <cell r="V189">
            <v>172.73939965432035</v>
          </cell>
          <cell r="W189">
            <v>194.16018307394972</v>
          </cell>
          <cell r="X189">
            <v>170.62281277068317</v>
          </cell>
          <cell r="Y189">
            <v>189.43397441562919</v>
          </cell>
          <cell r="Z189">
            <v>199.84285416708505</v>
          </cell>
          <cell r="AA189">
            <v>245.72748807844246</v>
          </cell>
          <cell r="AB189">
            <v>142.24192900329797</v>
          </cell>
          <cell r="AC189">
            <v>119.41225458369563</v>
          </cell>
          <cell r="AD189">
            <v>131.31425706310429</v>
          </cell>
          <cell r="AE189">
            <v>500.81212663577242</v>
          </cell>
          <cell r="AF189">
            <v>519.18142289230525</v>
          </cell>
          <cell r="AG189">
            <v>370.82732242474736</v>
          </cell>
          <cell r="AH189">
            <v>311.76388971201362</v>
          </cell>
          <cell r="AI189">
            <v>194.04915606880647</v>
          </cell>
          <cell r="AJ189">
            <v>228.68485544909748</v>
          </cell>
          <cell r="AK189">
            <v>203.58805311621572</v>
          </cell>
          <cell r="AL189">
            <v>172.00621083529407</v>
          </cell>
          <cell r="AM189">
            <v>64.52613686777498</v>
          </cell>
          <cell r="AN189">
            <v>66.680632355052438</v>
          </cell>
          <cell r="AO189">
            <v>102.13776994685441</v>
          </cell>
          <cell r="AP189">
            <v>66.893656824296428</v>
          </cell>
          <cell r="AQ189">
            <v>41.70994557033444</v>
          </cell>
          <cell r="AR189">
            <v>77.492145092001792</v>
          </cell>
        </row>
        <row r="190">
          <cell r="B190">
            <v>1188</v>
          </cell>
          <cell r="C190">
            <v>115.08342984428685</v>
          </cell>
          <cell r="D190">
            <v>105.05980851336227</v>
          </cell>
          <cell r="E190">
            <v>115.30140427784316</v>
          </cell>
          <cell r="F190">
            <v>118.74598208139393</v>
          </cell>
          <cell r="G190">
            <v>126.4090322137057</v>
          </cell>
          <cell r="H190">
            <v>128.02611720585574</v>
          </cell>
          <cell r="I190">
            <v>129.27967093360047</v>
          </cell>
          <cell r="J190">
            <v>82.917785772079796</v>
          </cell>
          <cell r="K190">
            <v>97.229132326570266</v>
          </cell>
          <cell r="L190">
            <v>89.315818632282088</v>
          </cell>
          <cell r="M190">
            <v>99.518898786619559</v>
          </cell>
          <cell r="N190">
            <v>78.217548007338237</v>
          </cell>
          <cell r="O190">
            <v>82.532847956727935</v>
          </cell>
          <cell r="P190">
            <v>86.55963244879031</v>
          </cell>
          <cell r="Q190">
            <v>149.05739099601468</v>
          </cell>
          <cell r="R190">
            <v>157.80484960212314</v>
          </cell>
          <cell r="S190">
            <v>189.43352721452754</v>
          </cell>
          <cell r="T190">
            <v>196.05839254796254</v>
          </cell>
          <cell r="U190">
            <v>153.4930053784793</v>
          </cell>
          <cell r="V190">
            <v>183.4658040970331</v>
          </cell>
          <cell r="W190">
            <v>212.66280662580107</v>
          </cell>
          <cell r="X190">
            <v>178.66389777616283</v>
          </cell>
          <cell r="Y190">
            <v>209.37945051810885</v>
          </cell>
          <cell r="Z190">
            <v>213.86885293561082</v>
          </cell>
          <cell r="AA190">
            <v>272.85036172408013</v>
          </cell>
          <cell r="AB190">
            <v>160.21008572203488</v>
          </cell>
          <cell r="AC190">
            <v>133.45814422634501</v>
          </cell>
          <cell r="AD190">
            <v>142.41119824473256</v>
          </cell>
          <cell r="AE190">
            <v>581.1251158829574</v>
          </cell>
          <cell r="AF190">
            <v>568.13203690954185</v>
          </cell>
          <cell r="AG190">
            <v>396.27156060148002</v>
          </cell>
          <cell r="AH190">
            <v>328.22682254924541</v>
          </cell>
          <cell r="AI190">
            <v>215.03481763854538</v>
          </cell>
          <cell r="AJ190">
            <v>242.88524201046735</v>
          </cell>
          <cell r="AK190">
            <v>222.98911180304719</v>
          </cell>
          <cell r="AL190">
            <v>180.11249240653953</v>
          </cell>
          <cell r="AM190">
            <v>71.320084599968865</v>
          </cell>
          <cell r="AN190">
            <v>71.360621895806915</v>
          </cell>
          <cell r="AO190">
            <v>113.41151815621795</v>
          </cell>
          <cell r="AP190">
            <v>75.343737034334183</v>
          </cell>
          <cell r="AQ190">
            <v>46.616086020695064</v>
          </cell>
          <cell r="AR190">
            <v>84.040754476517463</v>
          </cell>
        </row>
        <row r="191">
          <cell r="B191">
            <v>1189</v>
          </cell>
          <cell r="C191">
            <v>96.065956872106014</v>
          </cell>
          <cell r="D191">
            <v>56.147111322201866</v>
          </cell>
          <cell r="E191">
            <v>29.454813230770615</v>
          </cell>
          <cell r="F191">
            <v>30.562371651556219</v>
          </cell>
          <cell r="G191">
            <v>21.47076475842179</v>
          </cell>
          <cell r="H191">
            <v>22.721369006749683</v>
          </cell>
          <cell r="I191">
            <v>11.517760157875731</v>
          </cell>
          <cell r="J191">
            <v>25.175542602176733</v>
          </cell>
          <cell r="K191">
            <v>11.069498094742309</v>
          </cell>
          <cell r="L191">
            <v>21.747362509417382</v>
          </cell>
          <cell r="M191">
            <v>34.016356180701003</v>
          </cell>
          <cell r="N191">
            <v>28.560900304693941</v>
          </cell>
          <cell r="O191">
            <v>35.839197785232891</v>
          </cell>
          <cell r="P191">
            <v>45.711766862852265</v>
          </cell>
          <cell r="Q191">
            <v>124.42573978083996</v>
          </cell>
          <cell r="R191">
            <v>84.33564255608573</v>
          </cell>
          <cell r="S191">
            <v>48.392551666625593</v>
          </cell>
          <cell r="T191">
            <v>50.460734362787399</v>
          </cell>
          <cell r="U191">
            <v>26.071018445683322</v>
          </cell>
          <cell r="V191">
            <v>32.56049879499173</v>
          </cell>
          <cell r="W191">
            <v>18.946514819601628</v>
          </cell>
          <cell r="X191">
            <v>54.246028497414329</v>
          </cell>
          <cell r="Y191">
            <v>23.837767273328048</v>
          </cell>
          <cell r="Z191">
            <v>52.07457699528856</v>
          </cell>
          <cell r="AA191">
            <v>93.262437603332003</v>
          </cell>
          <cell r="AB191">
            <v>58.500226645870065</v>
          </cell>
          <cell r="AC191">
            <v>57.953081050660749</v>
          </cell>
          <cell r="AD191">
            <v>75.206736773910919</v>
          </cell>
          <cell r="AE191">
            <v>485.09451269609701</v>
          </cell>
          <cell r="AF191">
            <v>303.62679290446454</v>
          </cell>
          <cell r="AG191">
            <v>101.23124587499542</v>
          </cell>
          <cell r="AH191">
            <v>84.477722622088038</v>
          </cell>
          <cell r="AI191">
            <v>36.523988069000879</v>
          </cell>
          <cell r="AJ191">
            <v>43.105932839780856</v>
          </cell>
          <cell r="AK191">
            <v>19.866504060676029</v>
          </cell>
          <cell r="AL191">
            <v>54.685851576271965</v>
          </cell>
          <cell r="AM191">
            <v>8.1197633024692895</v>
          </cell>
          <cell r="AN191">
            <v>17.375481040540603</v>
          </cell>
          <cell r="AO191">
            <v>38.764964681408252</v>
          </cell>
          <cell r="AP191">
            <v>27.511536948445507</v>
          </cell>
          <cell r="AQ191">
            <v>20.24264481634102</v>
          </cell>
          <cell r="AR191">
            <v>44.381558319133802</v>
          </cell>
        </row>
        <row r="192">
          <cell r="B192">
            <v>1190</v>
          </cell>
          <cell r="C192">
            <v>355.48917827535684</v>
          </cell>
          <cell r="D192">
            <v>331.43098147320262</v>
          </cell>
          <cell r="E192">
            <v>372.26960159214798</v>
          </cell>
          <cell r="F192">
            <v>374.03126756608606</v>
          </cell>
          <cell r="G192">
            <v>345.21339182812835</v>
          </cell>
          <cell r="H192">
            <v>335.63901893003379</v>
          </cell>
          <cell r="I192">
            <v>350.22626996797408</v>
          </cell>
          <cell r="J192">
            <v>256.00027290756657</v>
          </cell>
          <cell r="K192">
            <v>287.42566933763931</v>
          </cell>
          <cell r="L192">
            <v>286.38816903091299</v>
          </cell>
          <cell r="M192">
            <v>315.23039809103966</v>
          </cell>
          <cell r="N192">
            <v>229.10419154304185</v>
          </cell>
          <cell r="O192">
            <v>261.44715779692382</v>
          </cell>
          <cell r="P192">
            <v>300.24218295126803</v>
          </cell>
          <cell r="Q192">
            <v>460.43370025326317</v>
          </cell>
          <cell r="R192">
            <v>497.82516192394115</v>
          </cell>
          <cell r="S192">
            <v>611.61738788899549</v>
          </cell>
          <cell r="T192">
            <v>617.55326619319715</v>
          </cell>
          <cell r="U192">
            <v>419.17764957663258</v>
          </cell>
          <cell r="V192">
            <v>480.98219205792998</v>
          </cell>
          <cell r="W192">
            <v>576.11611313374021</v>
          </cell>
          <cell r="X192">
            <v>551.6067049251601</v>
          </cell>
          <cell r="Y192">
            <v>618.96087387245575</v>
          </cell>
          <cell r="Z192">
            <v>685.7632851929468</v>
          </cell>
          <cell r="AA192">
            <v>864.26527216688021</v>
          </cell>
          <cell r="AB192">
            <v>469.26556893530648</v>
          </cell>
          <cell r="AC192">
            <v>422.76806576605583</v>
          </cell>
          <cell r="AD192">
            <v>493.96985440066817</v>
          </cell>
          <cell r="AE192">
            <v>1795.0776249884213</v>
          </cell>
          <cell r="AF192">
            <v>1792.2796668275894</v>
          </cell>
          <cell r="AG192">
            <v>1279.4280946651029</v>
          </cell>
          <cell r="AH192">
            <v>1033.8631449705208</v>
          </cell>
          <cell r="AI192">
            <v>587.24362854584604</v>
          </cell>
          <cell r="AJ192">
            <v>636.75885920914573</v>
          </cell>
          <cell r="AK192">
            <v>604.09068422183793</v>
          </cell>
          <cell r="AL192">
            <v>556.07909425943672</v>
          </cell>
          <cell r="AM192">
            <v>210.83416629196014</v>
          </cell>
          <cell r="AN192">
            <v>228.81543447288945</v>
          </cell>
          <cell r="AO192">
            <v>359.23586828616004</v>
          </cell>
          <cell r="AP192">
            <v>220.68661573823849</v>
          </cell>
          <cell r="AQ192">
            <v>147.67021252093022</v>
          </cell>
          <cell r="AR192">
            <v>291.50516085923817</v>
          </cell>
        </row>
        <row r="193">
          <cell r="B193">
            <v>1191</v>
          </cell>
          <cell r="C193">
            <v>1090.6698183862679</v>
          </cell>
          <cell r="D193">
            <v>892.13683167242709</v>
          </cell>
          <cell r="E193">
            <v>513.58819755258514</v>
          </cell>
          <cell r="F193">
            <v>334.73861100177601</v>
          </cell>
          <cell r="G193">
            <v>386.35585846497594</v>
          </cell>
          <cell r="H193">
            <v>331.69564387046381</v>
          </cell>
          <cell r="I193">
            <v>453.43626473450917</v>
          </cell>
          <cell r="J193">
            <v>414.57233154660628</v>
          </cell>
          <cell r="K193">
            <v>307.65552986685094</v>
          </cell>
          <cell r="L193">
            <v>276.63082432605921</v>
          </cell>
          <cell r="M193">
            <v>421.72954567491547</v>
          </cell>
          <cell r="N193">
            <v>402.43783837457124</v>
          </cell>
          <cell r="O193">
            <v>413.91706063089435</v>
          </cell>
          <cell r="P193">
            <v>645.90654826660443</v>
          </cell>
          <cell r="Q193">
            <v>1412.6481786884706</v>
          </cell>
          <cell r="R193">
            <v>1340.0321258788147</v>
          </cell>
          <cell r="S193">
            <v>843.7956537259073</v>
          </cell>
          <cell r="T193">
            <v>552.67818621232402</v>
          </cell>
          <cell r="U193">
            <v>469.13516243930007</v>
          </cell>
          <cell r="V193">
            <v>475.33120074498635</v>
          </cell>
          <cell r="W193">
            <v>745.89475660011158</v>
          </cell>
          <cell r="X193">
            <v>893.28372645967386</v>
          </cell>
          <cell r="Y193">
            <v>662.52515322277975</v>
          </cell>
          <cell r="Z193">
            <v>662.3990911265422</v>
          </cell>
          <cell r="AA193">
            <v>1156.2533397184638</v>
          </cell>
          <cell r="AB193">
            <v>824.29841162665434</v>
          </cell>
          <cell r="AC193">
            <v>669.31657083232346</v>
          </cell>
          <cell r="AD193">
            <v>1062.6700101480362</v>
          </cell>
          <cell r="AE193">
            <v>5507.4446899727045</v>
          </cell>
          <cell r="AF193">
            <v>4824.4092822196226</v>
          </cell>
          <cell r="AG193">
            <v>1765.1163732597618</v>
          </cell>
          <cell r="AH193">
            <v>925.25396436867038</v>
          </cell>
          <cell r="AI193">
            <v>657.23121294169607</v>
          </cell>
          <cell r="AJ193">
            <v>629.2776700066205</v>
          </cell>
          <cell r="AK193">
            <v>782.11329903811043</v>
          </cell>
          <cell r="AL193">
            <v>900.52640965229921</v>
          </cell>
          <cell r="AM193">
            <v>225.67329248659621</v>
          </cell>
          <cell r="AN193">
            <v>221.01961289444338</v>
          </cell>
          <cell r="AO193">
            <v>480.60206261802892</v>
          </cell>
          <cell r="AP193">
            <v>387.65176663828561</v>
          </cell>
          <cell r="AQ193">
            <v>233.78804659593854</v>
          </cell>
          <cell r="AR193">
            <v>627.11072242321166</v>
          </cell>
        </row>
        <row r="194">
          <cell r="B194">
            <v>1192</v>
          </cell>
          <cell r="C194">
            <v>847.16045060115232</v>
          </cell>
          <cell r="D194">
            <v>868.36849317322708</v>
          </cell>
          <cell r="E194">
            <v>874.88544173385935</v>
          </cell>
          <cell r="F194">
            <v>870.44048302342867</v>
          </cell>
          <cell r="G194">
            <v>423.01987503027874</v>
          </cell>
          <cell r="H194">
            <v>667.97615265451691</v>
          </cell>
          <cell r="I194">
            <v>611.82794424704934</v>
          </cell>
          <cell r="J194">
            <v>464.30465447672947</v>
          </cell>
          <cell r="K194">
            <v>472.67333409209641</v>
          </cell>
          <cell r="L194">
            <v>513.26391446869013</v>
          </cell>
          <cell r="M194">
            <v>551.94710997966047</v>
          </cell>
          <cell r="N194">
            <v>530.15893715767334</v>
          </cell>
          <cell r="O194">
            <v>625.69462403969226</v>
          </cell>
          <cell r="P194">
            <v>540.38190059048452</v>
          </cell>
          <cell r="Q194">
            <v>1097.2520257040696</v>
          </cell>
          <cell r="R194">
            <v>1304.3309463770302</v>
          </cell>
          <cell r="S194">
            <v>1437.3860940749439</v>
          </cell>
          <cell r="T194">
            <v>1437.1615689132896</v>
          </cell>
          <cell r="U194">
            <v>513.65468761326531</v>
          </cell>
          <cell r="V194">
            <v>957.23266970091436</v>
          </cell>
          <cell r="W194">
            <v>1006.446310205254</v>
          </cell>
          <cell r="X194">
            <v>1000.4425293319828</v>
          </cell>
          <cell r="Y194">
            <v>1017.8850782536517</v>
          </cell>
          <cell r="Z194">
            <v>1229.0226560268552</v>
          </cell>
          <cell r="AA194">
            <v>1513.2700466613203</v>
          </cell>
          <cell r="AB194">
            <v>1085.9047737007188</v>
          </cell>
          <cell r="AC194">
            <v>1011.7673804315973</v>
          </cell>
          <cell r="AD194">
            <v>889.0568478139644</v>
          </cell>
          <cell r="AE194">
            <v>4277.8201492010257</v>
          </cell>
          <cell r="AF194">
            <v>4695.8772131383384</v>
          </cell>
          <cell r="AG194">
            <v>3006.834318409195</v>
          </cell>
          <cell r="AH194">
            <v>2405.9922614070192</v>
          </cell>
          <cell r="AI194">
            <v>719.60049129110871</v>
          </cell>
          <cell r="AJ194">
            <v>1267.2535341663279</v>
          </cell>
          <cell r="AK194">
            <v>1055.3165001016</v>
          </cell>
          <cell r="AL194">
            <v>1008.554048749333</v>
          </cell>
          <cell r="AM194">
            <v>346.71812211971434</v>
          </cell>
          <cell r="AN194">
            <v>410.08225299883964</v>
          </cell>
          <cell r="AO194">
            <v>628.99771247415117</v>
          </cell>
          <cell r="AP194">
            <v>510.6802318050465</v>
          </cell>
          <cell r="AQ194">
            <v>353.40394932467694</v>
          </cell>
          <cell r="AR194">
            <v>524.65683305605864</v>
          </cell>
        </row>
        <row r="195">
          <cell r="B195">
            <v>1193</v>
          </cell>
          <cell r="C195">
            <v>39.669514301748428</v>
          </cell>
          <cell r="D195">
            <v>41.22692283768572</v>
          </cell>
          <cell r="E195">
            <v>70.413724184701053</v>
          </cell>
          <cell r="F195">
            <v>53.652121813233016</v>
          </cell>
          <cell r="G195">
            <v>57.247710626820172</v>
          </cell>
          <cell r="H195">
            <v>49.207416360997954</v>
          </cell>
          <cell r="I195">
            <v>63.089700702732642</v>
          </cell>
          <cell r="J195">
            <v>52.320223782420086</v>
          </cell>
          <cell r="K195">
            <v>36.999356744659622</v>
          </cell>
          <cell r="L195">
            <v>31.352982225092667</v>
          </cell>
          <cell r="M195">
            <v>36.657439018316502</v>
          </cell>
          <cell r="N195">
            <v>52.711284412614923</v>
          </cell>
          <cell r="O195">
            <v>44.026616686523475</v>
          </cell>
          <cell r="P195">
            <v>40.946689252468666</v>
          </cell>
          <cell r="Q195">
            <v>51.380414295075482</v>
          </cell>
          <cell r="R195">
            <v>61.924806926826598</v>
          </cell>
          <cell r="S195">
            <v>115.6856693997961</v>
          </cell>
          <cell r="T195">
            <v>88.583618368491585</v>
          </cell>
          <cell r="U195">
            <v>69.513412145207482</v>
          </cell>
          <cell r="V195">
            <v>70.515910403592784</v>
          </cell>
          <cell r="W195">
            <v>103.78145862945409</v>
          </cell>
          <cell r="X195">
            <v>112.73498232553925</v>
          </cell>
          <cell r="Y195">
            <v>79.676788215081956</v>
          </cell>
          <cell r="Z195">
            <v>75.075461964892867</v>
          </cell>
          <cell r="AA195">
            <v>100.50347841440193</v>
          </cell>
          <cell r="AB195">
            <v>107.9665574977026</v>
          </cell>
          <cell r="AC195">
            <v>71.192388303729672</v>
          </cell>
          <cell r="AD195">
            <v>67.36704992420826</v>
          </cell>
          <cell r="AE195">
            <v>200.31512031589511</v>
          </cell>
          <cell r="AF195">
            <v>222.94287395648428</v>
          </cell>
          <cell r="AG195">
            <v>242.00014340844942</v>
          </cell>
          <cell r="AH195">
            <v>148.30030588918609</v>
          </cell>
          <cell r="AI195">
            <v>97.384267558119703</v>
          </cell>
          <cell r="AJ195">
            <v>93.354039725608118</v>
          </cell>
          <cell r="AK195">
            <v>108.8207931071242</v>
          </cell>
          <cell r="AL195">
            <v>113.6490298308556</v>
          </cell>
          <cell r="AM195">
            <v>27.139985619849408</v>
          </cell>
          <cell r="AN195">
            <v>25.050078968454127</v>
          </cell>
          <cell r="AO195">
            <v>41.774736873849129</v>
          </cell>
          <cell r="AP195">
            <v>50.774605605809342</v>
          </cell>
          <cell r="AQ195">
            <v>24.867051137447667</v>
          </cell>
          <cell r="AR195">
            <v>39.755144063589043</v>
          </cell>
        </row>
        <row r="196">
          <cell r="B196">
            <v>1194</v>
          </cell>
          <cell r="C196">
            <v>483.20752638592546</v>
          </cell>
          <cell r="D196">
            <v>503.54375931045803</v>
          </cell>
          <cell r="E196">
            <v>460.85984533503074</v>
          </cell>
          <cell r="F196">
            <v>487.13005877603456</v>
          </cell>
          <cell r="G196">
            <v>407.39909683329722</v>
          </cell>
          <cell r="H196">
            <v>570.4718469783229</v>
          </cell>
          <cell r="I196">
            <v>598.86850757373202</v>
          </cell>
          <cell r="J196">
            <v>425.11107104362657</v>
          </cell>
          <cell r="K196">
            <v>581.7933525458634</v>
          </cell>
          <cell r="L196">
            <v>398.50063453744372</v>
          </cell>
          <cell r="M196">
            <v>400.31433951336328</v>
          </cell>
          <cell r="N196">
            <v>411.59440630948609</v>
          </cell>
          <cell r="O196">
            <v>607.82810174521865</v>
          </cell>
          <cell r="P196">
            <v>604.0509823571341</v>
          </cell>
          <cell r="Q196">
            <v>625.85598369963395</v>
          </cell>
          <cell r="R196">
            <v>756.34677361864794</v>
          </cell>
          <cell r="S196">
            <v>757.16602586194949</v>
          </cell>
          <cell r="T196">
            <v>804.28772924678583</v>
          </cell>
          <cell r="U196">
            <v>494.68705413157068</v>
          </cell>
          <cell r="V196">
            <v>817.5056652878834</v>
          </cell>
          <cell r="W196">
            <v>985.1282626318465</v>
          </cell>
          <cell r="X196">
            <v>915.99166853329416</v>
          </cell>
          <cell r="Y196">
            <v>1252.8711257238299</v>
          </cell>
          <cell r="Z196">
            <v>954.21925150257709</v>
          </cell>
          <cell r="AA196">
            <v>1097.5393987603384</v>
          </cell>
          <cell r="AB196">
            <v>843.05346814715153</v>
          </cell>
          <cell r="AC196">
            <v>982.87666639190718</v>
          </cell>
          <cell r="AD196">
            <v>993.80764179283995</v>
          </cell>
          <cell r="AE196">
            <v>2440.0040053244747</v>
          </cell>
          <cell r="AF196">
            <v>2723.0141164187721</v>
          </cell>
          <cell r="AG196">
            <v>1583.8978828860927</v>
          </cell>
          <cell r="AH196">
            <v>1346.4805171318528</v>
          </cell>
          <cell r="AI196">
            <v>693.02793447189845</v>
          </cell>
          <cell r="AJ196">
            <v>1082.2728646116495</v>
          </cell>
          <cell r="AK196">
            <v>1032.963308355505</v>
          </cell>
          <cell r="AL196">
            <v>923.4184661629389</v>
          </cell>
          <cell r="AM196">
            <v>426.7604793993554</v>
          </cell>
          <cell r="AN196">
            <v>318.38988369510804</v>
          </cell>
          <cell r="AO196">
            <v>456.19734078104887</v>
          </cell>
          <cell r="AP196">
            <v>396.47191076451816</v>
          </cell>
          <cell r="AQ196">
            <v>343.31260556532283</v>
          </cell>
          <cell r="AR196">
            <v>586.47314993635393</v>
          </cell>
        </row>
        <row r="197">
          <cell r="B197">
            <v>1195</v>
          </cell>
          <cell r="C197">
            <v>242.96684039006257</v>
          </cell>
          <cell r="D197">
            <v>227.1986598348042</v>
          </cell>
          <cell r="E197">
            <v>243.06373190860589</v>
          </cell>
          <cell r="F197">
            <v>191.07898134199249</v>
          </cell>
          <cell r="G197">
            <v>97.950826846584178</v>
          </cell>
          <cell r="H197">
            <v>87.118868665992935</v>
          </cell>
          <cell r="I197">
            <v>137.89001323550863</v>
          </cell>
          <cell r="J197">
            <v>119.66342254068036</v>
          </cell>
          <cell r="K197">
            <v>140.17820871069165</v>
          </cell>
          <cell r="L197">
            <v>97.01662947396251</v>
          </cell>
          <cell r="M197">
            <v>106.9222477609899</v>
          </cell>
          <cell r="N197">
            <v>83.333024809343016</v>
          </cell>
          <cell r="O197">
            <v>121.81238175114071</v>
          </cell>
          <cell r="P197">
            <v>126.43368239719506</v>
          </cell>
          <cell r="Q197">
            <v>314.69346521988228</v>
          </cell>
          <cell r="R197">
            <v>341.26323712531001</v>
          </cell>
          <cell r="S197">
            <v>399.33962957137743</v>
          </cell>
          <cell r="T197">
            <v>315.48552022530384</v>
          </cell>
          <cell r="U197">
            <v>118.93744085131216</v>
          </cell>
          <cell r="V197">
            <v>124.84431802403485</v>
          </cell>
          <cell r="W197">
            <v>226.82666971973734</v>
          </cell>
          <cell r="X197">
            <v>257.84014000471353</v>
          </cell>
          <cell r="Y197">
            <v>301.86874666201936</v>
          </cell>
          <cell r="Z197">
            <v>232.30862773255853</v>
          </cell>
          <cell r="AA197">
            <v>293.14807874321326</v>
          </cell>
          <cell r="AB197">
            <v>170.687926025612</v>
          </cell>
          <cell r="AC197">
            <v>196.97435402716042</v>
          </cell>
          <cell r="AD197">
            <v>208.01350120485787</v>
          </cell>
          <cell r="AE197">
            <v>1226.884995245912</v>
          </cell>
          <cell r="AF197">
            <v>1228.6224315614302</v>
          </cell>
          <cell r="AG197">
            <v>835.36922184348543</v>
          </cell>
          <cell r="AH197">
            <v>528.16310752173047</v>
          </cell>
          <cell r="AI197">
            <v>166.62447152424485</v>
          </cell>
          <cell r="AJ197">
            <v>165.2778976776622</v>
          </cell>
          <cell r="AK197">
            <v>237.84073207990301</v>
          </cell>
          <cell r="AL197">
            <v>259.93069017716277</v>
          </cell>
          <cell r="AM197">
            <v>102.82434353871683</v>
          </cell>
          <cell r="AN197">
            <v>77.513335482039054</v>
          </cell>
          <cell r="AO197">
            <v>121.84835836306027</v>
          </cell>
          <cell r="AP197">
            <v>80.271264792418933</v>
          </cell>
          <cell r="AQ197">
            <v>68.801896537898713</v>
          </cell>
          <cell r="AR197">
            <v>122.75447294893354</v>
          </cell>
        </row>
        <row r="198">
          <cell r="B198">
            <v>1196</v>
          </cell>
          <cell r="C198">
            <v>134.76747872560688</v>
          </cell>
          <cell r="D198">
            <v>131.51547034045097</v>
          </cell>
          <cell r="E198">
            <v>150.79064258995857</v>
          </cell>
          <cell r="F198">
            <v>154.99991695765326</v>
          </cell>
          <cell r="G198">
            <v>152.69691930973178</v>
          </cell>
          <cell r="H198">
            <v>148.89629468914006</v>
          </cell>
          <cell r="I198">
            <v>153.45925250492823</v>
          </cell>
          <cell r="J198">
            <v>102.88975209534978</v>
          </cell>
          <cell r="K198">
            <v>114.21283889067337</v>
          </cell>
          <cell r="L198">
            <v>126.85883266162995</v>
          </cell>
          <cell r="M198">
            <v>119.78549614970741</v>
          </cell>
          <cell r="N198">
            <v>113.19159232643064</v>
          </cell>
          <cell r="O198">
            <v>124.85091795460508</v>
          </cell>
          <cell r="P198">
            <v>130.37251576178201</v>
          </cell>
          <cell r="Q198">
            <v>174.55239904762988</v>
          </cell>
          <cell r="R198">
            <v>197.54251707766764</v>
          </cell>
          <cell r="S198">
            <v>247.74028968396664</v>
          </cell>
          <cell r="T198">
            <v>255.91631843976953</v>
          </cell>
          <cell r="U198">
            <v>185.41324655711318</v>
          </cell>
          <cell r="V198">
            <v>213.37348213324105</v>
          </cell>
          <cell r="W198">
            <v>252.43779710080852</v>
          </cell>
          <cell r="X198">
            <v>221.69772117537843</v>
          </cell>
          <cell r="Y198">
            <v>245.95325368863178</v>
          </cell>
          <cell r="Z198">
            <v>303.76649334418323</v>
          </cell>
          <cell r="AA198">
            <v>328.41516889996399</v>
          </cell>
          <cell r="AB198">
            <v>231.8461160138865</v>
          </cell>
          <cell r="AC198">
            <v>201.88776017899383</v>
          </cell>
          <cell r="AD198">
            <v>214.49381960811607</v>
          </cell>
          <cell r="AE198">
            <v>680.52165978749906</v>
          </cell>
          <cell r="AF198">
            <v>711.19634717527254</v>
          </cell>
          <cell r="AG198">
            <v>518.24211194542647</v>
          </cell>
          <cell r="AH198">
            <v>428.43664557454491</v>
          </cell>
          <cell r="AI198">
            <v>259.75322825211646</v>
          </cell>
          <cell r="AJ198">
            <v>282.4791797120871</v>
          </cell>
          <cell r="AK198">
            <v>264.6954634623811</v>
          </cell>
          <cell r="AL198">
            <v>223.49523109461103</v>
          </cell>
          <cell r="AM198">
            <v>83.778072859130432</v>
          </cell>
          <cell r="AN198">
            <v>101.35634796094251</v>
          </cell>
          <cell r="AO198">
            <v>136.50728793293931</v>
          </cell>
          <cell r="AP198">
            <v>109.03279102970652</v>
          </cell>
          <cell r="AQ198">
            <v>70.518118242885265</v>
          </cell>
          <cell r="AR198">
            <v>126.57868659624775</v>
          </cell>
        </row>
        <row r="199">
          <cell r="B199">
            <v>1197</v>
          </cell>
          <cell r="C199">
            <v>226.39990212327859</v>
          </cell>
          <cell r="D199">
            <v>180.59358181357638</v>
          </cell>
          <cell r="E199">
            <v>221.31438661953447</v>
          </cell>
          <cell r="F199">
            <v>112.98043419268095</v>
          </cell>
          <cell r="G199">
            <v>141.65548885412576</v>
          </cell>
          <cell r="H199">
            <v>129.16012604405728</v>
          </cell>
          <cell r="I199">
            <v>174.88804983404884</v>
          </cell>
          <cell r="J199">
            <v>158.13406557032033</v>
          </cell>
          <cell r="K199">
            <v>180.63589402016422</v>
          </cell>
          <cell r="L199">
            <v>122.61274423224553</v>
          </cell>
          <cell r="M199">
            <v>121.65698802726017</v>
          </cell>
          <cell r="N199">
            <v>148.01719989441563</v>
          </cell>
          <cell r="O199">
            <v>172.57328990411585</v>
          </cell>
          <cell r="P199">
            <v>171.53950165635598</v>
          </cell>
          <cell r="Q199">
            <v>293.23577493223524</v>
          </cell>
          <cell r="R199">
            <v>271.26018427470757</v>
          </cell>
          <cell r="S199">
            <v>363.60671531486651</v>
          </cell>
          <cell r="T199">
            <v>186.53904687069533</v>
          </cell>
          <cell r="U199">
            <v>172.00611642860102</v>
          </cell>
          <cell r="V199">
            <v>185.09087754215881</v>
          </cell>
          <cell r="W199">
            <v>287.68779541621922</v>
          </cell>
          <cell r="X199">
            <v>340.7332728788096</v>
          </cell>
          <cell r="Y199">
            <v>388.99292145028926</v>
          </cell>
          <cell r="Z199">
            <v>293.59913356669148</v>
          </cell>
          <cell r="AA199">
            <v>333.54622683950993</v>
          </cell>
          <cell r="AB199">
            <v>303.17810884579387</v>
          </cell>
          <cell r="AC199">
            <v>279.05629799317819</v>
          </cell>
          <cell r="AD199">
            <v>282.22330994344861</v>
          </cell>
          <cell r="AE199">
            <v>1143.2286084564582</v>
          </cell>
          <cell r="AF199">
            <v>976.59610216677288</v>
          </cell>
          <cell r="AG199">
            <v>760.62037508189462</v>
          </cell>
          <cell r="AH199">
            <v>312.2902204798749</v>
          </cell>
          <cell r="AI199">
            <v>240.97061483509447</v>
          </cell>
          <cell r="AJ199">
            <v>245.03663125134952</v>
          </cell>
          <cell r="AK199">
            <v>301.65710212467587</v>
          </cell>
          <cell r="AL199">
            <v>343.49591488778066</v>
          </cell>
          <cell r="AM199">
            <v>132.5011026534537</v>
          </cell>
          <cell r="AN199">
            <v>97.963852481581313</v>
          </cell>
          <cell r="AO199">
            <v>138.64003596007913</v>
          </cell>
          <cell r="AP199">
            <v>142.57886202667788</v>
          </cell>
          <cell r="AQ199">
            <v>97.472600621542242</v>
          </cell>
          <cell r="AR199">
            <v>166.54771668831697</v>
          </cell>
        </row>
        <row r="200">
          <cell r="B200">
            <v>1198</v>
          </cell>
          <cell r="C200">
            <v>141.06047347927196</v>
          </cell>
          <cell r="D200">
            <v>75.170258867883419</v>
          </cell>
          <cell r="E200">
            <v>67.933326010606294</v>
          </cell>
          <cell r="F200">
            <v>76.543623774141864</v>
          </cell>
          <cell r="G200">
            <v>64.092136552951658</v>
          </cell>
          <cell r="H200">
            <v>58.395293953889052</v>
          </cell>
          <cell r="I200">
            <v>45.967626824179447</v>
          </cell>
          <cell r="J200">
            <v>30.032900827400319</v>
          </cell>
          <cell r="K200">
            <v>37.027098463158339</v>
          </cell>
          <cell r="L200">
            <v>39.828088324663682</v>
          </cell>
          <cell r="M200">
            <v>37.142381980717964</v>
          </cell>
          <cell r="N200">
            <v>33.539310694010837</v>
          </cell>
          <cell r="O200">
            <v>51.759673444864227</v>
          </cell>
          <cell r="P200">
            <v>46.8085611152772</v>
          </cell>
          <cell r="Q200">
            <v>182.70315872521425</v>
          </cell>
          <cell r="R200">
            <v>112.90931863530174</v>
          </cell>
          <cell r="S200">
            <v>111.61051890220988</v>
          </cell>
          <cell r="T200">
            <v>126.37917994284443</v>
          </cell>
          <cell r="U200">
            <v>77.824301700284678</v>
          </cell>
          <cell r="V200">
            <v>83.682453194345939</v>
          </cell>
          <cell r="W200">
            <v>75.615945366834382</v>
          </cell>
          <cell r="X200">
            <v>64.712233610500803</v>
          </cell>
          <cell r="Y200">
            <v>79.736529011247654</v>
          </cell>
          <cell r="Z200">
            <v>95.369305180787904</v>
          </cell>
          <cell r="AA200">
            <v>101.83304359568962</v>
          </cell>
          <cell r="AB200">
            <v>68.69731892952359</v>
          </cell>
          <cell r="AC200">
            <v>83.696978048485008</v>
          </cell>
          <cell r="AD200">
            <v>77.01122437739258</v>
          </cell>
          <cell r="AE200">
            <v>712.29875671989487</v>
          </cell>
          <cell r="AF200">
            <v>406.4982878794836</v>
          </cell>
          <cell r="AG200">
            <v>233.4754314891301</v>
          </cell>
          <cell r="AH200">
            <v>211.57490954574408</v>
          </cell>
          <cell r="AI200">
            <v>109.02734285971704</v>
          </cell>
          <cell r="AJ200">
            <v>110.78485713549391</v>
          </cell>
          <cell r="AK200">
            <v>79.287642080109919</v>
          </cell>
          <cell r="AL200">
            <v>65.236915962641675</v>
          </cell>
          <cell r="AM200">
            <v>27.160334888252137</v>
          </cell>
          <cell r="AN200">
            <v>31.82143090990899</v>
          </cell>
          <cell r="AO200">
            <v>42.327376807124963</v>
          </cell>
          <cell r="AP200">
            <v>32.307034286031417</v>
          </cell>
          <cell r="AQ200">
            <v>29.234825277978139</v>
          </cell>
          <cell r="AR200">
            <v>45.446435951716538</v>
          </cell>
        </row>
        <row r="201">
          <cell r="B201">
            <v>1199</v>
          </cell>
          <cell r="C201">
            <v>339.72465887028773</v>
          </cell>
          <cell r="D201">
            <v>325.69449036441688</v>
          </cell>
          <cell r="E201">
            <v>371.94732931196859</v>
          </cell>
          <cell r="F201">
            <v>391.13879421514815</v>
          </cell>
          <cell r="G201">
            <v>417.13559759461026</v>
          </cell>
          <cell r="H201">
            <v>399.92985598764864</v>
          </cell>
          <cell r="I201">
            <v>512.62480255042442</v>
          </cell>
          <cell r="J201">
            <v>302.96237158857684</v>
          </cell>
          <cell r="K201">
            <v>354.90400150184485</v>
          </cell>
          <cell r="L201">
            <v>336.8054469648103</v>
          </cell>
          <cell r="M201">
            <v>298.83635491292824</v>
          </cell>
          <cell r="N201">
            <v>323.18958646995998</v>
          </cell>
          <cell r="O201">
            <v>324.51055509920923</v>
          </cell>
          <cell r="P201">
            <v>274.25404552496263</v>
          </cell>
          <cell r="Q201">
            <v>440.01531216728893</v>
          </cell>
          <cell r="R201">
            <v>489.20867832783091</v>
          </cell>
          <cell r="S201">
            <v>611.08791320358102</v>
          </cell>
          <cell r="T201">
            <v>645.79905705277781</v>
          </cell>
          <cell r="U201">
            <v>506.50966472791816</v>
          </cell>
          <cell r="V201">
            <v>573.11316013127202</v>
          </cell>
          <cell r="W201">
            <v>843.25887023925327</v>
          </cell>
          <cell r="X201">
            <v>652.79647404370951</v>
          </cell>
          <cell r="Y201">
            <v>764.27304289362064</v>
          </cell>
          <cell r="Z201">
            <v>806.4886568569674</v>
          </cell>
          <cell r="AA201">
            <v>819.31782333247554</v>
          </cell>
          <cell r="AB201">
            <v>661.97717356166083</v>
          </cell>
          <cell r="AC201">
            <v>524.74351167559701</v>
          </cell>
          <cell r="AD201">
            <v>451.21318265511178</v>
          </cell>
          <cell r="AE201">
            <v>1715.4731312875872</v>
          </cell>
          <cell r="AF201">
            <v>1761.258437829885</v>
          </cell>
          <cell r="AG201">
            <v>1278.3204989666367</v>
          </cell>
          <cell r="AH201">
            <v>1081.1502111539419</v>
          </cell>
          <cell r="AI201">
            <v>709.59072772315085</v>
          </cell>
          <cell r="AJ201">
            <v>758.72846868098623</v>
          </cell>
          <cell r="AK201">
            <v>884.20513900938386</v>
          </cell>
          <cell r="AL201">
            <v>658.08930308639219</v>
          </cell>
          <cell r="AM201">
            <v>260.33126909908646</v>
          </cell>
          <cell r="AN201">
            <v>269.09730573322048</v>
          </cell>
          <cell r="AO201">
            <v>340.55325274059715</v>
          </cell>
          <cell r="AP201">
            <v>311.31519506266511</v>
          </cell>
          <cell r="AQ201">
            <v>183.28959106148332</v>
          </cell>
          <cell r="AR201">
            <v>266.27327603072712</v>
          </cell>
        </row>
        <row r="202">
          <cell r="B202">
            <v>1200</v>
          </cell>
          <cell r="C202">
            <v>124.80830327968289</v>
          </cell>
          <cell r="D202">
            <v>67.664087059251585</v>
          </cell>
          <cell r="E202">
            <v>76.971307594001786</v>
          </cell>
          <cell r="F202">
            <v>81.970078961247907</v>
          </cell>
          <cell r="G202">
            <v>46.934268526620031</v>
          </cell>
          <cell r="H202">
            <v>44.552202217077635</v>
          </cell>
          <cell r="I202">
            <v>46.068470641488609</v>
          </cell>
          <cell r="J202">
            <v>59.293040297031943</v>
          </cell>
          <cell r="K202">
            <v>52.980948976222969</v>
          </cell>
          <cell r="L202">
            <v>49.168768832978024</v>
          </cell>
          <cell r="M202">
            <v>56.584325068770653</v>
          </cell>
          <cell r="N202">
            <v>59.614720267619234</v>
          </cell>
          <cell r="O202">
            <v>66.374471817792966</v>
          </cell>
          <cell r="P202">
            <v>77.372528951156582</v>
          </cell>
          <cell r="Q202">
            <v>161.65315968320022</v>
          </cell>
          <cell r="R202">
            <v>101.63469011550784</v>
          </cell>
          <cell r="S202">
            <v>126.45939902614047</v>
          </cell>
          <cell r="T202">
            <v>135.33865850851342</v>
          </cell>
          <cell r="U202">
            <v>56.990246703355325</v>
          </cell>
          <cell r="V202">
            <v>63.844829339836522</v>
          </cell>
          <cell r="W202">
            <v>75.781831689602342</v>
          </cell>
          <cell r="X202">
            <v>127.75938951850168</v>
          </cell>
          <cell r="Y202">
            <v>114.0925740991937</v>
          </cell>
          <cell r="Z202">
            <v>117.73578691428425</v>
          </cell>
          <cell r="AA202">
            <v>155.13690114307022</v>
          </cell>
          <cell r="AB202">
            <v>122.10660763073732</v>
          </cell>
          <cell r="AC202">
            <v>107.32955486342669</v>
          </cell>
          <cell r="AD202">
            <v>127.29622628282611</v>
          </cell>
          <cell r="AE202">
            <v>630.23182229358656</v>
          </cell>
          <cell r="AF202">
            <v>365.90715470138923</v>
          </cell>
          <cell r="AG202">
            <v>264.53745618146775</v>
          </cell>
          <cell r="AH202">
            <v>226.57422247027597</v>
          </cell>
          <cell r="AI202">
            <v>79.84003751059484</v>
          </cell>
          <cell r="AJ202">
            <v>84.522382258885216</v>
          </cell>
          <cell r="AK202">
            <v>79.461583374129376</v>
          </cell>
          <cell r="AL202">
            <v>128.79525388696283</v>
          </cell>
          <cell r="AM202">
            <v>38.862897083966452</v>
          </cell>
          <cell r="AN202">
            <v>39.284350471197492</v>
          </cell>
          <cell r="AO202">
            <v>64.483372385919509</v>
          </cell>
          <cell r="AP202">
            <v>57.424400555198986</v>
          </cell>
          <cell r="AQ202">
            <v>37.489534948057113</v>
          </cell>
          <cell r="AR202">
            <v>75.120994912476235</v>
          </cell>
        </row>
        <row r="203">
          <cell r="B203">
            <v>1201</v>
          </cell>
          <cell r="C203">
            <v>181.54742572319898</v>
          </cell>
          <cell r="D203">
            <v>112.30538186526584</v>
          </cell>
          <cell r="E203">
            <v>172.35860425752236</v>
          </cell>
          <cell r="F203">
            <v>149.41125661542594</v>
          </cell>
          <cell r="G203">
            <v>156.25780707382606</v>
          </cell>
          <cell r="H203">
            <v>160.59164101387472</v>
          </cell>
          <cell r="I203">
            <v>12.74286731310397</v>
          </cell>
          <cell r="J203">
            <v>13.071806054978605</v>
          </cell>
          <cell r="K203">
            <v>25.468331600693677</v>
          </cell>
          <cell r="L203">
            <v>27.901187246433501</v>
          </cell>
          <cell r="M203">
            <v>109.42917738969616</v>
          </cell>
          <cell r="N203">
            <v>99.822723108122958</v>
          </cell>
          <cell r="O203">
            <v>139.26487252209981</v>
          </cell>
          <cell r="P203">
            <v>123.3305938629462</v>
          </cell>
          <cell r="Q203">
            <v>235.14232810889942</v>
          </cell>
          <cell r="R203">
            <v>168.68804679482386</v>
          </cell>
          <cell r="S203">
            <v>283.17520115884321</v>
          </cell>
          <cell r="T203">
            <v>246.68902717493677</v>
          </cell>
          <cell r="U203">
            <v>189.73707813112802</v>
          </cell>
          <cell r="V203">
            <v>230.13331336525923</v>
          </cell>
          <cell r="W203">
            <v>20.961794748508641</v>
          </cell>
          <cell r="X203">
            <v>28.165969448052046</v>
          </cell>
          <cell r="Y203">
            <v>54.845138988337773</v>
          </cell>
          <cell r="Z203">
            <v>66.810056754937008</v>
          </cell>
          <cell r="AA203">
            <v>300.02131251437794</v>
          </cell>
          <cell r="AB203">
            <v>204.46315991213291</v>
          </cell>
          <cell r="AC203">
            <v>225.19556640602812</v>
          </cell>
          <cell r="AD203">
            <v>202.9081819709377</v>
          </cell>
          <cell r="AE203">
            <v>916.741610450743</v>
          </cell>
          <cell r="AF203">
            <v>607.31393153931288</v>
          </cell>
          <cell r="AG203">
            <v>592.36757366489644</v>
          </cell>
          <cell r="AH203">
            <v>412.98897994170778</v>
          </cell>
          <cell r="AI203">
            <v>265.81066605995312</v>
          </cell>
          <cell r="AJ203">
            <v>304.66705109704765</v>
          </cell>
          <cell r="AK203">
            <v>21.979640290332846</v>
          </cell>
          <cell r="AL203">
            <v>28.394337196711152</v>
          </cell>
          <cell r="AM203">
            <v>18.681680283648447</v>
          </cell>
          <cell r="AN203">
            <v>22.292199791999806</v>
          </cell>
          <cell r="AO203">
            <v>124.70524985371054</v>
          </cell>
          <cell r="AP203">
            <v>96.155110860851352</v>
          </cell>
          <cell r="AQ203">
            <v>78.659387599893435</v>
          </cell>
          <cell r="AR203">
            <v>119.74168402818587</v>
          </cell>
        </row>
        <row r="204">
          <cell r="B204">
            <v>1202</v>
          </cell>
          <cell r="C204">
            <v>177.57007224720823</v>
          </cell>
          <cell r="D204">
            <v>169.23758035020325</v>
          </cell>
          <cell r="E204">
            <v>153.81573495495809</v>
          </cell>
          <cell r="F204">
            <v>174.3625291572784</v>
          </cell>
          <cell r="G204">
            <v>184.95407566130083</v>
          </cell>
          <cell r="H204">
            <v>181.82056121923935</v>
          </cell>
          <cell r="I204">
            <v>164.81671895800167</v>
          </cell>
          <cell r="J204">
            <v>96.214897600345168</v>
          </cell>
          <cell r="K204">
            <v>112.39738183586373</v>
          </cell>
          <cell r="L204">
            <v>106.28554864320121</v>
          </cell>
          <cell r="M204">
            <v>100.35449958701869</v>
          </cell>
          <cell r="N204">
            <v>78.563541636332715</v>
          </cell>
          <cell r="O204">
            <v>108.68820082806452</v>
          </cell>
          <cell r="P204">
            <v>72.208622149939387</v>
          </cell>
          <cell r="Q204">
            <v>229.9908138291957</v>
          </cell>
          <cell r="R204">
            <v>254.20292776180273</v>
          </cell>
          <cell r="S204">
            <v>252.71034118022325</v>
          </cell>
          <cell r="T204">
            <v>287.88542220941105</v>
          </cell>
          <cell r="U204">
            <v>224.58171250181968</v>
          </cell>
          <cell r="V204">
            <v>260.55508199022256</v>
          </cell>
          <cell r="W204">
            <v>271.12063156833682</v>
          </cell>
          <cell r="X204">
            <v>207.31533614107113</v>
          </cell>
          <cell r="Y204">
            <v>242.04373201051439</v>
          </cell>
          <cell r="Z204">
            <v>254.50327523211675</v>
          </cell>
          <cell r="AA204">
            <v>275.14132337483846</v>
          </cell>
          <cell r="AB204">
            <v>160.91877156520758</v>
          </cell>
          <cell r="AC204">
            <v>175.75215130609504</v>
          </cell>
          <cell r="AD204">
            <v>118.80037048514197</v>
          </cell>
          <cell r="AE204">
            <v>896.65757226409892</v>
          </cell>
          <cell r="AF204">
            <v>915.18624111878398</v>
          </cell>
          <cell r="AG204">
            <v>528.63884631262727</v>
          </cell>
          <cell r="AH204">
            <v>481.957013734707</v>
          </cell>
          <cell r="AI204">
            <v>314.62598229607653</v>
          </cell>
          <cell r="AJ204">
            <v>344.94157893741129</v>
          </cell>
          <cell r="AK204">
            <v>284.28548359790983</v>
          </cell>
          <cell r="AL204">
            <v>208.99623466879126</v>
          </cell>
          <cell r="AM204">
            <v>82.446388130095272</v>
          </cell>
          <cell r="AN204">
            <v>84.918919916550095</v>
          </cell>
          <cell r="AO204">
            <v>114.36376699037164</v>
          </cell>
          <cell r="AP204">
            <v>75.6770184227519</v>
          </cell>
          <cell r="AQ204">
            <v>61.389115299790333</v>
          </cell>
          <cell r="AR204">
            <v>70.107357361768521</v>
          </cell>
        </row>
        <row r="205">
          <cell r="B205">
            <v>1203</v>
          </cell>
          <cell r="C205">
            <v>138.31051230338738</v>
          </cell>
          <cell r="D205">
            <v>120.12666440231989</v>
          </cell>
          <cell r="E205">
            <v>103.63616315433647</v>
          </cell>
          <cell r="F205">
            <v>101.86564411827909</v>
          </cell>
          <cell r="G205">
            <v>108.83886796510906</v>
          </cell>
          <cell r="H205">
            <v>102.64181047125412</v>
          </cell>
          <cell r="I205">
            <v>99.329964550751882</v>
          </cell>
          <cell r="J205">
            <v>68.849608896138193</v>
          </cell>
          <cell r="K205">
            <v>41.078333313215992</v>
          </cell>
          <cell r="L205">
            <v>77.033042669932996</v>
          </cell>
          <cell r="M205">
            <v>34.220373812245569</v>
          </cell>
          <cell r="N205">
            <v>23.153467724166752</v>
          </cell>
          <cell r="O205">
            <v>66.280207702812604</v>
          </cell>
          <cell r="P205">
            <v>57.090868601889355</v>
          </cell>
          <cell r="Q205">
            <v>179.14137716576383</v>
          </cell>
          <cell r="R205">
            <v>180.43598667707241</v>
          </cell>
          <cell r="S205">
            <v>170.26821187709345</v>
          </cell>
          <cell r="T205">
            <v>168.18770699966217</v>
          </cell>
          <cell r="U205">
            <v>132.15831696039803</v>
          </cell>
          <cell r="V205">
            <v>147.08922447288427</v>
          </cell>
          <cell r="W205">
            <v>163.39606135177775</v>
          </cell>
          <cell r="X205">
            <v>148.35103676743884</v>
          </cell>
          <cell r="Y205">
            <v>88.460718012295445</v>
          </cell>
          <cell r="Z205">
            <v>184.4574536318907</v>
          </cell>
          <cell r="AA205">
            <v>93.821791507401812</v>
          </cell>
          <cell r="AB205">
            <v>47.424384212390706</v>
          </cell>
          <cell r="AC205">
            <v>107.17712690093819</v>
          </cell>
          <cell r="AD205">
            <v>93.928067580897704</v>
          </cell>
          <cell r="AE205">
            <v>698.41255686321847</v>
          </cell>
          <cell r="AF205">
            <v>649.6090893346593</v>
          </cell>
          <cell r="AG205">
            <v>356.18008614150358</v>
          </cell>
          <cell r="AH205">
            <v>281.56773062819991</v>
          </cell>
          <cell r="AI205">
            <v>185.14615383888199</v>
          </cell>
          <cell r="AJ205">
            <v>194.72730659024322</v>
          </cell>
          <cell r="AK205">
            <v>171.33011254318993</v>
          </cell>
          <cell r="AL205">
            <v>149.55385679961663</v>
          </cell>
          <cell r="AM205">
            <v>30.132020486247495</v>
          </cell>
          <cell r="AN205">
            <v>61.547057572014261</v>
          </cell>
          <cell r="AO205">
            <v>38.997462725560787</v>
          </cell>
          <cell r="AP205">
            <v>22.302780233904816</v>
          </cell>
          <cell r="AQ205">
            <v>37.436292824449637</v>
          </cell>
          <cell r="AR205">
            <v>55.429529161425599</v>
          </cell>
        </row>
        <row r="206">
          <cell r="B206">
            <v>1204</v>
          </cell>
          <cell r="C206">
            <v>63.82289596088772</v>
          </cell>
          <cell r="D206">
            <v>62.840735664926434</v>
          </cell>
          <cell r="E206">
            <v>70.785559861485424</v>
          </cell>
          <cell r="F206">
            <v>76.530209536535381</v>
          </cell>
          <cell r="G206">
            <v>77.91939347654565</v>
          </cell>
          <cell r="H206">
            <v>75.102798327064818</v>
          </cell>
          <cell r="I206">
            <v>67.272186952950037</v>
          </cell>
          <cell r="J206">
            <v>44.48108625117321</v>
          </cell>
          <cell r="K206">
            <v>55.384821156276125</v>
          </cell>
          <cell r="L206">
            <v>52.241123313235057</v>
          </cell>
          <cell r="M206">
            <v>55.453398883783017</v>
          </cell>
          <cell r="N206">
            <v>45.032905345003229</v>
          </cell>
          <cell r="O206">
            <v>47.268403367701218</v>
          </cell>
          <cell r="P206">
            <v>49.460607113815136</v>
          </cell>
          <cell r="Q206">
            <v>82.664153915223949</v>
          </cell>
          <cell r="R206">
            <v>94.389785978233846</v>
          </cell>
          <cell r="S206">
            <v>116.29657387436546</v>
          </cell>
          <cell r="T206">
            <v>126.35703204515319</v>
          </cell>
          <cell r="U206">
            <v>94.614140085841996</v>
          </cell>
          <cell r="V206">
            <v>107.62487831179833</v>
          </cell>
          <cell r="W206">
            <v>110.66157565188905</v>
          </cell>
          <cell r="X206">
            <v>95.843903367090078</v>
          </cell>
          <cell r="Y206">
            <v>119.26922665312946</v>
          </cell>
          <cell r="Z206">
            <v>125.09261282223895</v>
          </cell>
          <cell r="AA206">
            <v>152.03624767504169</v>
          </cell>
          <cell r="AB206">
            <v>92.239220091102538</v>
          </cell>
          <cell r="AC206">
            <v>76.434456706294654</v>
          </cell>
          <cell r="AD206">
            <v>81.374471283222221</v>
          </cell>
          <cell r="AE206">
            <v>322.28000035661131</v>
          </cell>
          <cell r="AF206">
            <v>339.82391229723146</v>
          </cell>
          <cell r="AG206">
            <v>243.27808017643176</v>
          </cell>
          <cell r="AH206">
            <v>211.53783113256901</v>
          </cell>
          <cell r="AI206">
            <v>132.54893478188006</v>
          </cell>
          <cell r="AJ206">
            <v>142.48156349225064</v>
          </cell>
          <cell r="AK206">
            <v>116.03498917777674</v>
          </cell>
          <cell r="AL206">
            <v>96.620999162603582</v>
          </cell>
          <cell r="AM206">
            <v>40.626199534029055</v>
          </cell>
          <cell r="AN206">
            <v>41.739068232875901</v>
          </cell>
          <cell r="AO206">
            <v>63.194571393084246</v>
          </cell>
          <cell r="AP206">
            <v>43.378339830950274</v>
          </cell>
          <cell r="AQ206">
            <v>26.698072488725369</v>
          </cell>
          <cell r="AR206">
            <v>48.021307636337148</v>
          </cell>
        </row>
        <row r="207">
          <cell r="B207">
            <v>1205</v>
          </cell>
          <cell r="C207">
            <v>170.83315276549047</v>
          </cell>
          <cell r="D207">
            <v>162.88479057112755</v>
          </cell>
          <cell r="E207">
            <v>192.10175917521107</v>
          </cell>
          <cell r="F207">
            <v>204.26128901645211</v>
          </cell>
          <cell r="G207">
            <v>201.30560874037801</v>
          </cell>
          <cell r="H207">
            <v>199.41292037175259</v>
          </cell>
          <cell r="I207">
            <v>197.65086115867808</v>
          </cell>
          <cell r="J207">
            <v>127.10907366305497</v>
          </cell>
          <cell r="K207">
            <v>135.96586596715866</v>
          </cell>
          <cell r="L207">
            <v>133.35629291388253</v>
          </cell>
          <cell r="M207">
            <v>149.72133140297223</v>
          </cell>
          <cell r="N207">
            <v>113.32101768233134</v>
          </cell>
          <cell r="O207">
            <v>113.78831484414552</v>
          </cell>
          <cell r="P207">
            <v>124.26109830163283</v>
          </cell>
          <cell r="Q207">
            <v>221.26507770320623</v>
          </cell>
          <cell r="R207">
            <v>244.66073413108202</v>
          </cell>
          <cell r="S207">
            <v>315.61206086428319</v>
          </cell>
          <cell r="T207">
            <v>337.25048445757318</v>
          </cell>
          <cell r="U207">
            <v>244.43666994354786</v>
          </cell>
          <cell r="V207">
            <v>285.76553426606495</v>
          </cell>
          <cell r="W207">
            <v>325.13222351563405</v>
          </cell>
          <cell r="X207">
            <v>273.88336931454444</v>
          </cell>
          <cell r="Y207">
            <v>292.79761758855909</v>
          </cell>
          <cell r="Z207">
            <v>319.32481652168292</v>
          </cell>
          <cell r="AA207">
            <v>410.49006700428231</v>
          </cell>
          <cell r="AB207">
            <v>232.1112131422382</v>
          </cell>
          <cell r="AC207">
            <v>183.99919195451426</v>
          </cell>
          <cell r="AD207">
            <v>204.43908325062833</v>
          </cell>
          <cell r="AE207">
            <v>862.63883368631616</v>
          </cell>
          <cell r="AF207">
            <v>880.83225315405844</v>
          </cell>
          <cell r="AG207">
            <v>660.22148107765042</v>
          </cell>
          <cell r="AH207">
            <v>564.60044111410957</v>
          </cell>
          <cell r="AI207">
            <v>342.44162863237347</v>
          </cell>
          <cell r="AJ207">
            <v>378.31699095137327</v>
          </cell>
          <cell r="AK207">
            <v>340.91972588264042</v>
          </cell>
          <cell r="AL207">
            <v>276.10399688999109</v>
          </cell>
          <cell r="AM207">
            <v>99.734481131801843</v>
          </cell>
          <cell r="AN207">
            <v>106.54762103489772</v>
          </cell>
          <cell r="AO207">
            <v>170.62209994092407</v>
          </cell>
          <cell r="AP207">
            <v>109.15746113544347</v>
          </cell>
          <cell r="AQ207">
            <v>64.269754458318275</v>
          </cell>
          <cell r="AR207">
            <v>120.64511086652458</v>
          </cell>
        </row>
        <row r="208">
          <cell r="B208">
            <v>1206</v>
          </cell>
          <cell r="C208">
            <v>109.99616342804974</v>
          </cell>
          <cell r="D208">
            <v>106.17273765270293</v>
          </cell>
          <cell r="E208">
            <v>122.1456725253356</v>
          </cell>
          <cell r="F208">
            <v>129.39888884279236</v>
          </cell>
          <cell r="G208">
            <v>137.1294957519942</v>
          </cell>
          <cell r="H208">
            <v>142.38797538804343</v>
          </cell>
          <cell r="I208">
            <v>140.94242096178402</v>
          </cell>
          <cell r="J208">
            <v>92.750501851829483</v>
          </cell>
          <cell r="K208">
            <v>108.43736021793993</v>
          </cell>
          <cell r="L208">
            <v>104.53617923650908</v>
          </cell>
          <cell r="M208">
            <v>109.45333299141359</v>
          </cell>
          <cell r="N208">
            <v>88.837420820688095</v>
          </cell>
          <cell r="O208">
            <v>96.008026097630051</v>
          </cell>
          <cell r="P208">
            <v>95.8236563315334</v>
          </cell>
          <cell r="Q208">
            <v>142.46830462335478</v>
          </cell>
          <cell r="R208">
            <v>159.47652231823264</v>
          </cell>
          <cell r="S208">
            <v>200.6782634208673</v>
          </cell>
          <cell r="T208">
            <v>213.64712893292491</v>
          </cell>
          <cell r="U208">
            <v>166.51039929982829</v>
          </cell>
          <cell r="V208">
            <v>204.04683800815212</v>
          </cell>
          <cell r="W208">
            <v>231.84782725632647</v>
          </cell>
          <cell r="X208">
            <v>199.85056314809282</v>
          </cell>
          <cell r="Y208">
            <v>233.51596743460726</v>
          </cell>
          <cell r="Z208">
            <v>250.3143685625129</v>
          </cell>
          <cell r="AA208">
            <v>300.0875397812249</v>
          </cell>
          <cell r="AB208">
            <v>181.96237503726968</v>
          </cell>
          <cell r="AC208">
            <v>155.24792020435427</v>
          </cell>
          <cell r="AD208">
            <v>157.65272254868307</v>
          </cell>
          <cell r="AE208">
            <v>555.43646296686586</v>
          </cell>
          <cell r="AF208">
            <v>574.15042498597904</v>
          </cell>
          <cell r="AG208">
            <v>419.79416101208187</v>
          </cell>
          <cell r="AH208">
            <v>357.6726166377602</v>
          </cell>
          <cell r="AI208">
            <v>233.27143318401738</v>
          </cell>
          <cell r="AJ208">
            <v>270.13189664962806</v>
          </cell>
          <cell r="AK208">
            <v>243.10570284311379</v>
          </cell>
          <cell r="AL208">
            <v>201.470937808321</v>
          </cell>
          <cell r="AM208">
            <v>79.541609798232585</v>
          </cell>
          <cell r="AN208">
            <v>83.521226980419655</v>
          </cell>
          <cell r="AO208">
            <v>124.73277752429522</v>
          </cell>
          <cell r="AP208">
            <v>85.573422379520906</v>
          </cell>
          <cell r="AQ208">
            <v>54.227117009106216</v>
          </cell>
          <cell r="AR208">
            <v>93.035196048976857</v>
          </cell>
        </row>
        <row r="209">
          <cell r="B209">
            <v>1207</v>
          </cell>
          <cell r="C209">
            <v>93.433302286937447</v>
          </cell>
          <cell r="D209">
            <v>93.273726186875706</v>
          </cell>
          <cell r="E209">
            <v>105.69660578010425</v>
          </cell>
          <cell r="F209">
            <v>113.91210481185426</v>
          </cell>
          <cell r="G209">
            <v>114.23155109851201</v>
          </cell>
          <cell r="H209">
            <v>115.83050932672631</v>
          </cell>
          <cell r="I209">
            <v>115.18479364253496</v>
          </cell>
          <cell r="J209">
            <v>75.09758658513833</v>
          </cell>
          <cell r="K209">
            <v>90.099081928296982</v>
          </cell>
          <cell r="L209">
            <v>85.605773430773013</v>
          </cell>
          <cell r="M209">
            <v>90.1780825451483</v>
          </cell>
          <cell r="N209">
            <v>75.313223128200818</v>
          </cell>
          <cell r="O209">
            <v>80.618254309996004</v>
          </cell>
          <cell r="P209">
            <v>83.67759782037021</v>
          </cell>
          <cell r="Q209">
            <v>121.01589507609073</v>
          </cell>
          <cell r="R209">
            <v>140.10159109396687</v>
          </cell>
          <cell r="S209">
            <v>173.65339973900194</v>
          </cell>
          <cell r="T209">
            <v>188.07730391971347</v>
          </cell>
          <cell r="U209">
            <v>138.70641820525597</v>
          </cell>
          <cell r="V209">
            <v>165.98908094999808</v>
          </cell>
          <cell r="W209">
            <v>189.47697901564428</v>
          </cell>
          <cell r="X209">
            <v>161.81362548397385</v>
          </cell>
          <cell r="Y209">
            <v>194.02514261847008</v>
          </cell>
          <cell r="Z209">
            <v>204.98506142211932</v>
          </cell>
          <cell r="AA209">
            <v>247.24070243968438</v>
          </cell>
          <cell r="AB209">
            <v>154.26126541629489</v>
          </cell>
          <cell r="AC209">
            <v>130.36218763007724</v>
          </cell>
          <cell r="AD209">
            <v>137.66956530100518</v>
          </cell>
          <cell r="AE209">
            <v>471.80066402512927</v>
          </cell>
          <cell r="AF209">
            <v>504.39642712610402</v>
          </cell>
          <cell r="AG209">
            <v>363.26148137651126</v>
          </cell>
          <cell r="AH209">
            <v>314.86545950382902</v>
          </cell>
          <cell r="AI209">
            <v>194.31966473336718</v>
          </cell>
          <cell r="AJ209">
            <v>219.74829748824743</v>
          </cell>
          <cell r="AK209">
            <v>198.67744589757069</v>
          </cell>
          <cell r="AL209">
            <v>163.12559926219924</v>
          </cell>
          <cell r="AM209">
            <v>66.090008125575309</v>
          </cell>
          <cell r="AN209">
            <v>68.396408647857683</v>
          </cell>
          <cell r="AO209">
            <v>102.76674451342575</v>
          </cell>
          <cell r="AP209">
            <v>72.546120699755718</v>
          </cell>
          <cell r="AQ209">
            <v>45.534687955072421</v>
          </cell>
          <cell r="AR209">
            <v>81.242586811663202</v>
          </cell>
        </row>
        <row r="210">
          <cell r="B210">
            <v>1208</v>
          </cell>
          <cell r="C210">
            <v>30.411325558446535</v>
          </cell>
          <cell r="D210">
            <v>28.772274023323266</v>
          </cell>
          <cell r="E210">
            <v>33.012384452471885</v>
          </cell>
          <cell r="F210">
            <v>32.014362409205461</v>
          </cell>
          <cell r="G210">
            <v>34.865425467051928</v>
          </cell>
          <cell r="H210">
            <v>43.858310714661933</v>
          </cell>
          <cell r="I210">
            <v>39.485200890617314</v>
          </cell>
          <cell r="J210">
            <v>23.831763452011</v>
          </cell>
          <cell r="K210">
            <v>24.645332701353421</v>
          </cell>
          <cell r="L210">
            <v>29.620805717879065</v>
          </cell>
          <cell r="M210">
            <v>29.575528780826431</v>
          </cell>
          <cell r="N210">
            <v>21.120875526399434</v>
          </cell>
          <cell r="O210">
            <v>23.456895694229413</v>
          </cell>
          <cell r="P210">
            <v>27.036406723597718</v>
          </cell>
          <cell r="Q210">
            <v>39.38910102528105</v>
          </cell>
          <cell r="R210">
            <v>43.217329625954164</v>
          </cell>
          <cell r="S210">
            <v>54.237435075155531</v>
          </cell>
          <cell r="T210">
            <v>52.858078415608325</v>
          </cell>
          <cell r="U210">
            <v>42.335574009377872</v>
          </cell>
          <cell r="V210">
            <v>62.850459087694155</v>
          </cell>
          <cell r="W210">
            <v>64.952467630390785</v>
          </cell>
          <cell r="X210">
            <v>51.350572251405985</v>
          </cell>
          <cell r="Y210">
            <v>53.07284036551254</v>
          </cell>
          <cell r="Z210">
            <v>70.927724102185891</v>
          </cell>
          <cell r="AA210">
            <v>81.087048032271994</v>
          </cell>
          <cell r="AB210">
            <v>43.261101438406392</v>
          </cell>
          <cell r="AC210">
            <v>37.930519134686008</v>
          </cell>
          <cell r="AD210">
            <v>44.481324247967081</v>
          </cell>
          <cell r="AE210">
            <v>153.56498423116759</v>
          </cell>
          <cell r="AF210">
            <v>155.59185647393488</v>
          </cell>
          <cell r="AG210">
            <v>113.45802063809674</v>
          </cell>
          <cell r="AH210">
            <v>88.491183156924592</v>
          </cell>
          <cell r="AI210">
            <v>59.30968915672883</v>
          </cell>
          <cell r="AJ210">
            <v>83.205963318972735</v>
          </cell>
          <cell r="AK210">
            <v>68.106375986104396</v>
          </cell>
          <cell r="AL210">
            <v>51.766919169591731</v>
          </cell>
          <cell r="AM210">
            <v>18.077989293899808</v>
          </cell>
          <cell r="AN210">
            <v>23.666122635959717</v>
          </cell>
          <cell r="AO210">
            <v>33.704207544521395</v>
          </cell>
          <cell r="AP210">
            <v>20.344868026886346</v>
          </cell>
          <cell r="AQ210">
            <v>13.248890527005402</v>
          </cell>
          <cell r="AR210">
            <v>26.249649578045265</v>
          </cell>
        </row>
        <row r="211">
          <cell r="B211">
            <v>1209</v>
          </cell>
          <cell r="C211">
            <v>45.776875058334376</v>
          </cell>
          <cell r="D211">
            <v>45.723152676623052</v>
          </cell>
          <cell r="E211">
            <v>49.743492142183989</v>
          </cell>
          <cell r="F211">
            <v>50.378994510140245</v>
          </cell>
          <cell r="G211">
            <v>47.896026325258056</v>
          </cell>
          <cell r="H211">
            <v>45.827006598270643</v>
          </cell>
          <cell r="I211">
            <v>43.75940554944421</v>
          </cell>
          <cell r="J211">
            <v>31.110516201937894</v>
          </cell>
          <cell r="K211">
            <v>32.277578212418753</v>
          </cell>
          <cell r="L211">
            <v>32.61093698582102</v>
          </cell>
          <cell r="M211">
            <v>36.724685140198702</v>
          </cell>
          <cell r="N211">
            <v>24.436653485150334</v>
          </cell>
          <cell r="O211">
            <v>29.002853915394461</v>
          </cell>
          <cell r="P211">
            <v>35.006622803894373</v>
          </cell>
          <cell r="Q211">
            <v>59.290738670008409</v>
          </cell>
          <cell r="R211">
            <v>68.67835886595698</v>
          </cell>
          <cell r="S211">
            <v>81.725675688694366</v>
          </cell>
          <cell r="T211">
            <v>83.179443284829816</v>
          </cell>
          <cell r="U211">
            <v>58.158067486205489</v>
          </cell>
          <cell r="V211">
            <v>65.671667612889294</v>
          </cell>
          <cell r="W211">
            <v>71.983459837247949</v>
          </cell>
          <cell r="X211">
            <v>67.034183736467995</v>
          </cell>
          <cell r="Y211">
            <v>69.508607435393728</v>
          </cell>
          <cell r="Z211">
            <v>78.087664571796168</v>
          </cell>
          <cell r="AA211">
            <v>100.68784669925843</v>
          </cell>
          <cell r="AB211">
            <v>50.052685738094205</v>
          </cell>
          <cell r="AC211">
            <v>46.898503524871984</v>
          </cell>
          <cell r="AD211">
            <v>57.594226765615716</v>
          </cell>
          <cell r="AE211">
            <v>231.15484009320954</v>
          </cell>
          <cell r="AF211">
            <v>247.25714078178532</v>
          </cell>
          <cell r="AG211">
            <v>170.96002762855019</v>
          </cell>
          <cell r="AH211">
            <v>139.2530256725222</v>
          </cell>
          <cell r="AI211">
            <v>81.476086843627812</v>
          </cell>
          <cell r="AJ211">
            <v>86.940882307154325</v>
          </cell>
          <cell r="AK211">
            <v>75.47877331395479</v>
          </cell>
          <cell r="AL211">
            <v>67.577692300990591</v>
          </cell>
          <cell r="AM211">
            <v>23.676438879036752</v>
          </cell>
          <cell r="AN211">
            <v>26.055146552416463</v>
          </cell>
          <cell r="AO211">
            <v>41.851370406432011</v>
          </cell>
          <cell r="AP211">
            <v>23.538820138053669</v>
          </cell>
          <cell r="AQ211">
            <v>16.381350776536092</v>
          </cell>
          <cell r="AR211">
            <v>33.98793304551814</v>
          </cell>
        </row>
        <row r="212">
          <cell r="B212">
            <v>1210</v>
          </cell>
          <cell r="C212">
            <v>118.20172173487761</v>
          </cell>
          <cell r="D212">
            <v>116.63887938185866</v>
          </cell>
          <cell r="E212">
            <v>131.34808245395914</v>
          </cell>
          <cell r="F212">
            <v>130.63791237824091</v>
          </cell>
          <cell r="G212">
            <v>135.99631770840062</v>
          </cell>
          <cell r="H212">
            <v>132.71241018752212</v>
          </cell>
          <cell r="I212">
            <v>133.09662355283015</v>
          </cell>
          <cell r="J212">
            <v>90.270536678419305</v>
          </cell>
          <cell r="K212">
            <v>114.50351228695175</v>
          </cell>
          <cell r="L212">
            <v>110.94650326000522</v>
          </cell>
          <cell r="M212">
            <v>120.98558446884928</v>
          </cell>
          <cell r="N212">
            <v>82.187946563812503</v>
          </cell>
          <cell r="O212">
            <v>90.057002417644526</v>
          </cell>
          <cell r="P212">
            <v>95.085605884240621</v>
          </cell>
          <cell r="Q212">
            <v>153.09623876240806</v>
          </cell>
          <cell r="R212">
            <v>175.19716701438074</v>
          </cell>
          <cell r="S212">
            <v>215.79728978981274</v>
          </cell>
          <cell r="T212">
            <v>215.69284836217363</v>
          </cell>
          <cell r="U212">
            <v>165.13443034813167</v>
          </cell>
          <cell r="V212">
            <v>190.18142219809019</v>
          </cell>
          <cell r="W212">
            <v>218.94162719287999</v>
          </cell>
          <cell r="X212">
            <v>194.5069539319891</v>
          </cell>
          <cell r="Y212">
            <v>246.57920842603073</v>
          </cell>
          <cell r="Z212">
            <v>265.66404196689666</v>
          </cell>
          <cell r="AA212">
            <v>331.70544377208432</v>
          </cell>
          <cell r="AB212">
            <v>168.34250497178823</v>
          </cell>
          <cell r="AC212">
            <v>145.62493255470594</v>
          </cell>
          <cell r="AD212">
            <v>156.43845389260707</v>
          </cell>
          <cell r="AE212">
            <v>596.87123796785113</v>
          </cell>
          <cell r="AF212">
            <v>630.74819061404912</v>
          </cell>
          <cell r="AG212">
            <v>451.42129830975807</v>
          </cell>
          <cell r="AH212">
            <v>361.09741258433161</v>
          </cell>
          <cell r="AI212">
            <v>231.34378031231282</v>
          </cell>
          <cell r="AJ212">
            <v>251.77586081408074</v>
          </cell>
          <cell r="AK212">
            <v>229.57281416096473</v>
          </cell>
          <cell r="AL212">
            <v>196.08400297515848</v>
          </cell>
          <cell r="AM212">
            <v>83.991289317176225</v>
          </cell>
          <cell r="AN212">
            <v>88.642880858481703</v>
          </cell>
          <cell r="AO212">
            <v>137.87490594172823</v>
          </cell>
          <cell r="AP212">
            <v>79.168258160110611</v>
          </cell>
          <cell r="AQ212">
            <v>50.86586826214856</v>
          </cell>
          <cell r="AR212">
            <v>92.318622807184141</v>
          </cell>
        </row>
        <row r="213">
          <cell r="B213">
            <v>1211</v>
          </cell>
          <cell r="C213">
            <v>114.81410788424304</v>
          </cell>
          <cell r="D213">
            <v>109.93609205270587</v>
          </cell>
          <cell r="E213">
            <v>128.37171752725425</v>
          </cell>
          <cell r="F213">
            <v>136.95589383716327</v>
          </cell>
          <cell r="G213">
            <v>179.81322208048198</v>
          </cell>
          <cell r="H213">
            <v>197.32356433955334</v>
          </cell>
          <cell r="I213">
            <v>162.19546036266382</v>
          </cell>
          <cell r="J213">
            <v>112.4477777495849</v>
          </cell>
          <cell r="K213">
            <v>123.09019861788731</v>
          </cell>
          <cell r="L213">
            <v>138.43104123229588</v>
          </cell>
          <cell r="M213">
            <v>123.55313669867479</v>
          </cell>
          <cell r="N213">
            <v>100.21995049890693</v>
          </cell>
          <cell r="O213">
            <v>122.72926913543239</v>
          </cell>
          <cell r="P213">
            <v>136.45656719482614</v>
          </cell>
          <cell r="Q213">
            <v>148.70856207462796</v>
          </cell>
          <cell r="R213">
            <v>165.12926034903174</v>
          </cell>
          <cell r="S213">
            <v>210.90729465163849</v>
          </cell>
          <cell r="T213">
            <v>226.12430269243549</v>
          </cell>
          <cell r="U213">
            <v>218.33939696065971</v>
          </cell>
          <cell r="V213">
            <v>282.77141562169436</v>
          </cell>
          <cell r="W213">
            <v>266.808706841495</v>
          </cell>
          <cell r="X213">
            <v>242.29250795760356</v>
          </cell>
          <cell r="Y213">
            <v>265.07032958202331</v>
          </cell>
          <cell r="Z213">
            <v>331.47642212095911</v>
          </cell>
          <cell r="AA213">
            <v>338.74488616136796</v>
          </cell>
          <cell r="AB213">
            <v>205.27678595833251</v>
          </cell>
          <cell r="AC213">
            <v>198.45698902403188</v>
          </cell>
          <cell r="AD213">
            <v>224.50353233737232</v>
          </cell>
          <cell r="AE213">
            <v>579.76514811477352</v>
          </cell>
          <cell r="AF213">
            <v>594.50152052994451</v>
          </cell>
          <cell r="AG213">
            <v>441.19203196376691</v>
          </cell>
          <cell r="AH213">
            <v>378.56100118613972</v>
          </cell>
          <cell r="AI213">
            <v>305.88085947614263</v>
          </cell>
          <cell r="AJ213">
            <v>374.35316109694787</v>
          </cell>
          <cell r="AK213">
            <v>279.76418398630489</v>
          </cell>
          <cell r="AL213">
            <v>244.25699899567343</v>
          </cell>
          <cell r="AM213">
            <v>90.289845942147409</v>
          </cell>
          <cell r="AN213">
            <v>110.60219055586478</v>
          </cell>
          <cell r="AO213">
            <v>140.80088281526901</v>
          </cell>
          <cell r="AP213">
            <v>96.537743618289014</v>
          </cell>
          <cell r="AQ213">
            <v>69.319771568696638</v>
          </cell>
          <cell r="AR213">
            <v>132.48569264793659</v>
          </cell>
        </row>
        <row r="214">
          <cell r="B214">
            <v>1212</v>
          </cell>
          <cell r="C214">
            <v>53.484954310168831</v>
          </cell>
          <cell r="D214">
            <v>47.12605447388831</v>
          </cell>
          <cell r="E214">
            <v>51.410240491963229</v>
          </cell>
          <cell r="F214">
            <v>56.385858707679496</v>
          </cell>
          <cell r="G214">
            <v>54.085223303232077</v>
          </cell>
          <cell r="H214">
            <v>54.447465344400065</v>
          </cell>
          <cell r="I214">
            <v>50.591650001527022</v>
          </cell>
          <cell r="J214">
            <v>31.418121636751376</v>
          </cell>
          <cell r="K214">
            <v>32.010764263443406</v>
          </cell>
          <cell r="L214">
            <v>31.084515984087322</v>
          </cell>
          <cell r="M214">
            <v>33.001303731511555</v>
          </cell>
          <cell r="N214">
            <v>21.399726471060838</v>
          </cell>
          <cell r="O214">
            <v>19.549273519983984</v>
          </cell>
          <cell r="P214">
            <v>21.814795794241743</v>
          </cell>
          <cell r="Q214">
            <v>69.274332176245878</v>
          </cell>
          <cell r="R214">
            <v>70.78558436214503</v>
          </cell>
          <cell r="S214">
            <v>84.46404666392408</v>
          </cell>
          <cell r="T214">
            <v>93.097220022877337</v>
          </cell>
          <cell r="U214">
            <v>65.673340947223522</v>
          </cell>
          <cell r="V214">
            <v>78.025079792069221</v>
          </cell>
          <cell r="W214">
            <v>83.222382942797537</v>
          </cell>
          <cell r="X214">
            <v>67.696984671745923</v>
          </cell>
          <cell r="Y214">
            <v>68.93403316233136</v>
          </cell>
          <cell r="Z214">
            <v>74.432613162799527</v>
          </cell>
          <cell r="AA214">
            <v>90.479474454552758</v>
          </cell>
          <cell r="AB214">
            <v>43.832261425979546</v>
          </cell>
          <cell r="AC214">
            <v>31.611774336421739</v>
          </cell>
          <cell r="AD214">
            <v>35.890531424796215</v>
          </cell>
          <cell r="AE214">
            <v>270.07754559927679</v>
          </cell>
          <cell r="AF214">
            <v>254.843614305226</v>
          </cell>
          <cell r="AG214">
            <v>176.68836176145791</v>
          </cell>
          <cell r="AH214">
            <v>155.85665229200393</v>
          </cell>
          <cell r="AI214">
            <v>92.00455004108106</v>
          </cell>
          <cell r="AJ214">
            <v>103.29521886356386</v>
          </cell>
          <cell r="AK214">
            <v>87.263426778719094</v>
          </cell>
          <cell r="AL214">
            <v>68.245867180796779</v>
          </cell>
          <cell r="AM214">
            <v>23.480723943008538</v>
          </cell>
          <cell r="AN214">
            <v>24.835582609247645</v>
          </cell>
          <cell r="AO214">
            <v>37.608213143013607</v>
          </cell>
          <cell r="AP214">
            <v>20.613473637540025</v>
          </cell>
          <cell r="AQ214">
            <v>11.041792917741924</v>
          </cell>
          <cell r="AR214">
            <v>21.179987084439809</v>
          </cell>
        </row>
        <row r="215">
          <cell r="B215">
            <v>1213</v>
          </cell>
          <cell r="C215">
            <v>88.047616865488294</v>
          </cell>
          <cell r="D215">
            <v>83.972611535180178</v>
          </cell>
          <cell r="E215">
            <v>90.20822343199923</v>
          </cell>
          <cell r="F215">
            <v>148.34168887774987</v>
          </cell>
          <cell r="G215">
            <v>90.550889343503513</v>
          </cell>
          <cell r="H215">
            <v>81.886343417890558</v>
          </cell>
          <cell r="I215">
            <v>100.99192306747429</v>
          </cell>
          <cell r="J215">
            <v>59.157156365189373</v>
          </cell>
          <cell r="K215">
            <v>55.997781783168548</v>
          </cell>
          <cell r="L215">
            <v>50.675678176711429</v>
          </cell>
          <cell r="M215">
            <v>66.190691561764552</v>
          </cell>
          <cell r="N215">
            <v>58.732895481714024</v>
          </cell>
          <cell r="O215">
            <v>64.297007269893697</v>
          </cell>
          <cell r="P215">
            <v>65.332973867612992</v>
          </cell>
          <cell r="Q215">
            <v>114.04029295219962</v>
          </cell>
          <cell r="R215">
            <v>126.1308727049624</v>
          </cell>
          <cell r="S215">
            <v>148.20688486413866</v>
          </cell>
          <cell r="T215">
            <v>244.92309179174046</v>
          </cell>
          <cell r="U215">
            <v>109.95201768122942</v>
          </cell>
          <cell r="V215">
            <v>117.34593040553395</v>
          </cell>
          <cell r="W215">
            <v>166.1299541603646</v>
          </cell>
          <cell r="X215">
            <v>127.46659886228618</v>
          </cell>
          <cell r="Y215">
            <v>120.58921538672121</v>
          </cell>
          <cell r="Z215">
            <v>121.34411719393003</v>
          </cell>
          <cell r="AA215">
            <v>181.47461794284538</v>
          </cell>
          <cell r="AB215">
            <v>120.3003988177426</v>
          </cell>
          <cell r="AC215">
            <v>103.97023102906654</v>
          </cell>
          <cell r="AD215">
            <v>107.48829252345783</v>
          </cell>
          <cell r="AE215">
            <v>444.60511494492283</v>
          </cell>
          <cell r="AF215">
            <v>454.09877964919207</v>
          </cell>
          <cell r="AG215">
            <v>310.0305126583321</v>
          </cell>
          <cell r="AH215">
            <v>410.03257826911909</v>
          </cell>
          <cell r="AI215">
            <v>154.03641366441221</v>
          </cell>
          <cell r="AJ215">
            <v>155.3509922231469</v>
          </cell>
          <cell r="AK215">
            <v>174.1967554640849</v>
          </cell>
          <cell r="AL215">
            <v>128.50008930418636</v>
          </cell>
          <cell r="AM215">
            <v>41.075822015690065</v>
          </cell>
          <cell r="AN215">
            <v>40.488325193213321</v>
          </cell>
          <cell r="AO215">
            <v>75.430766511244599</v>
          </cell>
          <cell r="AP215">
            <v>56.574975119702493</v>
          </cell>
          <cell r="AQ215">
            <v>36.316144371245919</v>
          </cell>
          <cell r="AR215">
            <v>63.431789862059738</v>
          </cell>
        </row>
        <row r="216">
          <cell r="B216">
            <v>1214</v>
          </cell>
          <cell r="C216">
            <v>2.6528486979033441</v>
          </cell>
          <cell r="D216">
            <v>1.2032151428170041</v>
          </cell>
          <cell r="E216">
            <v>1.3855789457122341</v>
          </cell>
          <cell r="F216">
            <v>1.7322432515471804</v>
          </cell>
          <cell r="G216">
            <v>2.6228030646135156</v>
          </cell>
          <cell r="H216">
            <v>0.55128234254930886</v>
          </cell>
          <cell r="I216">
            <v>17.724317402094016</v>
          </cell>
          <cell r="J216">
            <v>23.15982055140767</v>
          </cell>
          <cell r="K216">
            <v>9.971443871835497</v>
          </cell>
          <cell r="L216">
            <v>8.2899862566534974</v>
          </cell>
          <cell r="M216">
            <v>12.383809425234011</v>
          </cell>
          <cell r="N216">
            <v>33.871226832184661</v>
          </cell>
          <cell r="O216">
            <v>4.7983713596205604</v>
          </cell>
          <cell r="P216">
            <v>7.2491396573816758</v>
          </cell>
          <cell r="Q216">
            <v>3.4360003534103707</v>
          </cell>
          <cell r="R216">
            <v>1.8072866050111354</v>
          </cell>
          <cell r="S216">
            <v>2.2764259339631763</v>
          </cell>
          <cell r="T216">
            <v>2.8600616328020636</v>
          </cell>
          <cell r="U216">
            <v>3.1847560087542943</v>
          </cell>
          <cell r="V216">
            <v>0.79000644921284013</v>
          </cell>
          <cell r="W216">
            <v>29.156193367724441</v>
          </cell>
          <cell r="X216">
            <v>49.902729227295282</v>
          </cell>
          <cell r="Y216">
            <v>21.473146872735523</v>
          </cell>
          <cell r="Z216">
            <v>19.850569347204569</v>
          </cell>
          <cell r="AA216">
            <v>33.952615255942462</v>
          </cell>
          <cell r="AB216">
            <v>69.377170373401199</v>
          </cell>
          <cell r="AC216">
            <v>7.7591135265265141</v>
          </cell>
          <cell r="AD216">
            <v>11.92656017182016</v>
          </cell>
          <cell r="AE216">
            <v>13.39582083254678</v>
          </cell>
          <cell r="AF216">
            <v>6.5066277923216136</v>
          </cell>
          <cell r="AG216">
            <v>4.7620021160440551</v>
          </cell>
          <cell r="AH216">
            <v>4.7881089395343182</v>
          </cell>
          <cell r="AI216">
            <v>4.4616588611128938</v>
          </cell>
          <cell r="AJ216">
            <v>1.0458674222767252</v>
          </cell>
          <cell r="AK216">
            <v>30.571935759630762</v>
          </cell>
          <cell r="AL216">
            <v>50.307337133534794</v>
          </cell>
          <cell r="AM216">
            <v>7.3143121151643307</v>
          </cell>
          <cell r="AN216">
            <v>6.6234468187325914</v>
          </cell>
          <cell r="AO216">
            <v>14.112561981663553</v>
          </cell>
          <cell r="AP216">
            <v>32.626755408325799</v>
          </cell>
          <cell r="AQ216">
            <v>2.7102092996547009</v>
          </cell>
          <cell r="AR216">
            <v>7.0381903073863326</v>
          </cell>
        </row>
        <row r="217">
          <cell r="B217">
            <v>1215</v>
          </cell>
          <cell r="C217">
            <v>303.49462801125065</v>
          </cell>
          <cell r="D217">
            <v>296.17580493227433</v>
          </cell>
          <cell r="E217">
            <v>324.91166348261612</v>
          </cell>
          <cell r="F217">
            <v>282.72440653177017</v>
          </cell>
          <cell r="G217">
            <v>218.02794707289939</v>
          </cell>
          <cell r="H217">
            <v>204.57411978473954</v>
          </cell>
          <cell r="I217">
            <v>214.14301205733517</v>
          </cell>
          <cell r="J217">
            <v>154.56744781726573</v>
          </cell>
          <cell r="K217">
            <v>138.29839371144985</v>
          </cell>
          <cell r="L217">
            <v>140.34448997469096</v>
          </cell>
          <cell r="M217">
            <v>110.68273782328778</v>
          </cell>
          <cell r="N217">
            <v>65.116976099333627</v>
          </cell>
          <cell r="O217">
            <v>63.769932388606641</v>
          </cell>
          <cell r="P217">
            <v>92.442289934090098</v>
          </cell>
          <cell r="Q217">
            <v>393.08975665629936</v>
          </cell>
          <cell r="R217">
            <v>444.87020312035736</v>
          </cell>
          <cell r="S217">
            <v>533.81103926831486</v>
          </cell>
          <cell r="T217">
            <v>466.79889043067527</v>
          </cell>
          <cell r="U217">
            <v>264.74188012247811</v>
          </cell>
          <cell r="V217">
            <v>293.16170952369805</v>
          </cell>
          <cell r="W217">
            <v>352.26152444962253</v>
          </cell>
          <cell r="X217">
            <v>333.04824096792419</v>
          </cell>
          <cell r="Y217">
            <v>297.82063245798685</v>
          </cell>
          <cell r="Z217">
            <v>336.05822066408098</v>
          </cell>
          <cell r="AA217">
            <v>303.458191558647</v>
          </cell>
          <cell r="AB217">
            <v>133.37667299229562</v>
          </cell>
          <cell r="AC217">
            <v>103.11793479470212</v>
          </cell>
          <cell r="AD217">
            <v>152.08956999429509</v>
          </cell>
          <cell r="AE217">
            <v>1532.5260214396421</v>
          </cell>
          <cell r="AF217">
            <v>1601.6302115960432</v>
          </cell>
          <cell r="AG217">
            <v>1116.6668155716552</v>
          </cell>
          <cell r="AH217">
            <v>781.48104033900063</v>
          </cell>
          <cell r="AI217">
            <v>370.88805299661226</v>
          </cell>
          <cell r="AJ217">
            <v>388.10858032271977</v>
          </cell>
          <cell r="AK217">
            <v>369.36634903735296</v>
          </cell>
          <cell r="AL217">
            <v>335.74857326520214</v>
          </cell>
          <cell r="AM217">
            <v>101.44545059202356</v>
          </cell>
          <cell r="AN217">
            <v>112.13097788955341</v>
          </cell>
          <cell r="AO217">
            <v>126.13380456650954</v>
          </cell>
          <cell r="AP217">
            <v>62.724496595558449</v>
          </cell>
          <cell r="AQ217">
            <v>36.018442685023885</v>
          </cell>
          <cell r="AR217">
            <v>89.752227127282367</v>
          </cell>
        </row>
        <row r="218">
          <cell r="B218">
            <v>1216</v>
          </cell>
          <cell r="C218">
            <v>249.7611396372414</v>
          </cell>
          <cell r="D218">
            <v>244.46000668874319</v>
          </cell>
          <cell r="E218">
            <v>274.64943993167742</v>
          </cell>
          <cell r="F218">
            <v>286.82857744042434</v>
          </cell>
          <cell r="G218">
            <v>276.78438026161137</v>
          </cell>
          <cell r="H218">
            <v>267.51998086143391</v>
          </cell>
          <cell r="I218">
            <v>289.07566113971029</v>
          </cell>
          <cell r="J218">
            <v>231.00027220810117</v>
          </cell>
          <cell r="K218">
            <v>276.57950835909077</v>
          </cell>
          <cell r="L218">
            <v>274.70559605933386</v>
          </cell>
          <cell r="M218">
            <v>250.00174281034487</v>
          </cell>
          <cell r="N218">
            <v>212.51661786596566</v>
          </cell>
          <cell r="O218">
            <v>262.55552845502689</v>
          </cell>
          <cell r="P218">
            <v>230.29529310214548</v>
          </cell>
          <cell r="Q218">
            <v>323.49352028255237</v>
          </cell>
          <cell r="R218">
            <v>367.19060442932982</v>
          </cell>
          <cell r="S218">
            <v>451.23311792786251</v>
          </cell>
          <cell r="T218">
            <v>473.57517992686473</v>
          </cell>
          <cell r="U218">
            <v>336.08726864035168</v>
          </cell>
          <cell r="V218">
            <v>383.36528102190215</v>
          </cell>
          <cell r="W218">
            <v>475.52442685868533</v>
          </cell>
          <cell r="X218">
            <v>497.73891856565893</v>
          </cell>
          <cell r="Y218">
            <v>595.60405507156599</v>
          </cell>
          <cell r="Z218">
            <v>657.7890862321243</v>
          </cell>
          <cell r="AA218">
            <v>685.42826326595559</v>
          </cell>
          <cell r="AB218">
            <v>435.28986056260715</v>
          </cell>
          <cell r="AC218">
            <v>424.56033508436303</v>
          </cell>
          <cell r="AD218">
            <v>378.89057188639629</v>
          </cell>
          <cell r="AE218">
            <v>1261.1934786018792</v>
          </cell>
          <cell r="AF218">
            <v>1321.9666350841617</v>
          </cell>
          <cell r="AG218">
            <v>943.92399521679192</v>
          </cell>
          <cell r="AH218">
            <v>792.82541555856164</v>
          </cell>
          <cell r="AI218">
            <v>470.83881343330324</v>
          </cell>
          <cell r="AJ218">
            <v>507.52656342524006</v>
          </cell>
          <cell r="AK218">
            <v>498.61454980443455</v>
          </cell>
          <cell r="AL218">
            <v>501.77455158239212</v>
          </cell>
          <cell r="AM218">
            <v>202.87822654360582</v>
          </cell>
          <cell r="AN218">
            <v>219.4814140791749</v>
          </cell>
          <cell r="AO218">
            <v>284.90143620473492</v>
          </cell>
          <cell r="AP218">
            <v>204.70849035586241</v>
          </cell>
          <cell r="AQ218">
            <v>148.29624086261589</v>
          </cell>
          <cell r="AR218">
            <v>223.59371957991155</v>
          </cell>
        </row>
        <row r="219">
          <cell r="B219">
            <v>1217</v>
          </cell>
          <cell r="C219">
            <v>803.60438604704757</v>
          </cell>
          <cell r="D219">
            <v>802.27024677515715</v>
          </cell>
          <cell r="E219">
            <v>760.53597096146291</v>
          </cell>
          <cell r="F219">
            <v>692.05554523743979</v>
          </cell>
          <cell r="G219">
            <v>711.58943661605758</v>
          </cell>
          <cell r="H219">
            <v>834.20452768531095</v>
          </cell>
          <cell r="I219">
            <v>559.07134093552872</v>
          </cell>
          <cell r="J219">
            <v>401.5143203756827</v>
          </cell>
          <cell r="K219">
            <v>444.44002369856787</v>
          </cell>
          <cell r="L219">
            <v>466.46306293897362</v>
          </cell>
          <cell r="M219">
            <v>438.07405164779146</v>
          </cell>
          <cell r="N219">
            <v>418.43524761826671</v>
          </cell>
          <cell r="O219">
            <v>484.33314002523758</v>
          </cell>
          <cell r="P219">
            <v>441.28470095331591</v>
          </cell>
          <cell r="Q219">
            <v>1040.8377065160398</v>
          </cell>
          <cell r="R219">
            <v>1205.0482237125887</v>
          </cell>
          <cell r="S219">
            <v>1249.5165384593736</v>
          </cell>
          <cell r="T219">
            <v>1142.6348527746622</v>
          </cell>
          <cell r="U219">
            <v>864.05219080488405</v>
          </cell>
          <cell r="V219">
            <v>1195.443615673217</v>
          </cell>
          <cell r="W219">
            <v>919.66261678113949</v>
          </cell>
          <cell r="X219">
            <v>865.14748100547513</v>
          </cell>
          <cell r="Y219">
            <v>957.0856565674751</v>
          </cell>
          <cell r="Z219">
            <v>1116.9569034385161</v>
          </cell>
          <cell r="AA219">
            <v>1201.064972697468</v>
          </cell>
          <cell r="AB219">
            <v>857.06530820621049</v>
          </cell>
          <cell r="AC219">
            <v>783.18152899529878</v>
          </cell>
          <cell r="AD219">
            <v>726.01836736089842</v>
          </cell>
          <cell r="AE219">
            <v>4057.8795105212671</v>
          </cell>
          <cell r="AF219">
            <v>4338.4376566260298</v>
          </cell>
          <cell r="AG219">
            <v>2613.8343933801943</v>
          </cell>
          <cell r="AH219">
            <v>1912.9168722961135</v>
          </cell>
          <cell r="AI219">
            <v>1210.4871151735515</v>
          </cell>
          <cell r="AJ219">
            <v>1582.6143369425483</v>
          </cell>
          <cell r="AK219">
            <v>964.31883566428985</v>
          </cell>
          <cell r="AL219">
            <v>872.16203744954555</v>
          </cell>
          <cell r="AM219">
            <v>326.00825834102301</v>
          </cell>
          <cell r="AN219">
            <v>372.68979641549049</v>
          </cell>
          <cell r="AO219">
            <v>499.22822567346731</v>
          </cell>
          <cell r="AP219">
            <v>403.06141096994554</v>
          </cell>
          <cell r="AQ219">
            <v>273.56035659798562</v>
          </cell>
          <cell r="AR219">
            <v>428.44335353435673</v>
          </cell>
        </row>
        <row r="220">
          <cell r="B220">
            <v>1218</v>
          </cell>
          <cell r="C220">
            <v>139.73573200113438</v>
          </cell>
          <cell r="D220">
            <v>128.25771338661102</v>
          </cell>
          <cell r="E220">
            <v>127.03291264109085</v>
          </cell>
          <cell r="F220">
            <v>127.56404324384522</v>
          </cell>
          <cell r="G220">
            <v>102.12202242884403</v>
          </cell>
          <cell r="H220">
            <v>113.15705955761179</v>
          </cell>
          <cell r="I220">
            <v>94.070770238312434</v>
          </cell>
          <cell r="J220">
            <v>64.402660052794417</v>
          </cell>
          <cell r="K220">
            <v>81.728169750176775</v>
          </cell>
          <cell r="L220">
            <v>92.813630507962827</v>
          </cell>
          <cell r="M220">
            <v>89.982551570802841</v>
          </cell>
          <cell r="N220">
            <v>83.590588566368723</v>
          </cell>
          <cell r="O220">
            <v>91.287677802177669</v>
          </cell>
          <cell r="P220">
            <v>88.312967255452975</v>
          </cell>
          <cell r="Q220">
            <v>180.98733822227501</v>
          </cell>
          <cell r="R220">
            <v>192.64921055621511</v>
          </cell>
          <cell r="S220">
            <v>208.70771578764791</v>
          </cell>
          <cell r="T220">
            <v>210.61766324155775</v>
          </cell>
          <cell r="U220">
            <v>124.00234273949454</v>
          </cell>
          <cell r="V220">
            <v>162.15793600622885</v>
          </cell>
          <cell r="W220">
            <v>154.74477832330948</v>
          </cell>
          <cell r="X220">
            <v>138.76914542573198</v>
          </cell>
          <cell r="Y220">
            <v>175.99868336443447</v>
          </cell>
          <cell r="Z220">
            <v>222.24444670043152</v>
          </cell>
          <cell r="AA220">
            <v>246.7046163522287</v>
          </cell>
          <cell r="AB220">
            <v>171.21548426085744</v>
          </cell>
          <cell r="AC220">
            <v>147.61497236347333</v>
          </cell>
          <cell r="AD220">
            <v>145.29585132928386</v>
          </cell>
          <cell r="AE220">
            <v>705.60934412557685</v>
          </cell>
          <cell r="AF220">
            <v>693.57937147227642</v>
          </cell>
          <cell r="AG220">
            <v>436.59078443427086</v>
          </cell>
          <cell r="AH220">
            <v>352.60090363952094</v>
          </cell>
          <cell r="AI220">
            <v>173.72010595525276</v>
          </cell>
          <cell r="AJ220">
            <v>214.67635194818141</v>
          </cell>
          <cell r="AK220">
            <v>162.25874764829592</v>
          </cell>
          <cell r="AL220">
            <v>139.89427614003847</v>
          </cell>
          <cell r="AM220">
            <v>59.94972742537108</v>
          </cell>
          <cell r="AN220">
            <v>74.155267173042276</v>
          </cell>
          <cell r="AO220">
            <v>102.54391784515013</v>
          </cell>
          <cell r="AP220">
            <v>80.519365333452242</v>
          </cell>
          <cell r="AQ220">
            <v>51.560976585794776</v>
          </cell>
          <cell r="AR220">
            <v>85.743067388821544</v>
          </cell>
        </row>
        <row r="221">
          <cell r="B221">
            <v>1219</v>
          </cell>
          <cell r="C221">
            <v>1063.5328490738264</v>
          </cell>
          <cell r="D221">
            <v>991.60293201559875</v>
          </cell>
          <cell r="E221">
            <v>836.18359103809973</v>
          </cell>
          <cell r="F221">
            <v>704.28769982567508</v>
          </cell>
          <cell r="G221">
            <v>843.40059844598238</v>
          </cell>
          <cell r="H221">
            <v>1155.8113632011159</v>
          </cell>
          <cell r="I221">
            <v>623.15770805743819</v>
          </cell>
          <cell r="J221">
            <v>579.03491315497809</v>
          </cell>
          <cell r="K221">
            <v>743.16749233274163</v>
          </cell>
          <cell r="L221">
            <v>796.26586218034049</v>
          </cell>
          <cell r="M221">
            <v>850.39521838277517</v>
          </cell>
          <cell r="N221">
            <v>618.28354942915917</v>
          </cell>
          <cell r="O221">
            <v>317.77815325419886</v>
          </cell>
          <cell r="P221">
            <v>470.56506544956693</v>
          </cell>
          <cell r="Q221">
            <v>1377.5000617899348</v>
          </cell>
          <cell r="R221">
            <v>1489.4349586773103</v>
          </cell>
          <cell r="S221">
            <v>1373.8011955826312</v>
          </cell>
          <cell r="T221">
            <v>1162.8310440388327</v>
          </cell>
          <cell r="U221">
            <v>1024.1047678826048</v>
          </cell>
          <cell r="V221">
            <v>1656.3172090364835</v>
          </cell>
          <cell r="W221">
            <v>1025.0835743081482</v>
          </cell>
          <cell r="X221">
            <v>1247.6531249533807</v>
          </cell>
          <cell r="Y221">
            <v>1600.3845500226446</v>
          </cell>
          <cell r="Z221">
            <v>1906.6775536975601</v>
          </cell>
          <cell r="AA221">
            <v>2331.5234168905931</v>
          </cell>
          <cell r="AB221">
            <v>1266.4071295775775</v>
          </cell>
          <cell r="AC221">
            <v>513.85701158908364</v>
          </cell>
          <cell r="AD221">
            <v>774.19153625022545</v>
          </cell>
          <cell r="AE221">
            <v>5370.4138901630167</v>
          </cell>
          <cell r="AF221">
            <v>5362.2922175785579</v>
          </cell>
          <cell r="AG221">
            <v>2873.822557889629</v>
          </cell>
          <cell r="AH221">
            <v>1946.7278793133928</v>
          </cell>
          <cell r="AI221">
            <v>1434.7115131493592</v>
          </cell>
          <cell r="AJ221">
            <v>2192.7519852700107</v>
          </cell>
          <cell r="AK221">
            <v>1074.8587371043111</v>
          </cell>
          <cell r="AL221">
            <v>1257.7690109262958</v>
          </cell>
          <cell r="AM221">
            <v>545.13258687832115</v>
          </cell>
          <cell r="AN221">
            <v>636.19219965423201</v>
          </cell>
          <cell r="AO221">
            <v>969.10852034614879</v>
          </cell>
          <cell r="AP221">
            <v>595.56703511691421</v>
          </cell>
          <cell r="AQ221">
            <v>179.48700540858741</v>
          </cell>
          <cell r="AR221">
            <v>456.87166190394447</v>
          </cell>
        </row>
        <row r="222">
          <cell r="B222">
            <v>1220</v>
          </cell>
          <cell r="C222">
            <v>166.63430237160361</v>
          </cell>
          <cell r="D222">
            <v>163.76258637043571</v>
          </cell>
          <cell r="E222">
            <v>180.04913585742543</v>
          </cell>
          <cell r="F222">
            <v>194.52943944640919</v>
          </cell>
          <cell r="G222">
            <v>160.03580247112532</v>
          </cell>
          <cell r="H222">
            <v>177.17250395963922</v>
          </cell>
          <cell r="I222">
            <v>124.35944343170894</v>
          </cell>
          <cell r="J222">
            <v>69.654797841902294</v>
          </cell>
          <cell r="K222">
            <v>76.617086774405635</v>
          </cell>
          <cell r="L222">
            <v>82.664377228955573</v>
          </cell>
          <cell r="M222">
            <v>66.920845070833124</v>
          </cell>
          <cell r="N222">
            <v>69.549683134031511</v>
          </cell>
          <cell r="O222">
            <v>63.473262712817245</v>
          </cell>
          <cell r="P222">
            <v>72.401858115260296</v>
          </cell>
          <cell r="Q222">
            <v>215.82667805051781</v>
          </cell>
          <cell r="R222">
            <v>245.97922534148219</v>
          </cell>
          <cell r="S222">
            <v>295.81029902472733</v>
          </cell>
          <cell r="T222">
            <v>321.18248156789758</v>
          </cell>
          <cell r="U222">
            <v>194.32453408805023</v>
          </cell>
          <cell r="V222">
            <v>253.89425698644283</v>
          </cell>
          <cell r="W222">
            <v>204.569118095861</v>
          </cell>
          <cell r="X222">
            <v>150.08598656327544</v>
          </cell>
          <cell r="Y222">
            <v>164.9921494233003</v>
          </cell>
          <cell r="Z222">
            <v>197.94181822796818</v>
          </cell>
          <cell r="AA222">
            <v>183.47647539396752</v>
          </cell>
          <cell r="AB222">
            <v>142.4560214518381</v>
          </cell>
          <cell r="AC222">
            <v>102.6382108380074</v>
          </cell>
          <cell r="AD222">
            <v>119.11828964199157</v>
          </cell>
          <cell r="AE222">
            <v>841.43632499306477</v>
          </cell>
          <cell r="AF222">
            <v>885.57911042049022</v>
          </cell>
          <cell r="AG222">
            <v>618.79863908023935</v>
          </cell>
          <cell r="AH222">
            <v>537.70054937955854</v>
          </cell>
          <cell r="AI222">
            <v>272.23742637185933</v>
          </cell>
          <cell r="AJ222">
            <v>336.12349918137801</v>
          </cell>
          <cell r="AK222">
            <v>214.50241662048268</v>
          </cell>
          <cell r="AL222">
            <v>151.30287344941473</v>
          </cell>
          <cell r="AM222">
            <v>56.200615801037024</v>
          </cell>
          <cell r="AN222">
            <v>66.046322566602285</v>
          </cell>
          <cell r="AO222">
            <v>76.262847844139031</v>
          </cell>
          <cell r="AP222">
            <v>66.994340405302893</v>
          </cell>
          <cell r="AQ222">
            <v>35.850878139891726</v>
          </cell>
          <cell r="AR222">
            <v>70.294970176866556</v>
          </cell>
        </row>
        <row r="223">
          <cell r="B223">
            <v>1221</v>
          </cell>
          <cell r="C223">
            <v>232.23441144375209</v>
          </cell>
          <cell r="D223">
            <v>226.06860542375509</v>
          </cell>
          <cell r="E223">
            <v>259.49555858805559</v>
          </cell>
          <cell r="F223">
            <v>276.23268310107142</v>
          </cell>
          <cell r="G223">
            <v>292.38785216773726</v>
          </cell>
          <cell r="H223">
            <v>292.00912758108808</v>
          </cell>
          <cell r="I223">
            <v>314.7475661710796</v>
          </cell>
          <cell r="J223">
            <v>216.79670475956777</v>
          </cell>
          <cell r="K223">
            <v>266.48373909760306</v>
          </cell>
          <cell r="L223">
            <v>253.2614019006414</v>
          </cell>
          <cell r="M223">
            <v>262.61509914406759</v>
          </cell>
          <cell r="N223">
            <v>240.51876017198617</v>
          </cell>
          <cell r="O223">
            <v>271.36178877972708</v>
          </cell>
          <cell r="P223">
            <v>274.59444015683061</v>
          </cell>
          <cell r="Q223">
            <v>300.79269896750617</v>
          </cell>
          <cell r="R223">
            <v>339.56584143326347</v>
          </cell>
          <cell r="S223">
            <v>426.33616882397081</v>
          </cell>
          <cell r="T223">
            <v>456.08057526430338</v>
          </cell>
          <cell r="U223">
            <v>355.03388784364506</v>
          </cell>
          <cell r="V223">
            <v>418.45906573262124</v>
          </cell>
          <cell r="W223">
            <v>517.75426342909293</v>
          </cell>
          <cell r="X223">
            <v>467.13432994751855</v>
          </cell>
          <cell r="Y223">
            <v>573.86317792964132</v>
          </cell>
          <cell r="Z223">
            <v>606.44045306637008</v>
          </cell>
          <cell r="AA223">
            <v>720.01022588985961</v>
          </cell>
          <cell r="AB223">
            <v>492.64560404394547</v>
          </cell>
          <cell r="AC223">
            <v>438.80032788243989</v>
          </cell>
          <cell r="AD223">
            <v>451.77321284503972</v>
          </cell>
          <cell r="AE223">
            <v>1172.6905380284909</v>
          </cell>
          <cell r="AF223">
            <v>1222.5114351351776</v>
          </cell>
          <cell r="AG223">
            <v>891.84265026858782</v>
          </cell>
          <cell r="AH223">
            <v>763.53721001161978</v>
          </cell>
          <cell r="AI223">
            <v>497.38193046460469</v>
          </cell>
          <cell r="AJ223">
            <v>553.9862425707779</v>
          </cell>
          <cell r="AK223">
            <v>542.89494795131293</v>
          </cell>
          <cell r="AL223">
            <v>470.92182305860229</v>
          </cell>
          <cell r="AM223">
            <v>195.47271853791216</v>
          </cell>
          <cell r="AN223">
            <v>202.34815532778919</v>
          </cell>
          <cell r="AO223">
            <v>299.27558933840254</v>
          </cell>
          <cell r="AP223">
            <v>231.68179877643422</v>
          </cell>
          <cell r="AQ223">
            <v>153.27018031799599</v>
          </cell>
          <cell r="AR223">
            <v>266.60376520764061</v>
          </cell>
        </row>
        <row r="224">
          <cell r="B224">
            <v>1222</v>
          </cell>
          <cell r="C224">
            <v>145.87526333674691</v>
          </cell>
          <cell r="D224">
            <v>143.59798944226119</v>
          </cell>
          <cell r="E224">
            <v>167.89732549044592</v>
          </cell>
          <cell r="F224">
            <v>292.40752489679295</v>
          </cell>
          <cell r="G224">
            <v>200.43712665208557</v>
          </cell>
          <cell r="H224">
            <v>187.85020576258444</v>
          </cell>
          <cell r="I224">
            <v>56.197651632237488</v>
          </cell>
          <cell r="J224">
            <v>45.714975353981046</v>
          </cell>
          <cell r="K224">
            <v>44.49133106232096</v>
          </cell>
          <cell r="L224">
            <v>31.01471573388185</v>
          </cell>
          <cell r="M224">
            <v>36.223791572322313</v>
          </cell>
          <cell r="N224">
            <v>24.330284351314791</v>
          </cell>
          <cell r="O224">
            <v>49.74980232627307</v>
          </cell>
          <cell r="P224">
            <v>62.763008300348922</v>
          </cell>
          <cell r="Q224">
            <v>188.93933030369729</v>
          </cell>
          <cell r="R224">
            <v>215.69103777893494</v>
          </cell>
          <cell r="S224">
            <v>275.845578609771</v>
          </cell>
          <cell r="T224">
            <v>482.78643449929672</v>
          </cell>
          <cell r="U224">
            <v>243.38210981034456</v>
          </cell>
          <cell r="V224">
            <v>269.19576881809348</v>
          </cell>
          <cell r="W224">
            <v>92.44415796841642</v>
          </cell>
          <cell r="X224">
            <v>98.502578275958825</v>
          </cell>
          <cell r="Y224">
            <v>95.81048629909786</v>
          </cell>
          <cell r="Z224">
            <v>74.265474802824087</v>
          </cell>
          <cell r="AA224">
            <v>99.314549839599934</v>
          </cell>
          <cell r="AB224">
            <v>49.834813809299234</v>
          </cell>
          <cell r="AC224">
            <v>80.446954860603029</v>
          </cell>
          <cell r="AD224">
            <v>103.26008746380369</v>
          </cell>
          <cell r="AE224">
            <v>736.61151241081427</v>
          </cell>
          <cell r="AF224">
            <v>776.53499842016595</v>
          </cell>
          <cell r="AG224">
            <v>577.03490785410054</v>
          </cell>
          <cell r="AH224">
            <v>808.246233717427</v>
          </cell>
          <cell r="AI224">
            <v>340.96425091491272</v>
          </cell>
          <cell r="AJ224">
            <v>356.38074233711546</v>
          </cell>
          <cell r="AK224">
            <v>96.93298515066617</v>
          </cell>
          <cell r="AL224">
            <v>99.301230425301171</v>
          </cell>
          <cell r="AM224">
            <v>32.635542654768898</v>
          </cell>
          <cell r="AN224">
            <v>24.779814332816649</v>
          </cell>
          <cell r="AO224">
            <v>41.280553198241776</v>
          </cell>
          <cell r="AP224">
            <v>23.436359139819317</v>
          </cell>
          <cell r="AQ224">
            <v>28.099612725954266</v>
          </cell>
          <cell r="AR224">
            <v>60.936610075115524</v>
          </cell>
        </row>
        <row r="225">
          <cell r="B225">
            <v>1223</v>
          </cell>
          <cell r="C225">
            <v>257.57711672167875</v>
          </cell>
          <cell r="D225">
            <v>248.48099849414339</v>
          </cell>
          <cell r="E225">
            <v>276.78068927447947</v>
          </cell>
          <cell r="F225">
            <v>449.12088589352038</v>
          </cell>
          <cell r="G225">
            <v>380.01679690111592</v>
          </cell>
          <cell r="H225">
            <v>378.16432468419185</v>
          </cell>
          <cell r="I225">
            <v>367.69516174943971</v>
          </cell>
          <cell r="J225">
            <v>244.03880809061661</v>
          </cell>
          <cell r="K225">
            <v>270.4017348632031</v>
          </cell>
          <cell r="L225">
            <v>282.57458202856179</v>
          </cell>
          <cell r="M225">
            <v>268.02397388738393</v>
          </cell>
          <cell r="N225">
            <v>240.46006705909943</v>
          </cell>
          <cell r="O225">
            <v>304.29443801727024</v>
          </cell>
          <cell r="P225">
            <v>282.24249859829075</v>
          </cell>
          <cell r="Q225">
            <v>333.61686431102981</v>
          </cell>
          <cell r="R225">
            <v>373.23032614671564</v>
          </cell>
          <cell r="S225">
            <v>454.73463712365441</v>
          </cell>
          <cell r="T225">
            <v>741.53177568268654</v>
          </cell>
          <cell r="U225">
            <v>461.43791491136119</v>
          </cell>
          <cell r="V225">
            <v>541.92240945211904</v>
          </cell>
          <cell r="W225">
            <v>604.85213580506138</v>
          </cell>
          <cell r="X225">
            <v>525.83320039402111</v>
          </cell>
          <cell r="Y225">
            <v>582.30044133931835</v>
          </cell>
          <cell r="Z225">
            <v>676.63156037361898</v>
          </cell>
          <cell r="AA225">
            <v>734.83970499611883</v>
          </cell>
          <cell r="AB225">
            <v>492.52538513033295</v>
          </cell>
          <cell r="AC225">
            <v>492.05343086519463</v>
          </cell>
          <cell r="AD225">
            <v>464.35608936705427</v>
          </cell>
          <cell r="AE225">
            <v>1300.6610248427044</v>
          </cell>
          <cell r="AF225">
            <v>1343.7109566960564</v>
          </cell>
          <cell r="AG225">
            <v>951.24874124562518</v>
          </cell>
          <cell r="AH225">
            <v>1241.4190251615287</v>
          </cell>
          <cell r="AI225">
            <v>646.44781460763022</v>
          </cell>
          <cell r="AJ225">
            <v>717.43590702634992</v>
          </cell>
          <cell r="AK225">
            <v>634.22204698291182</v>
          </cell>
          <cell r="AL225">
            <v>530.09661992110921</v>
          </cell>
          <cell r="AM225">
            <v>198.34666981957497</v>
          </cell>
          <cell r="AN225">
            <v>225.76849447604562</v>
          </cell>
          <cell r="AO225">
            <v>305.43953109856596</v>
          </cell>
          <cell r="AP225">
            <v>231.62526212224691</v>
          </cell>
          <cell r="AQ225">
            <v>171.87115250971772</v>
          </cell>
          <cell r="AR225">
            <v>274.02926579627899</v>
          </cell>
        </row>
        <row r="226">
          <cell r="B226">
            <v>1224</v>
          </cell>
          <cell r="C226">
            <v>134.10160746647421</v>
          </cell>
          <cell r="D226">
            <v>123.83082625813344</v>
          </cell>
          <cell r="E226">
            <v>137.69898607011811</v>
          </cell>
          <cell r="F226">
            <v>146.28225941793639</v>
          </cell>
          <cell r="G226">
            <v>144.29210871313285</v>
          </cell>
          <cell r="H226">
            <v>138.47406022995622</v>
          </cell>
          <cell r="I226">
            <v>132.74476594912105</v>
          </cell>
          <cell r="J226">
            <v>87.902687017741968</v>
          </cell>
          <cell r="K226">
            <v>97.767234146511427</v>
          </cell>
          <cell r="L226">
            <v>91.810612255893886</v>
          </cell>
          <cell r="M226">
            <v>98.75743155086947</v>
          </cell>
          <cell r="N226">
            <v>77.730564802420218</v>
          </cell>
          <cell r="O226">
            <v>86.763966696649959</v>
          </cell>
          <cell r="P226">
            <v>89.413378136593892</v>
          </cell>
          <cell r="Q226">
            <v>173.68995488203763</v>
          </cell>
          <cell r="R226">
            <v>185.99981467971182</v>
          </cell>
          <cell r="S226">
            <v>226.23145649006759</v>
          </cell>
          <cell r="T226">
            <v>241.52282154781608</v>
          </cell>
          <cell r="U226">
            <v>175.20764957154438</v>
          </cell>
          <cell r="V226">
            <v>198.43806374148096</v>
          </cell>
          <cell r="W226">
            <v>218.36282756416003</v>
          </cell>
          <cell r="X226">
            <v>189.40492128862553</v>
          </cell>
          <cell r="Y226">
            <v>210.53823349483702</v>
          </cell>
          <cell r="Z226">
            <v>219.84269562958664</v>
          </cell>
          <cell r="AA226">
            <v>270.76265161827479</v>
          </cell>
          <cell r="AB226">
            <v>159.21261619003434</v>
          </cell>
          <cell r="AC226">
            <v>140.29999288431654</v>
          </cell>
          <cell r="AD226">
            <v>147.10628914783084</v>
          </cell>
          <cell r="AE226">
            <v>677.15927726944096</v>
          </cell>
          <cell r="AF226">
            <v>669.64008929520389</v>
          </cell>
          <cell r="AG226">
            <v>473.24828734746671</v>
          </cell>
          <cell r="AH226">
            <v>404.34009102862007</v>
          </cell>
          <cell r="AI226">
            <v>245.4557774902855</v>
          </cell>
          <cell r="AJ226">
            <v>262.7065974128177</v>
          </cell>
          <cell r="AK226">
            <v>228.96590965721992</v>
          </cell>
          <cell r="AL226">
            <v>190.94060340102052</v>
          </cell>
          <cell r="AM226">
            <v>71.714796209578836</v>
          </cell>
          <cell r="AN226">
            <v>73.353886103747385</v>
          </cell>
          <cell r="AO226">
            <v>112.54375176927472</v>
          </cell>
          <cell r="AP226">
            <v>74.874646204127671</v>
          </cell>
          <cell r="AQ226">
            <v>49.005900500953786</v>
          </cell>
          <cell r="AR226">
            <v>86.811456406530937</v>
          </cell>
        </row>
        <row r="227">
          <cell r="B227">
            <v>1225</v>
          </cell>
          <cell r="C227">
            <v>64.209372218234265</v>
          </cell>
          <cell r="D227">
            <v>64.213461292221439</v>
          </cell>
          <cell r="E227">
            <v>60.741786619631867</v>
          </cell>
          <cell r="F227">
            <v>54.994321020170176</v>
          </cell>
          <cell r="G227">
            <v>47.195862511079987</v>
          </cell>
          <cell r="H227">
            <v>43.242661209246265</v>
          </cell>
          <cell r="I227">
            <v>50.525963396086311</v>
          </cell>
          <cell r="J227">
            <v>26.961073445053341</v>
          </cell>
          <cell r="K227">
            <v>26.652989148910319</v>
          </cell>
          <cell r="L227">
            <v>28.793053750342455</v>
          </cell>
          <cell r="M227">
            <v>30.171403150994689</v>
          </cell>
          <cell r="N227">
            <v>33.046449830592771</v>
          </cell>
          <cell r="O227">
            <v>32.274307541107355</v>
          </cell>
          <cell r="P227">
            <v>49.024829449830669</v>
          </cell>
          <cell r="Q227">
            <v>83.164722439119416</v>
          </cell>
          <cell r="R227">
            <v>96.451685426039461</v>
          </cell>
          <cell r="S227">
            <v>99.795236326364545</v>
          </cell>
          <cell r="T227">
            <v>90.799688456748356</v>
          </cell>
          <cell r="U227">
            <v>57.307888933190682</v>
          </cell>
          <cell r="V227">
            <v>61.968212292913911</v>
          </cell>
          <cell r="W227">
            <v>83.114329621112333</v>
          </cell>
          <cell r="X227">
            <v>58.09333214906718</v>
          </cell>
          <cell r="Y227">
            <v>57.396256545003915</v>
          </cell>
          <cell r="Z227">
            <v>68.94565232001824</v>
          </cell>
          <cell r="AA227">
            <v>82.720753181995562</v>
          </cell>
          <cell r="AB227">
            <v>67.687810408880154</v>
          </cell>
          <cell r="AC227">
            <v>52.188544285843932</v>
          </cell>
          <cell r="AD227">
            <v>80.65751330245638</v>
          </cell>
          <cell r="AE227">
            <v>324.23155028991096</v>
          </cell>
          <cell r="AF227">
            <v>347.2472021146105</v>
          </cell>
          <cell r="AG227">
            <v>208.75931848567308</v>
          </cell>
          <cell r="AH227">
            <v>152.01029062466233</v>
          </cell>
          <cell r="AI227">
            <v>80.285035892107572</v>
          </cell>
          <cell r="AJ227">
            <v>82.037981485421739</v>
          </cell>
          <cell r="AK227">
            <v>87.150126692953052</v>
          </cell>
          <cell r="AL227">
            <v>58.56434890208385</v>
          </cell>
          <cell r="AM227">
            <v>19.550657251138194</v>
          </cell>
          <cell r="AN227">
            <v>23.004773996005124</v>
          </cell>
          <cell r="AO227">
            <v>34.383264666084393</v>
          </cell>
          <cell r="AP227">
            <v>31.832281749881833</v>
          </cell>
          <cell r="AQ227">
            <v>18.22912856931146</v>
          </cell>
          <cell r="AR227">
            <v>47.598211065462323</v>
          </cell>
        </row>
        <row r="228">
          <cell r="B228">
            <v>1226</v>
          </cell>
          <cell r="C228">
            <v>75.311492755510585</v>
          </cell>
          <cell r="D228">
            <v>71.639959766790426</v>
          </cell>
          <cell r="E228">
            <v>80.544602321670439</v>
          </cell>
          <cell r="F228">
            <v>88.985946204997035</v>
          </cell>
          <cell r="G228">
            <v>86.948418736908494</v>
          </cell>
          <cell r="H228">
            <v>89.511949426727369</v>
          </cell>
          <cell r="I228">
            <v>84.170201423019279</v>
          </cell>
          <cell r="J228">
            <v>55.267407634987137</v>
          </cell>
          <cell r="K228">
            <v>60.656309265867499</v>
          </cell>
          <cell r="L228">
            <v>63.381924166934972</v>
          </cell>
          <cell r="M228">
            <v>65.026845640954619</v>
          </cell>
          <cell r="N228">
            <v>48.358958595528897</v>
          </cell>
          <cell r="O228">
            <v>51.53203566189157</v>
          </cell>
          <cell r="P228">
            <v>54.215501544802066</v>
          </cell>
          <cell r="Q228">
            <v>97.544317521128775</v>
          </cell>
          <cell r="R228">
            <v>107.6066407932073</v>
          </cell>
          <cell r="S228">
            <v>132.33011524402977</v>
          </cell>
          <cell r="T228">
            <v>146.92237384800603</v>
          </cell>
          <cell r="U228">
            <v>105.57769386503969</v>
          </cell>
          <cell r="V228">
            <v>128.27368459094654</v>
          </cell>
          <cell r="W228">
            <v>138.45851509068163</v>
          </cell>
          <cell r="X228">
            <v>119.08531295315595</v>
          </cell>
          <cell r="Y228">
            <v>130.62118729895499</v>
          </cell>
          <cell r="Z228">
            <v>151.76952555563113</v>
          </cell>
          <cell r="AA228">
            <v>178.28370863460469</v>
          </cell>
          <cell r="AB228">
            <v>99.051850887618627</v>
          </cell>
          <cell r="AC228">
            <v>83.328880777841235</v>
          </cell>
          <cell r="AD228">
            <v>89.197404379023709</v>
          </cell>
          <cell r="AE228">
            <v>380.29280161428272</v>
          </cell>
          <cell r="AF228">
            <v>387.40748572036114</v>
          </cell>
          <cell r="AG228">
            <v>276.81826999367553</v>
          </cell>
          <cell r="AH228">
            <v>245.96684336135309</v>
          </cell>
          <cell r="AI228">
            <v>147.90823914735904</v>
          </cell>
          <cell r="AJ228">
            <v>169.81794007219165</v>
          </cell>
          <cell r="AK228">
            <v>145.18166947719607</v>
          </cell>
          <cell r="AL228">
            <v>120.05084850369451</v>
          </cell>
          <cell r="AM228">
            <v>44.492972474890173</v>
          </cell>
          <cell r="AN228">
            <v>50.64022918635132</v>
          </cell>
          <cell r="AO228">
            <v>74.104450259876259</v>
          </cell>
          <cell r="AP228">
            <v>46.582189706764424</v>
          </cell>
          <cell r="AQ228">
            <v>29.106251228550246</v>
          </cell>
          <cell r="AR228">
            <v>52.637835042143124</v>
          </cell>
        </row>
        <row r="229">
          <cell r="B229">
            <v>1227</v>
          </cell>
          <cell r="C229">
            <v>187.59024014899643</v>
          </cell>
          <cell r="D229">
            <v>176.96679658107425</v>
          </cell>
          <cell r="E229">
            <v>200.24311476980631</v>
          </cell>
          <cell r="F229">
            <v>201.2352533827661</v>
          </cell>
          <cell r="G229">
            <v>207.59597585141867</v>
          </cell>
          <cell r="H229">
            <v>196.59242631317795</v>
          </cell>
          <cell r="I229">
            <v>200.42236479207813</v>
          </cell>
          <cell r="J229">
            <v>135.09469717956281</v>
          </cell>
          <cell r="K229">
            <v>162.03885013705113</v>
          </cell>
          <cell r="L229">
            <v>155.37208966422753</v>
          </cell>
          <cell r="M229">
            <v>161.75565855489606</v>
          </cell>
          <cell r="N229">
            <v>139.3027111392783</v>
          </cell>
          <cell r="O229">
            <v>157.23263546191689</v>
          </cell>
          <cell r="P229">
            <v>159.62202763056499</v>
          </cell>
          <cell r="Q229">
            <v>242.96905132875102</v>
          </cell>
          <cell r="R229">
            <v>265.81257965546439</v>
          </cell>
          <cell r="S229">
            <v>328.98783643485251</v>
          </cell>
          <cell r="T229">
            <v>332.25427598184825</v>
          </cell>
          <cell r="U229">
            <v>252.07478990933683</v>
          </cell>
          <cell r="V229">
            <v>281.72366982698912</v>
          </cell>
          <cell r="W229">
            <v>329.69129871281007</v>
          </cell>
          <cell r="X229">
            <v>291.09008329451052</v>
          </cell>
          <cell r="Y229">
            <v>348.94485420611329</v>
          </cell>
          <cell r="Z229">
            <v>372.04216569411716</v>
          </cell>
          <cell r="AA229">
            <v>443.48450882933417</v>
          </cell>
          <cell r="AB229">
            <v>285.32854661772103</v>
          </cell>
          <cell r="AC229">
            <v>254.24998967158811</v>
          </cell>
          <cell r="AD229">
            <v>262.61622858173598</v>
          </cell>
          <cell r="AE229">
            <v>947.25539717227286</v>
          </cell>
          <cell r="AF229">
            <v>956.98353185342796</v>
          </cell>
          <cell r="AG229">
            <v>688.20195284283079</v>
          </cell>
          <cell r="AH229">
            <v>556.23614917297471</v>
          </cell>
          <cell r="AI229">
            <v>353.14219267367832</v>
          </cell>
          <cell r="AJ229">
            <v>372.96607977045795</v>
          </cell>
          <cell r="AK229">
            <v>345.70017689328859</v>
          </cell>
          <cell r="AL229">
            <v>293.45022172686816</v>
          </cell>
          <cell r="AM229">
            <v>118.85968972180191</v>
          </cell>
          <cell r="AN229">
            <v>124.13757286755619</v>
          </cell>
          <cell r="AO229">
            <v>184.33639269264194</v>
          </cell>
          <cell r="AP229">
            <v>134.18455453580472</v>
          </cell>
          <cell r="AQ229">
            <v>88.807913956830959</v>
          </cell>
          <cell r="AR229">
            <v>154.97704014721327</v>
          </cell>
        </row>
        <row r="230">
          <cell r="B230">
            <v>1228</v>
          </cell>
          <cell r="C230">
            <v>27.58156746682165</v>
          </cell>
          <cell r="D230">
            <v>21.151427731426075</v>
          </cell>
          <cell r="E230">
            <v>10.417460152226194</v>
          </cell>
          <cell r="F230">
            <v>7.320801671843113</v>
          </cell>
          <cell r="G230">
            <v>12.191891259094444</v>
          </cell>
          <cell r="H230">
            <v>11.868268136508194</v>
          </cell>
          <cell r="I230">
            <v>4.3681758717479751</v>
          </cell>
          <cell r="J230">
            <v>8.4068396128319538</v>
          </cell>
          <cell r="K230">
            <v>13.175945464177845</v>
          </cell>
          <cell r="L230">
            <v>22.013659846831295</v>
          </cell>
          <cell r="M230">
            <v>25.006725772766355</v>
          </cell>
          <cell r="N230">
            <v>24.617170219527306</v>
          </cell>
          <cell r="O230">
            <v>14.328651338442707</v>
          </cell>
          <cell r="P230">
            <v>8.7035407890545056</v>
          </cell>
          <cell r="Q230">
            <v>35.723965576518566</v>
          </cell>
          <cell r="R230">
            <v>31.770454555924154</v>
          </cell>
          <cell r="S230">
            <v>17.115283492104158</v>
          </cell>
          <cell r="T230">
            <v>12.087184616993389</v>
          </cell>
          <cell r="U230">
            <v>14.804084785985076</v>
          </cell>
          <cell r="V230">
            <v>17.007634101739981</v>
          </cell>
          <cell r="W230">
            <v>7.1855732151279108</v>
          </cell>
          <cell r="X230">
            <v>18.114313102091543</v>
          </cell>
          <cell r="Y230">
            <v>28.373926161143203</v>
          </cell>
          <cell r="Z230">
            <v>52.712232306124342</v>
          </cell>
          <cell r="AA230">
            <v>68.560788511775144</v>
          </cell>
          <cell r="AB230">
            <v>50.422431431043869</v>
          </cell>
          <cell r="AC230">
            <v>23.169868291683162</v>
          </cell>
          <cell r="AD230">
            <v>14.319396209017514</v>
          </cell>
          <cell r="AE230">
            <v>139.27584198765555</v>
          </cell>
          <cell r="AF230">
            <v>114.38059797217014</v>
          </cell>
          <cell r="AG230">
            <v>35.803060837652666</v>
          </cell>
          <cell r="AH230">
            <v>20.235492849056754</v>
          </cell>
          <cell r="AI230">
            <v>20.739666048041279</v>
          </cell>
          <cell r="AJ230">
            <v>22.515930667067543</v>
          </cell>
          <cell r="AK230">
            <v>7.5344843532350021</v>
          </cell>
          <cell r="AL230">
            <v>18.261182710441446</v>
          </cell>
          <cell r="AM230">
            <v>9.6648969573591579</v>
          </cell>
          <cell r="AN230">
            <v>17.588244511760536</v>
          </cell>
          <cell r="AO230">
            <v>28.497609686040516</v>
          </cell>
          <cell r="AP230">
            <v>23.712704460839127</v>
          </cell>
          <cell r="AQ230">
            <v>8.0930885082700303</v>
          </cell>
          <cell r="AR230">
            <v>8.4502684893217435</v>
          </cell>
        </row>
        <row r="231">
          <cell r="B231">
            <v>1229</v>
          </cell>
          <cell r="C231">
            <v>207.99948662057491</v>
          </cell>
          <cell r="D231">
            <v>204.88427825423554</v>
          </cell>
          <cell r="E231">
            <v>241.12928473986653</v>
          </cell>
          <cell r="F231">
            <v>266.98181483026053</v>
          </cell>
          <cell r="G231">
            <v>320.56468166354347</v>
          </cell>
          <cell r="H231">
            <v>331.40493384653314</v>
          </cell>
          <cell r="I231">
            <v>328.14829642993311</v>
          </cell>
          <cell r="J231">
            <v>237.71840443792513</v>
          </cell>
          <cell r="K231">
            <v>277.88981767364152</v>
          </cell>
          <cell r="L231">
            <v>275.5756152831259</v>
          </cell>
          <cell r="M231">
            <v>302.64016602013538</v>
          </cell>
          <cell r="N231">
            <v>252.25043849511152</v>
          </cell>
          <cell r="O231">
            <v>270.59391466448119</v>
          </cell>
          <cell r="P231">
            <v>282.15003056940424</v>
          </cell>
          <cell r="Q231">
            <v>269.40334369702919</v>
          </cell>
          <cell r="R231">
            <v>307.745970350184</v>
          </cell>
          <cell r="S231">
            <v>396.16144494579021</v>
          </cell>
          <cell r="T231">
            <v>440.80670804743255</v>
          </cell>
          <cell r="U231">
            <v>389.24778985372097</v>
          </cell>
          <cell r="V231">
            <v>474.91460333921054</v>
          </cell>
          <cell r="W231">
            <v>539.79823126334588</v>
          </cell>
          <cell r="X231">
            <v>512.21455462829215</v>
          </cell>
          <cell r="Y231">
            <v>598.42575920205138</v>
          </cell>
          <cell r="Z231">
            <v>659.87236796512161</v>
          </cell>
          <cell r="AA231">
            <v>829.74670919421385</v>
          </cell>
          <cell r="AB231">
            <v>516.67516310957774</v>
          </cell>
          <cell r="AC231">
            <v>437.55865190787648</v>
          </cell>
          <cell r="AD231">
            <v>464.20395745035665</v>
          </cell>
          <cell r="AE231">
            <v>1050.3138977481374</v>
          </cell>
          <cell r="AF231">
            <v>1107.9529268370543</v>
          </cell>
          <cell r="AG231">
            <v>828.72085183222134</v>
          </cell>
          <cell r="AH231">
            <v>737.96680295339524</v>
          </cell>
          <cell r="AI231">
            <v>545.31362716504123</v>
          </cell>
          <cell r="AJ231">
            <v>628.72614836355035</v>
          </cell>
          <cell r="AK231">
            <v>566.00930859559969</v>
          </cell>
          <cell r="AL231">
            <v>516.36755510948024</v>
          </cell>
          <cell r="AM231">
            <v>203.83937233324434</v>
          </cell>
          <cell r="AN231">
            <v>220.17653297101103</v>
          </cell>
          <cell r="AO231">
            <v>344.88806751153641</v>
          </cell>
          <cell r="AP231">
            <v>242.98244050028407</v>
          </cell>
          <cell r="AQ231">
            <v>152.83647075028387</v>
          </cell>
          <cell r="AR231">
            <v>273.93948857920054</v>
          </cell>
        </row>
        <row r="232">
          <cell r="B232">
            <v>1230</v>
          </cell>
          <cell r="C232">
            <v>137.53054447444683</v>
          </cell>
          <cell r="D232">
            <v>132.61146239396987</v>
          </cell>
          <cell r="E232">
            <v>151.5241278771943</v>
          </cell>
          <cell r="F232">
            <v>157.20290960690693</v>
          </cell>
          <cell r="G232">
            <v>163.74658260743371</v>
          </cell>
          <cell r="H232">
            <v>164.82227638432687</v>
          </cell>
          <cell r="I232">
            <v>155.88127489481181</v>
          </cell>
          <cell r="J232">
            <v>100.0394401191604</v>
          </cell>
          <cell r="K232">
            <v>108.09046536249186</v>
          </cell>
          <cell r="L232">
            <v>103.50920076279922</v>
          </cell>
          <cell r="M232">
            <v>116.07665924506641</v>
          </cell>
          <cell r="N232">
            <v>82.077946690364072</v>
          </cell>
          <cell r="O232">
            <v>82.516988309868594</v>
          </cell>
          <cell r="P232">
            <v>91.655734635898128</v>
          </cell>
          <cell r="Q232">
            <v>178.13115380172255</v>
          </cell>
          <cell r="R232">
            <v>199.18874948202875</v>
          </cell>
          <cell r="S232">
            <v>248.94536351625234</v>
          </cell>
          <cell r="T232">
            <v>259.55362211975091</v>
          </cell>
          <cell r="U232">
            <v>198.8303734687189</v>
          </cell>
          <cell r="V232">
            <v>236.19595852720943</v>
          </cell>
          <cell r="W232">
            <v>256.42198174038515</v>
          </cell>
          <cell r="X232">
            <v>215.55612148356005</v>
          </cell>
          <cell r="Y232">
            <v>232.76894180058926</v>
          </cell>
          <cell r="Z232">
            <v>247.85524417082866</v>
          </cell>
          <cell r="AA232">
            <v>318.24667323386268</v>
          </cell>
          <cell r="AB232">
            <v>168.11719633448689</v>
          </cell>
          <cell r="AC232">
            <v>133.43249869138123</v>
          </cell>
          <cell r="AD232">
            <v>150.79549931339736</v>
          </cell>
          <cell r="AE232">
            <v>694.47403247624686</v>
          </cell>
          <cell r="AF232">
            <v>717.12314455491162</v>
          </cell>
          <cell r="AG232">
            <v>520.76297768224538</v>
          </cell>
          <cell r="AH232">
            <v>434.52595710062462</v>
          </cell>
          <cell r="AI232">
            <v>278.54984658372211</v>
          </cell>
          <cell r="AJ232">
            <v>312.69321730622886</v>
          </cell>
          <cell r="AK232">
            <v>268.87310885385665</v>
          </cell>
          <cell r="AL232">
            <v>217.30383573368303</v>
          </cell>
          <cell r="AM232">
            <v>79.287153445019911</v>
          </cell>
          <cell r="AN232">
            <v>82.7007024229584</v>
          </cell>
          <cell r="AO232">
            <v>132.28070555433987</v>
          </cell>
          <cell r="AP232">
            <v>79.062299820197808</v>
          </cell>
          <cell r="AQ232">
            <v>46.607128197470047</v>
          </cell>
          <cell r="AR232">
            <v>88.988560521643024</v>
          </cell>
        </row>
        <row r="233">
          <cell r="B233">
            <v>1231</v>
          </cell>
          <cell r="C233">
            <v>172.14794858228899</v>
          </cell>
          <cell r="D233">
            <v>141.2340962360976</v>
          </cell>
          <cell r="E233">
            <v>137.82656920905569</v>
          </cell>
          <cell r="F233">
            <v>136.5298137547415</v>
          </cell>
          <cell r="G233">
            <v>119.56274623387219</v>
          </cell>
          <cell r="H233">
            <v>110.7415258923039</v>
          </cell>
          <cell r="I233">
            <v>97.369921842561126</v>
          </cell>
          <cell r="J233">
            <v>70.925972386795678</v>
          </cell>
          <cell r="K233">
            <v>77.834227107637261</v>
          </cell>
          <cell r="L233">
            <v>77.367784472391492</v>
          </cell>
          <cell r="M233">
            <v>71.431508812131383</v>
          </cell>
          <cell r="N233">
            <v>71.596312114312568</v>
          </cell>
          <cell r="O233">
            <v>81.761613428156664</v>
          </cell>
          <cell r="P233">
            <v>77.005256002589931</v>
          </cell>
          <cell r="Q233">
            <v>222.96801647040874</v>
          </cell>
          <cell r="R233">
            <v>212.14035729366947</v>
          </cell>
          <cell r="S233">
            <v>226.44106819578286</v>
          </cell>
          <cell r="T233">
            <v>225.42081298615591</v>
          </cell>
          <cell r="U233">
            <v>145.17985724086341</v>
          </cell>
          <cell r="V233">
            <v>158.69639365923581</v>
          </cell>
          <cell r="W233">
            <v>160.17182524087079</v>
          </cell>
          <cell r="X233">
            <v>152.82500083903975</v>
          </cell>
          <cell r="Y233">
            <v>167.61321749289397</v>
          </cell>
          <cell r="Z233">
            <v>185.259000842874</v>
          </cell>
          <cell r="AA233">
            <v>195.84333483910436</v>
          </cell>
          <cell r="AB233">
            <v>146.64805524381103</v>
          </cell>
          <cell r="AC233">
            <v>132.21103436046022</v>
          </cell>
          <cell r="AD233">
            <v>126.69197486436964</v>
          </cell>
          <cell r="AE233">
            <v>869.27802468395396</v>
          </cell>
          <cell r="AF233">
            <v>763.751770644879</v>
          </cell>
          <cell r="AG233">
            <v>473.68676916726656</v>
          </cell>
          <cell r="AH233">
            <v>377.3832694502654</v>
          </cell>
          <cell r="AI233">
            <v>203.38857819351929</v>
          </cell>
          <cell r="AJ233">
            <v>210.0937129391472</v>
          </cell>
          <cell r="AK233">
            <v>167.9493166342958</v>
          </cell>
          <cell r="AL233">
            <v>154.06409546508505</v>
          </cell>
          <cell r="AM233">
            <v>57.093419731905726</v>
          </cell>
          <cell r="AN233">
            <v>61.814506088567718</v>
          </cell>
          <cell r="AO233">
            <v>81.403190322100841</v>
          </cell>
          <cell r="AP233">
            <v>68.965773665812094</v>
          </cell>
          <cell r="AQ233">
            <v>46.180478429098812</v>
          </cell>
          <cell r="AR233">
            <v>74.764409575603196</v>
          </cell>
        </row>
        <row r="234">
          <cell r="B234">
            <v>1232</v>
          </cell>
          <cell r="C234">
            <v>113.29340684895575</v>
          </cell>
          <cell r="D234">
            <v>108.06332704141556</v>
          </cell>
          <cell r="E234">
            <v>122.98457853288565</v>
          </cell>
          <cell r="F234">
            <v>134.81149934927618</v>
          </cell>
          <cell r="G234">
            <v>132.70426153749452</v>
          </cell>
          <cell r="H234">
            <v>137.87212014717633</v>
          </cell>
          <cell r="I234">
            <v>138.58928067695632</v>
          </cell>
          <cell r="J234">
            <v>96.840841352745826</v>
          </cell>
          <cell r="K234">
            <v>123.27830502417706</v>
          </cell>
          <cell r="L234">
            <v>116.14259942470562</v>
          </cell>
          <cell r="M234">
            <v>118.90860302221942</v>
          </cell>
          <cell r="N234">
            <v>103.44512593867542</v>
          </cell>
          <cell r="O234">
            <v>116.61139048726469</v>
          </cell>
          <cell r="P234">
            <v>120.58495363465347</v>
          </cell>
          <cell r="Q234">
            <v>146.73893248406432</v>
          </cell>
          <cell r="R234">
            <v>162.316277866685</v>
          </cell>
          <cell r="S234">
            <v>202.05653738905528</v>
          </cell>
          <cell r="T234">
            <v>222.58374890767095</v>
          </cell>
          <cell r="U234">
            <v>161.13702931833117</v>
          </cell>
          <cell r="V234">
            <v>197.57546301816222</v>
          </cell>
          <cell r="W234">
            <v>227.97695247963614</v>
          </cell>
          <cell r="X234">
            <v>208.66406427643082</v>
          </cell>
          <cell r="Y234">
            <v>265.47540998380646</v>
          </cell>
          <cell r="Z234">
            <v>278.10621787151229</v>
          </cell>
          <cell r="AA234">
            <v>326.01099632625551</v>
          </cell>
          <cell r="AB234">
            <v>211.88279249826445</v>
          </cell>
          <cell r="AC234">
            <v>188.56419177784301</v>
          </cell>
          <cell r="AD234">
            <v>198.39095027992477</v>
          </cell>
          <cell r="AE234">
            <v>572.08621843262574</v>
          </cell>
          <cell r="AF234">
            <v>584.37416721022123</v>
          </cell>
          <cell r="AG234">
            <v>422.67734005826895</v>
          </cell>
          <cell r="AH234">
            <v>372.63366135775829</v>
          </cell>
          <cell r="AI234">
            <v>225.74365280583947</v>
          </cell>
          <cell r="AJ234">
            <v>261.56462446329272</v>
          </cell>
          <cell r="AK234">
            <v>239.04686932139785</v>
          </cell>
          <cell r="AL234">
            <v>210.35589819937661</v>
          </cell>
          <cell r="AM234">
            <v>90.42782685886813</v>
          </cell>
          <cell r="AN234">
            <v>92.794403616953261</v>
          </cell>
          <cell r="AO234">
            <v>135.50798245366144</v>
          </cell>
          <cell r="AP234">
            <v>99.644422060838934</v>
          </cell>
          <cell r="AQ234">
            <v>65.864280035474778</v>
          </cell>
          <cell r="AR234">
            <v>117.07594169796846</v>
          </cell>
        </row>
        <row r="235">
          <cell r="B235">
            <v>1233</v>
          </cell>
          <cell r="C235">
            <v>42.356802871943898</v>
          </cell>
          <cell r="D235">
            <v>39.673334936655884</v>
          </cell>
          <cell r="E235">
            <v>50.865684039806958</v>
          </cell>
          <cell r="F235">
            <v>38.309670620202688</v>
          </cell>
          <cell r="G235">
            <v>37.639414552474285</v>
          </cell>
          <cell r="H235">
            <v>37.185558132744212</v>
          </cell>
          <cell r="I235">
            <v>18.392375069117609</v>
          </cell>
          <cell r="J235">
            <v>7.4509034448691969</v>
          </cell>
          <cell r="K235">
            <v>10.42741425043644</v>
          </cell>
          <cell r="L235">
            <v>7.3680560472860703</v>
          </cell>
          <cell r="M235">
            <v>11.052538147265519</v>
          </cell>
          <cell r="N235">
            <v>5.5975350396690953</v>
          </cell>
          <cell r="O235">
            <v>3.8734255667690367</v>
          </cell>
          <cell r="P235">
            <v>6.397849139651866</v>
          </cell>
          <cell r="Q235">
            <v>54.861021569890987</v>
          </cell>
          <cell r="R235">
            <v>59.591243706648925</v>
          </cell>
          <cell r="S235">
            <v>83.569371962037437</v>
          </cell>
          <cell r="T235">
            <v>63.25209753783929</v>
          </cell>
          <cell r="U235">
            <v>45.703908646168266</v>
          </cell>
          <cell r="V235">
            <v>53.288176448022774</v>
          </cell>
          <cell r="W235">
            <v>30.255136592371812</v>
          </cell>
          <cell r="X235">
            <v>16.054546548955436</v>
          </cell>
          <cell r="Y235">
            <v>22.455062735188505</v>
          </cell>
          <cell r="Z235">
            <v>17.642985524053746</v>
          </cell>
          <cell r="AA235">
            <v>30.302676860568869</v>
          </cell>
          <cell r="AB235">
            <v>11.465222208874986</v>
          </cell>
          <cell r="AC235">
            <v>6.2634478360774191</v>
          </cell>
          <cell r="AD235">
            <v>10.525984646548562</v>
          </cell>
          <cell r="AE235">
            <v>213.88484867625743</v>
          </cell>
          <cell r="AF235">
            <v>214.54153503135345</v>
          </cell>
          <cell r="AG235">
            <v>174.81681269852044</v>
          </cell>
          <cell r="AH235">
            <v>105.89210043299259</v>
          </cell>
          <cell r="AI235">
            <v>64.028531051718332</v>
          </cell>
          <cell r="AJ235">
            <v>70.546725023640548</v>
          </cell>
          <cell r="AK235">
            <v>31.724240563062068</v>
          </cell>
          <cell r="AL235">
            <v>16.184715711351561</v>
          </cell>
          <cell r="AM235">
            <v>7.6487781872020033</v>
          </cell>
          <cell r="AN235">
            <v>5.8868526286726004</v>
          </cell>
          <cell r="AO235">
            <v>12.59544816154485</v>
          </cell>
          <cell r="AP235">
            <v>5.3918745705213471</v>
          </cell>
          <cell r="AQ235">
            <v>2.1877827299735837</v>
          </cell>
          <cell r="AR235">
            <v>6.2116722716143551</v>
          </cell>
        </row>
        <row r="236">
          <cell r="B236">
            <v>1234</v>
          </cell>
          <cell r="C236">
            <v>24.660641963249365</v>
          </cell>
          <cell r="D236">
            <v>22.858552947963176</v>
          </cell>
          <cell r="E236">
            <v>26.423270779483502</v>
          </cell>
          <cell r="F236">
            <v>28.944721448897635</v>
          </cell>
          <cell r="G236">
            <v>29.17095865897404</v>
          </cell>
          <cell r="H236">
            <v>27.386281857505484</v>
          </cell>
          <cell r="I236">
            <v>27.516743530098825</v>
          </cell>
          <cell r="J236">
            <v>18.498056922832134</v>
          </cell>
          <cell r="K236">
            <v>21.257761983702292</v>
          </cell>
          <cell r="L236">
            <v>21.564590925762264</v>
          </cell>
          <cell r="M236">
            <v>23.403179403953441</v>
          </cell>
          <cell r="N236">
            <v>18.112049047857628</v>
          </cell>
          <cell r="O236">
            <v>19.471037302246128</v>
          </cell>
          <cell r="P236">
            <v>19.718983806104802</v>
          </cell>
          <cell r="Q236">
            <v>31.940749040086665</v>
          </cell>
          <cell r="R236">
            <v>34.33463815629085</v>
          </cell>
          <cell r="S236">
            <v>43.411903052285624</v>
          </cell>
          <cell r="T236">
            <v>47.789874322902122</v>
          </cell>
          <cell r="U236">
            <v>35.421029936908482</v>
          </cell>
          <cell r="V236">
            <v>39.245478437312329</v>
          </cell>
          <cell r="W236">
            <v>45.264563763615357</v>
          </cell>
          <cell r="X236">
            <v>39.857974020229619</v>
          </cell>
          <cell r="Y236">
            <v>45.777828279312956</v>
          </cell>
          <cell r="Z236">
            <v>51.636926089277431</v>
          </cell>
          <cell r="AA236">
            <v>64.164355149805857</v>
          </cell>
          <cell r="AB236">
            <v>37.098234404979493</v>
          </cell>
          <cell r="AC236">
            <v>31.485263974922319</v>
          </cell>
          <cell r="AD236">
            <v>32.44242186052751</v>
          </cell>
          <cell r="AE236">
            <v>124.52634091660107</v>
          </cell>
          <cell r="AF236">
            <v>123.6122207997285</v>
          </cell>
          <cell r="AG236">
            <v>90.812343644573687</v>
          </cell>
          <cell r="AH236">
            <v>80.006361345621187</v>
          </cell>
          <cell r="AI236">
            <v>49.622813067418711</v>
          </cell>
          <cell r="AJ236">
            <v>51.955990245581312</v>
          </cell>
          <cell r="AK236">
            <v>47.462483120338923</v>
          </cell>
          <cell r="AL236">
            <v>40.181139740120813</v>
          </cell>
          <cell r="AM236">
            <v>15.593118510935595</v>
          </cell>
          <cell r="AN236">
            <v>17.229452105529571</v>
          </cell>
          <cell r="AO236">
            <v>26.670211771289733</v>
          </cell>
          <cell r="AP236">
            <v>17.446589612943644</v>
          </cell>
          <cell r="AQ236">
            <v>10.997603648302029</v>
          </cell>
          <cell r="AR236">
            <v>19.145163047633034</v>
          </cell>
        </row>
        <row r="237">
          <cell r="B237">
            <v>1235</v>
          </cell>
          <cell r="C237">
            <v>100.57237277406399</v>
          </cell>
          <cell r="D237">
            <v>86.015035607306274</v>
          </cell>
          <cell r="E237">
            <v>107.8838273379897</v>
          </cell>
          <cell r="F237">
            <v>108.55135085581661</v>
          </cell>
          <cell r="G237">
            <v>76.891859076491613</v>
          </cell>
          <cell r="H237">
            <v>90.505232192545705</v>
          </cell>
          <cell r="I237">
            <v>61.563606492046112</v>
          </cell>
          <cell r="J237">
            <v>34.214158372082238</v>
          </cell>
          <cell r="K237">
            <v>43.134701956679521</v>
          </cell>
          <cell r="L237">
            <v>46.922863923396179</v>
          </cell>
          <cell r="M237">
            <v>61.82968125832987</v>
          </cell>
          <cell r="N237">
            <v>61.953230281953473</v>
          </cell>
          <cell r="O237">
            <v>64.86321139905958</v>
          </cell>
          <cell r="P237">
            <v>60.286507689086314</v>
          </cell>
          <cell r="Q237">
            <v>130.26250184117887</v>
          </cell>
          <cell r="R237">
            <v>129.19869119888838</v>
          </cell>
          <cell r="S237">
            <v>177.24687804141246</v>
          </cell>
          <cell r="T237">
            <v>179.22630294230396</v>
          </cell>
          <cell r="U237">
            <v>93.366449628664611</v>
          </cell>
          <cell r="V237">
            <v>129.69709276190258</v>
          </cell>
          <cell r="W237">
            <v>101.27106023753157</v>
          </cell>
          <cell r="X237">
            <v>73.721636883669291</v>
          </cell>
          <cell r="Y237">
            <v>92.889034159197863</v>
          </cell>
          <cell r="Z237">
            <v>112.35791416822271</v>
          </cell>
          <cell r="AA237">
            <v>169.51806242140722</v>
          </cell>
          <cell r="AB237">
            <v>126.89649045630445</v>
          </cell>
          <cell r="AC237">
            <v>104.88580045630103</v>
          </cell>
          <cell r="AD237">
            <v>99.185654503238922</v>
          </cell>
          <cell r="AE237">
            <v>507.85010372067342</v>
          </cell>
          <cell r="AF237">
            <v>465.14359845049893</v>
          </cell>
          <cell r="AG237">
            <v>370.77859450755233</v>
          </cell>
          <cell r="AH237">
            <v>300.04775193497443</v>
          </cell>
          <cell r="AI237">
            <v>130.80099265730615</v>
          </cell>
          <cell r="AJ237">
            <v>171.70235030211916</v>
          </cell>
          <cell r="AK237">
            <v>106.18849686045799</v>
          </cell>
          <cell r="AL237">
            <v>74.319366859683043</v>
          </cell>
          <cell r="AM237">
            <v>31.640420099729013</v>
          </cell>
          <cell r="AN237">
            <v>37.489940774003287</v>
          </cell>
          <cell r="AO237">
            <v>70.460968761895558</v>
          </cell>
          <cell r="AP237">
            <v>59.676990773900613</v>
          </cell>
          <cell r="AQ237">
            <v>36.635946983707662</v>
          </cell>
          <cell r="AR237">
            <v>58.532175421869994</v>
          </cell>
        </row>
        <row r="238">
          <cell r="B238">
            <v>1236</v>
          </cell>
          <cell r="C238">
            <v>187.07079538589696</v>
          </cell>
          <cell r="D238">
            <v>160.59925484452154</v>
          </cell>
          <cell r="E238">
            <v>139.37743008473996</v>
          </cell>
          <cell r="F238">
            <v>134.86905060273608</v>
          </cell>
          <cell r="G238">
            <v>68.052261615413798</v>
          </cell>
          <cell r="H238">
            <v>68.606954314572675</v>
          </cell>
          <cell r="I238">
            <v>104.50902258017649</v>
          </cell>
          <cell r="J238">
            <v>63.422487635767276</v>
          </cell>
          <cell r="K238">
            <v>107.90095604469984</v>
          </cell>
          <cell r="L238">
            <v>91.944928333078579</v>
          </cell>
          <cell r="M238">
            <v>91.457928365550472</v>
          </cell>
          <cell r="N238">
            <v>106.45430884786373</v>
          </cell>
          <cell r="O238">
            <v>93.302585604621854</v>
          </cell>
          <cell r="P238">
            <v>130.43115525181386</v>
          </cell>
          <cell r="Q238">
            <v>242.2962604564342</v>
          </cell>
          <cell r="R238">
            <v>241.22775032213602</v>
          </cell>
          <cell r="S238">
            <v>228.98904276504257</v>
          </cell>
          <cell r="T238">
            <v>222.67877028056031</v>
          </cell>
          <cell r="U238">
            <v>82.632909810536844</v>
          </cell>
          <cell r="V238">
            <v>98.316111701900255</v>
          </cell>
          <cell r="W238">
            <v>171.91552159066572</v>
          </cell>
          <cell r="X238">
            <v>136.65715675058667</v>
          </cell>
          <cell r="Y238">
            <v>232.36084027918434</v>
          </cell>
          <cell r="Z238">
            <v>220.16431867238234</v>
          </cell>
          <cell r="AA238">
            <v>250.74964796968393</v>
          </cell>
          <cell r="AB238">
            <v>218.0463895952881</v>
          </cell>
          <cell r="AC238">
            <v>150.87314002348631</v>
          </cell>
          <cell r="AD238">
            <v>214.59029552655113</v>
          </cell>
          <cell r="AE238">
            <v>944.6324096704285</v>
          </cell>
          <cell r="AF238">
            <v>868.47275920332424</v>
          </cell>
          <cell r="AG238">
            <v>479.01681751604684</v>
          </cell>
          <cell r="AH238">
            <v>372.79273928802399</v>
          </cell>
          <cell r="AI238">
            <v>115.76392453999389</v>
          </cell>
          <cell r="AJ238">
            <v>130.15794797168067</v>
          </cell>
          <cell r="AK238">
            <v>180.26325370620376</v>
          </cell>
          <cell r="AL238">
            <v>137.76516360555556</v>
          </cell>
          <cell r="AM238">
            <v>79.148143456408562</v>
          </cell>
          <cell r="AN238">
            <v>73.46120056321584</v>
          </cell>
          <cell r="AO238">
            <v>104.22525399521693</v>
          </cell>
          <cell r="AP238">
            <v>102.54304380971843</v>
          </cell>
          <cell r="AQ238">
            <v>52.699033950442526</v>
          </cell>
          <cell r="AR238">
            <v>126.6356196820867</v>
          </cell>
        </row>
        <row r="239">
          <cell r="B239">
            <v>1237</v>
          </cell>
          <cell r="C239">
            <v>289.58312007390191</v>
          </cell>
          <cell r="D239">
            <v>265.5848431233469</v>
          </cell>
          <cell r="E239">
            <v>254.73437693085955</v>
          </cell>
          <cell r="F239">
            <v>224.99773465553147</v>
          </cell>
          <cell r="G239">
            <v>190.24254989903753</v>
          </cell>
          <cell r="H239">
            <v>183.20853853671736</v>
          </cell>
          <cell r="I239">
            <v>183.6974441227045</v>
          </cell>
          <cell r="J239">
            <v>131.40298263949725</v>
          </cell>
          <cell r="K239">
            <v>152.44891602983509</v>
          </cell>
          <cell r="L239">
            <v>157.40066231919985</v>
          </cell>
          <cell r="M239">
            <v>150.16982383683251</v>
          </cell>
          <cell r="N239">
            <v>150.3957927884197</v>
          </cell>
          <cell r="O239">
            <v>152.92784636711701</v>
          </cell>
          <cell r="P239">
            <v>174.87473312397447</v>
          </cell>
          <cell r="Q239">
            <v>375.07141048111799</v>
          </cell>
          <cell r="R239">
            <v>398.92111758753805</v>
          </cell>
          <cell r="S239">
            <v>418.51382320137662</v>
          </cell>
          <cell r="T239">
            <v>371.48788877134092</v>
          </cell>
          <cell r="U239">
            <v>231.00327740427497</v>
          </cell>
          <cell r="V239">
            <v>262.54410095117481</v>
          </cell>
          <cell r="W239">
            <v>302.17909556085698</v>
          </cell>
          <cell r="X239">
            <v>283.13550391128797</v>
          </cell>
          <cell r="Y239">
            <v>328.29327493325121</v>
          </cell>
          <cell r="Z239">
            <v>376.89963118521524</v>
          </cell>
          <cell r="AA239">
            <v>411.71969599235695</v>
          </cell>
          <cell r="AB239">
            <v>308.05009193851964</v>
          </cell>
          <cell r="AC239">
            <v>247.289013792275</v>
          </cell>
          <cell r="AD239">
            <v>287.71055955726939</v>
          </cell>
          <cell r="AE239">
            <v>1462.2784916854721</v>
          </cell>
          <cell r="AF239">
            <v>1436.2034352725593</v>
          </cell>
          <cell r="AG239">
            <v>875.47926859582219</v>
          </cell>
          <cell r="AH239">
            <v>621.91823447249749</v>
          </cell>
          <cell r="AI239">
            <v>323.62222309772523</v>
          </cell>
          <cell r="AJ239">
            <v>347.57478545822312</v>
          </cell>
          <cell r="AK239">
            <v>316.85205887049784</v>
          </cell>
          <cell r="AL239">
            <v>285.43114715953243</v>
          </cell>
          <cell r="AM239">
            <v>111.82522489147178</v>
          </cell>
          <cell r="AN239">
            <v>125.75834070506144</v>
          </cell>
          <cell r="AO239">
            <v>171.1332009320507</v>
          </cell>
          <cell r="AP239">
            <v>144.87006242969696</v>
          </cell>
          <cell r="AQ239">
            <v>86.376489091311299</v>
          </cell>
          <cell r="AR239">
            <v>169.7858932027367</v>
          </cell>
        </row>
        <row r="240">
          <cell r="B240">
            <v>1238</v>
          </cell>
          <cell r="C240">
            <v>50.88240964566954</v>
          </cell>
          <cell r="D240">
            <v>47.229416368522998</v>
          </cell>
          <cell r="E240">
            <v>53.183135687041052</v>
          </cell>
          <cell r="F240">
            <v>59.011959112914077</v>
          </cell>
          <cell r="G240">
            <v>64.201861921000344</v>
          </cell>
          <cell r="H240">
            <v>61.7053513672195</v>
          </cell>
          <cell r="I240">
            <v>62.683053823484641</v>
          </cell>
          <cell r="J240">
            <v>43.382833500828923</v>
          </cell>
          <cell r="K240">
            <v>49.423535022661795</v>
          </cell>
          <cell r="L240">
            <v>47.339715762696393</v>
          </cell>
          <cell r="M240">
            <v>50.244128922573111</v>
          </cell>
          <cell r="N240">
            <v>42.848891879483503</v>
          </cell>
          <cell r="O240">
            <v>48.263265899391072</v>
          </cell>
          <cell r="P240">
            <v>49.025133795493069</v>
          </cell>
          <cell r="Q240">
            <v>65.903486189419212</v>
          </cell>
          <cell r="R240">
            <v>70.940838864016143</v>
          </cell>
          <cell r="S240">
            <v>87.376810756336937</v>
          </cell>
          <cell r="T240">
            <v>97.433105878509295</v>
          </cell>
          <cell r="U240">
            <v>77.957536455848512</v>
          </cell>
          <cell r="V240">
            <v>88.425878662506904</v>
          </cell>
          <cell r="W240">
            <v>103.11253159690528</v>
          </cell>
          <cell r="X240">
            <v>93.477485652327928</v>
          </cell>
          <cell r="Y240">
            <v>106.4318106938358</v>
          </cell>
          <cell r="Z240">
            <v>113.3560758161865</v>
          </cell>
          <cell r="AA240">
            <v>137.75402379028938</v>
          </cell>
          <cell r="AB240">
            <v>87.765786783065749</v>
          </cell>
          <cell r="AC240">
            <v>78.043179905926195</v>
          </cell>
          <cell r="AD240">
            <v>80.658014023511171</v>
          </cell>
          <cell r="AE240">
            <v>256.93573993886082</v>
          </cell>
          <cell r="AF240">
            <v>255.40256453146938</v>
          </cell>
          <cell r="AG240">
            <v>182.78150477334535</v>
          </cell>
          <cell r="AH240">
            <v>163.1154797200731</v>
          </cell>
          <cell r="AI240">
            <v>109.21399704174401</v>
          </cell>
          <cell r="AJ240">
            <v>117.06454532296426</v>
          </cell>
          <cell r="AK240">
            <v>108.11938486740519</v>
          </cell>
          <cell r="AL240">
            <v>94.235394695299391</v>
          </cell>
          <cell r="AM240">
            <v>36.25344189235863</v>
          </cell>
          <cell r="AN240">
            <v>37.822992712018227</v>
          </cell>
          <cell r="AO240">
            <v>57.258098803560053</v>
          </cell>
          <cell r="AP240">
            <v>41.27456976377654</v>
          </cell>
          <cell r="AQ240">
            <v>27.259989331584539</v>
          </cell>
          <cell r="AR240">
            <v>47.598506554691731</v>
          </cell>
        </row>
        <row r="241">
          <cell r="B241">
            <v>1239</v>
          </cell>
          <cell r="C241">
            <v>34.114804842763277</v>
          </cell>
          <cell r="D241">
            <v>33.465950333127132</v>
          </cell>
          <cell r="E241">
            <v>37.672000485238847</v>
          </cell>
          <cell r="F241">
            <v>43.469337048151445</v>
          </cell>
          <cell r="G241">
            <v>49.725961155839052</v>
          </cell>
          <cell r="H241">
            <v>53.265806796260478</v>
          </cell>
          <cell r="I241">
            <v>49.650652043781236</v>
          </cell>
          <cell r="J241">
            <v>36.364854869710015</v>
          </cell>
          <cell r="K241">
            <v>42.40614123574634</v>
          </cell>
          <cell r="L241">
            <v>41.796604862068087</v>
          </cell>
          <cell r="M241">
            <v>50.157507583377452</v>
          </cell>
          <cell r="N241">
            <v>36.415014298900651</v>
          </cell>
          <cell r="O241">
            <v>37.694332224585231</v>
          </cell>
          <cell r="P241">
            <v>39.461820331877774</v>
          </cell>
          <cell r="Q241">
            <v>44.18589028047586</v>
          </cell>
          <cell r="R241">
            <v>50.267455593539971</v>
          </cell>
          <cell r="S241">
            <v>61.892914261041128</v>
          </cell>
          <cell r="T241">
            <v>71.771088144645063</v>
          </cell>
          <cell r="U241">
            <v>60.380077985564263</v>
          </cell>
          <cell r="V241">
            <v>76.33172268311327</v>
          </cell>
          <cell r="W241">
            <v>81.674457694549105</v>
          </cell>
          <cell r="X241">
            <v>78.355767132346372</v>
          </cell>
          <cell r="Y241">
            <v>91.320104767688946</v>
          </cell>
          <cell r="Z241">
            <v>100.08296486936737</v>
          </cell>
          <cell r="AA241">
            <v>137.51653458953732</v>
          </cell>
          <cell r="AB241">
            <v>74.587515346922629</v>
          </cell>
          <cell r="AC241">
            <v>60.952890286568291</v>
          </cell>
          <cell r="AD241">
            <v>64.924087122317729</v>
          </cell>
          <cell r="AE241">
            <v>172.26606770756987</v>
          </cell>
          <cell r="AF241">
            <v>180.97385478724587</v>
          </cell>
          <cell r="AG241">
            <v>129.47233831855422</v>
          </cell>
          <cell r="AH241">
            <v>120.15398018146952</v>
          </cell>
          <cell r="AI241">
            <v>84.588994961768961</v>
          </cell>
          <cell r="AJ241">
            <v>101.05343079170393</v>
          </cell>
          <cell r="AK241">
            <v>85.640338652868337</v>
          </cell>
          <cell r="AL241">
            <v>78.991070318607143</v>
          </cell>
          <cell r="AM241">
            <v>31.106001957657728</v>
          </cell>
          <cell r="AN241">
            <v>33.394215736521851</v>
          </cell>
          <cell r="AO241">
            <v>57.15938531594432</v>
          </cell>
          <cell r="AP241">
            <v>35.077080927933025</v>
          </cell>
          <cell r="AQ241">
            <v>21.290459216858785</v>
          </cell>
          <cell r="AR241">
            <v>38.313484702812318</v>
          </cell>
        </row>
        <row r="242">
          <cell r="B242">
            <v>1240</v>
          </cell>
          <cell r="C242">
            <v>347.03224305250529</v>
          </cell>
          <cell r="D242">
            <v>345.21302204103938</v>
          </cell>
          <cell r="E242">
            <v>364.52691092030614</v>
          </cell>
          <cell r="F242">
            <v>364.85240797454117</v>
          </cell>
          <cell r="G242">
            <v>264.57138068690369</v>
          </cell>
          <cell r="H242">
            <v>336.18046507544307</v>
          </cell>
          <cell r="I242">
            <v>264.78105988130682</v>
          </cell>
          <cell r="J242">
            <v>191.67552560764548</v>
          </cell>
          <cell r="K242">
            <v>223.42672553234658</v>
          </cell>
          <cell r="L242">
            <v>242.3119131839513</v>
          </cell>
          <cell r="M242">
            <v>175.20988258675592</v>
          </cell>
          <cell r="N242">
            <v>216.25739798367641</v>
          </cell>
          <cell r="O242">
            <v>244.40294064972309</v>
          </cell>
          <cell r="P242">
            <v>215.04871048503034</v>
          </cell>
          <cell r="Q242">
            <v>449.48017982164117</v>
          </cell>
          <cell r="R242">
            <v>518.52644502918508</v>
          </cell>
          <cell r="S242">
            <v>598.89659568976401</v>
          </cell>
          <cell r="T242">
            <v>602.39829062772344</v>
          </cell>
          <cell r="U242">
            <v>321.25755294219823</v>
          </cell>
          <cell r="V242">
            <v>481.75810290027027</v>
          </cell>
          <cell r="W242">
            <v>435.56023100208864</v>
          </cell>
          <cell r="X242">
            <v>413.00543899578963</v>
          </cell>
          <cell r="Y242">
            <v>481.14144293601817</v>
          </cell>
          <cell r="Z242">
            <v>580.22164179721472</v>
          </cell>
          <cell r="AA242">
            <v>480.37187332560751</v>
          </cell>
          <cell r="AB242">
            <v>442.95196093002716</v>
          </cell>
          <cell r="AC242">
            <v>395.2070443476639</v>
          </cell>
          <cell r="AD242">
            <v>353.80631449973015</v>
          </cell>
          <cell r="AE242">
            <v>1752.3734974868007</v>
          </cell>
          <cell r="AF242">
            <v>1866.808822090414</v>
          </cell>
          <cell r="AG242">
            <v>1252.8177672800889</v>
          </cell>
          <cell r="AH242">
            <v>1008.4917777414947</v>
          </cell>
          <cell r="AI242">
            <v>450.06323996061775</v>
          </cell>
          <cell r="AJ242">
            <v>637.78606585208342</v>
          </cell>
          <cell r="AK242">
            <v>456.70980548463336</v>
          </cell>
          <cell r="AL242">
            <v>416.35405877120292</v>
          </cell>
          <cell r="AM242">
            <v>163.88928488366653</v>
          </cell>
          <cell r="AN242">
            <v>193.59984695163206</v>
          </cell>
          <cell r="AO242">
            <v>199.66879680554041</v>
          </cell>
          <cell r="AP242">
            <v>208.31182951276904</v>
          </cell>
          <cell r="AQ242">
            <v>138.04332198752843</v>
          </cell>
          <cell r="AR242">
            <v>208.79081122550093</v>
          </cell>
        </row>
        <row r="243">
          <cell r="B243">
            <v>1241</v>
          </cell>
          <cell r="C243">
            <v>90.381277697585645</v>
          </cell>
          <cell r="D243">
            <v>90.750161409404271</v>
          </cell>
          <cell r="E243">
            <v>71.55372485042075</v>
          </cell>
          <cell r="F243">
            <v>70.597421687237059</v>
          </cell>
          <cell r="G243">
            <v>58.706728068934119</v>
          </cell>
          <cell r="H243">
            <v>77.866767693071694</v>
          </cell>
          <cell r="I243">
            <v>65.371177025278342</v>
          </cell>
          <cell r="J243">
            <v>49.012720898353884</v>
          </cell>
          <cell r="K243">
            <v>54.176033454791614</v>
          </cell>
          <cell r="L243">
            <v>59.838202148078793</v>
          </cell>
          <cell r="M243">
            <v>70.096267645817235</v>
          </cell>
          <cell r="N243">
            <v>44.367466271564155</v>
          </cell>
          <cell r="O243">
            <v>42.51628761316595</v>
          </cell>
          <cell r="P243">
            <v>46.886038809121786</v>
          </cell>
          <cell r="Q243">
            <v>117.06287748563483</v>
          </cell>
          <cell r="R243">
            <v>136.31107628335354</v>
          </cell>
          <cell r="S243">
            <v>117.55862444736695</v>
          </cell>
          <cell r="T243">
            <v>116.56156083279488</v>
          </cell>
          <cell r="U243">
            <v>71.285033746669356</v>
          </cell>
          <cell r="V243">
            <v>111.5857409334356</v>
          </cell>
          <cell r="W243">
            <v>107.53444743658125</v>
          </cell>
          <cell r="X243">
            <v>105.60826817524237</v>
          </cell>
          <cell r="Y243">
            <v>116.66614567653716</v>
          </cell>
          <cell r="Z243">
            <v>143.28399886057034</v>
          </cell>
          <cell r="AA243">
            <v>192.18251222491074</v>
          </cell>
          <cell r="AB243">
            <v>90.876226060805593</v>
          </cell>
          <cell r="AC243">
            <v>68.750139910616284</v>
          </cell>
          <cell r="AD243">
            <v>77.13869362495636</v>
          </cell>
          <cell r="AE243">
            <v>456.3891652058424</v>
          </cell>
          <cell r="AF243">
            <v>490.74974322684977</v>
          </cell>
          <cell r="AG243">
            <v>245.91813422322639</v>
          </cell>
          <cell r="AH243">
            <v>195.13895960444273</v>
          </cell>
          <cell r="AI243">
            <v>99.866206895065389</v>
          </cell>
          <cell r="AJ243">
            <v>147.72523863466449</v>
          </cell>
          <cell r="AK243">
            <v>112.75601644958961</v>
          </cell>
          <cell r="AL243">
            <v>106.46453277097902</v>
          </cell>
          <cell r="AM243">
            <v>39.739522474691391</v>
          </cell>
          <cell r="AN243">
            <v>47.808903101410309</v>
          </cell>
          <cell r="AO243">
            <v>79.881552425955547</v>
          </cell>
          <cell r="AP243">
            <v>42.737349825013744</v>
          </cell>
          <cell r="AQ243">
            <v>24.013989214271277</v>
          </cell>
          <cell r="AR243">
            <v>45.521659051232945</v>
          </cell>
        </row>
        <row r="244">
          <cell r="B244">
            <v>1242</v>
          </cell>
          <cell r="C244">
            <v>165.982558283738</v>
          </cell>
          <cell r="D244">
            <v>145.94440490620369</v>
          </cell>
          <cell r="E244">
            <v>156.03526711863307</v>
          </cell>
          <cell r="F244">
            <v>203.85369904517773</v>
          </cell>
          <cell r="G244">
            <v>221.25651624770398</v>
          </cell>
          <cell r="H244">
            <v>215.92337690563085</v>
          </cell>
          <cell r="I244">
            <v>192.97928572042008</v>
          </cell>
          <cell r="J244">
            <v>108.56040626808722</v>
          </cell>
          <cell r="K244">
            <v>124.63695475251889</v>
          </cell>
          <cell r="L244">
            <v>119.74176631624863</v>
          </cell>
          <cell r="M244">
            <v>123.69120674068333</v>
          </cell>
          <cell r="N244">
            <v>106.6125340441035</v>
          </cell>
          <cell r="O244">
            <v>142.60623330781692</v>
          </cell>
          <cell r="P244">
            <v>139.72924923208456</v>
          </cell>
          <cell r="Q244">
            <v>214.98253156074279</v>
          </cell>
          <cell r="R244">
            <v>219.21546586072085</v>
          </cell>
          <cell r="S244">
            <v>256.35690393602357</v>
          </cell>
          <cell r="T244">
            <v>336.57752329134217</v>
          </cell>
          <cell r="U244">
            <v>268.66219164638312</v>
          </cell>
          <cell r="V244">
            <v>309.42558309130993</v>
          </cell>
          <cell r="W244">
            <v>317.4475632988366</v>
          </cell>
          <cell r="X244">
            <v>233.91634433334369</v>
          </cell>
          <cell r="Y244">
            <v>268.40121346224657</v>
          </cell>
          <cell r="Z244">
            <v>286.72450863350178</v>
          </cell>
          <cell r="AA244">
            <v>339.12343195884574</v>
          </cell>
          <cell r="AB244">
            <v>218.37047636224455</v>
          </cell>
          <cell r="AC244">
            <v>230.5986491869142</v>
          </cell>
          <cell r="AD244">
            <v>229.88787325027661</v>
          </cell>
          <cell r="AE244">
            <v>838.14527901798886</v>
          </cell>
          <cell r="AF244">
            <v>789.22371179047605</v>
          </cell>
          <cell r="AG244">
            <v>536.26700556891228</v>
          </cell>
          <cell r="AH244">
            <v>563.47381805849625</v>
          </cell>
          <cell r="AI244">
            <v>376.38018256662451</v>
          </cell>
          <cell r="AJ244">
            <v>409.63986723986005</v>
          </cell>
          <cell r="AK244">
            <v>332.86192027271488</v>
          </cell>
          <cell r="AL244">
            <v>235.81292201118634</v>
          </cell>
          <cell r="AM244">
            <v>91.424431592947244</v>
          </cell>
          <cell r="AN244">
            <v>95.67002846841126</v>
          </cell>
          <cell r="AO244">
            <v>140.95822713144415</v>
          </cell>
          <cell r="AP244">
            <v>102.69545561348114</v>
          </cell>
          <cell r="AQ244">
            <v>80.546650255543383</v>
          </cell>
          <cell r="AR244">
            <v>135.66313991512155</v>
          </cell>
        </row>
        <row r="245">
          <cell r="B245">
            <v>1243</v>
          </cell>
          <cell r="C245">
            <v>100.57755867528485</v>
          </cell>
          <cell r="D245">
            <v>74.418087088437531</v>
          </cell>
          <cell r="E245">
            <v>80.561362409964318</v>
          </cell>
          <cell r="F245">
            <v>69.661969507153358</v>
          </cell>
          <cell r="G245">
            <v>32.801170983148168</v>
          </cell>
          <cell r="H245">
            <v>32.033596190196072</v>
          </cell>
          <cell r="I245">
            <v>41.541619497016519</v>
          </cell>
          <cell r="J245">
            <v>39.826608380586187</v>
          </cell>
          <cell r="K245">
            <v>34.286258101260586</v>
          </cell>
          <cell r="L245">
            <v>33.40697703926346</v>
          </cell>
          <cell r="M245">
            <v>32.302503654177791</v>
          </cell>
          <cell r="N245">
            <v>43.102802632068176</v>
          </cell>
          <cell r="O245">
            <v>35.136259205407313</v>
          </cell>
          <cell r="P245">
            <v>33.871488024957465</v>
          </cell>
          <cell r="Q245">
            <v>130.26921868049268</v>
          </cell>
          <cell r="R245">
            <v>111.77952070201003</v>
          </cell>
          <cell r="S245">
            <v>132.35765109809697</v>
          </cell>
          <cell r="T245">
            <v>115.01706014723072</v>
          </cell>
          <cell r="U245">
            <v>39.829039317578882</v>
          </cell>
          <cell r="V245">
            <v>45.905238801424566</v>
          </cell>
          <cell r="W245">
            <v>68.335240414976468</v>
          </cell>
          <cell r="X245">
            <v>85.814846865776886</v>
          </cell>
          <cell r="Y245">
            <v>73.834227558998862</v>
          </cell>
          <cell r="Z245">
            <v>79.993801421097828</v>
          </cell>
          <cell r="AA245">
            <v>88.563578517217792</v>
          </cell>
          <cell r="AB245">
            <v>88.285862705587903</v>
          </cell>
          <cell r="AC245">
            <v>56.816407826712272</v>
          </cell>
          <cell r="AD245">
            <v>55.726659870235075</v>
          </cell>
          <cell r="AE245">
            <v>507.87629043975204</v>
          </cell>
          <cell r="AF245">
            <v>402.43076775728463</v>
          </cell>
          <cell r="AG245">
            <v>276.87587160213496</v>
          </cell>
          <cell r="AH245">
            <v>192.55326793442748</v>
          </cell>
          <cell r="AI245">
            <v>55.798179110869405</v>
          </cell>
          <cell r="AJ245">
            <v>60.772660554962833</v>
          </cell>
          <cell r="AK245">
            <v>71.653406661729633</v>
          </cell>
          <cell r="AL245">
            <v>86.51062775897168</v>
          </cell>
          <cell r="AM245">
            <v>25.149857556941651</v>
          </cell>
          <cell r="AN245">
            <v>26.691158337758729</v>
          </cell>
          <cell r="AO245">
            <v>36.811862111959393</v>
          </cell>
          <cell r="AP245">
            <v>41.519151516341012</v>
          </cell>
          <cell r="AQ245">
            <v>19.845612045563563</v>
          </cell>
          <cell r="AR245">
            <v>32.885830592497307</v>
          </cell>
        </row>
        <row r="246">
          <cell r="B246">
            <v>1244</v>
          </cell>
          <cell r="C246">
            <v>279.71479378051305</v>
          </cell>
          <cell r="D246">
            <v>286.40650087741039</v>
          </cell>
          <cell r="E246">
            <v>289.52226328446881</v>
          </cell>
          <cell r="F246">
            <v>318.02136323096204</v>
          </cell>
          <cell r="G246">
            <v>257.82223806531141</v>
          </cell>
          <cell r="H246">
            <v>259.03048071108935</v>
          </cell>
          <cell r="I246">
            <v>254.87778428763383</v>
          </cell>
          <cell r="J246">
            <v>169.70879156841912</v>
          </cell>
          <cell r="K246">
            <v>193.83539794382574</v>
          </cell>
          <cell r="L246">
            <v>225.70547184840848</v>
          </cell>
          <cell r="M246">
            <v>205.41192893467777</v>
          </cell>
          <cell r="N246">
            <v>184.40668653167788</v>
          </cell>
          <cell r="O246">
            <v>183.9178644285287</v>
          </cell>
          <cell r="P246">
            <v>200.4891772228616</v>
          </cell>
          <cell r="Q246">
            <v>362.28983999108152</v>
          </cell>
          <cell r="R246">
            <v>430.19624188903509</v>
          </cell>
          <cell r="S246">
            <v>475.66830503598061</v>
          </cell>
          <cell r="T246">
            <v>525.07677462498134</v>
          </cell>
          <cell r="U246">
            <v>313.06236177132661</v>
          </cell>
          <cell r="V246">
            <v>371.19953698890572</v>
          </cell>
          <cell r="W246">
            <v>419.26951516617805</v>
          </cell>
          <cell r="X246">
            <v>365.67346687043153</v>
          </cell>
          <cell r="Y246">
            <v>417.41757990929131</v>
          </cell>
          <cell r="Z246">
            <v>540.45712287815093</v>
          </cell>
          <cell r="AA246">
            <v>563.17664077492225</v>
          </cell>
          <cell r="AB246">
            <v>377.71333683567758</v>
          </cell>
          <cell r="AC246">
            <v>297.40082263455992</v>
          </cell>
          <cell r="AD246">
            <v>329.85241683298398</v>
          </cell>
          <cell r="AE246">
            <v>1412.4474059368476</v>
          </cell>
          <cell r="AF246">
            <v>1548.8007357915769</v>
          </cell>
          <cell r="AG246">
            <v>995.03939105671316</v>
          </cell>
          <cell r="AH246">
            <v>879.0456714950501</v>
          </cell>
          <cell r="AI246">
            <v>438.58225139963361</v>
          </cell>
          <cell r="AJ246">
            <v>491.42067547388689</v>
          </cell>
          <cell r="AK246">
            <v>439.62805850441265</v>
          </cell>
          <cell r="AL246">
            <v>368.63832226188504</v>
          </cell>
          <cell r="AM246">
            <v>142.18328035047614</v>
          </cell>
          <cell r="AN246">
            <v>180.33180553044258</v>
          </cell>
          <cell r="AO246">
            <v>234.08698239144053</v>
          </cell>
          <cell r="AP246">
            <v>177.6313532113297</v>
          </cell>
          <cell r="AQ246">
            <v>103.88022709985651</v>
          </cell>
          <cell r="AR246">
            <v>194.65495914800385</v>
          </cell>
        </row>
        <row r="247">
          <cell r="B247">
            <v>1245</v>
          </cell>
          <cell r="C247">
            <v>78.003372223124614</v>
          </cell>
          <cell r="D247">
            <v>78.376620601521779</v>
          </cell>
          <cell r="E247">
            <v>86.53985127789052</v>
          </cell>
          <cell r="F247">
            <v>95.371359351575009</v>
          </cell>
          <cell r="G247">
            <v>104.30981265818492</v>
          </cell>
          <cell r="H247">
            <v>106.93398884061477</v>
          </cell>
          <cell r="I247">
            <v>108.14544849147374</v>
          </cell>
          <cell r="J247">
            <v>71.534514986497868</v>
          </cell>
          <cell r="K247">
            <v>82.722959044654218</v>
          </cell>
          <cell r="L247">
            <v>80.720991529276844</v>
          </cell>
          <cell r="M247">
            <v>91.343082781602092</v>
          </cell>
          <cell r="N247">
            <v>67.339884648886112</v>
          </cell>
          <cell r="O247">
            <v>72.453604320379341</v>
          </cell>
          <cell r="P247">
            <v>74.800668557634253</v>
          </cell>
          <cell r="Q247">
            <v>101.03087097944325</v>
          </cell>
          <cell r="R247">
            <v>117.72542708159165</v>
          </cell>
          <cell r="S247">
            <v>142.17996194294136</v>
          </cell>
          <cell r="T247">
            <v>157.46516287824528</v>
          </cell>
          <cell r="U247">
            <v>126.65888152915545</v>
          </cell>
          <cell r="V247">
            <v>153.24006285687167</v>
          </cell>
          <cell r="W247">
            <v>177.89737886798235</v>
          </cell>
          <cell r="X247">
            <v>154.13623451240974</v>
          </cell>
          <cell r="Y247">
            <v>178.14092644400236</v>
          </cell>
          <cell r="Z247">
            <v>193.28833492829727</v>
          </cell>
          <cell r="AA247">
            <v>250.43477652813075</v>
          </cell>
          <cell r="AB247">
            <v>137.9297736499976</v>
          </cell>
          <cell r="AC247">
            <v>117.15969840490008</v>
          </cell>
          <cell r="AD247">
            <v>123.06490378297184</v>
          </cell>
          <cell r="AE247">
            <v>393.88571216340983</v>
          </cell>
          <cell r="AF247">
            <v>423.83733359618208</v>
          </cell>
          <cell r="AG247">
            <v>297.42293370055341</v>
          </cell>
          <cell r="AH247">
            <v>263.61682048924331</v>
          </cell>
          <cell r="AI247">
            <v>177.44176306122898</v>
          </cell>
          <cell r="AJ247">
            <v>202.8702293371542</v>
          </cell>
          <cell r="AK247">
            <v>186.53557307584575</v>
          </cell>
          <cell r="AL247">
            <v>155.38596053115418</v>
          </cell>
          <cell r="AM247">
            <v>60.67943111544389</v>
          </cell>
          <cell r="AN247">
            <v>64.493616514794709</v>
          </cell>
          <cell r="AO247">
            <v>104.09437622036283</v>
          </cell>
          <cell r="AP247">
            <v>64.865732692516431</v>
          </cell>
          <cell r="AQ247">
            <v>40.923141938335093</v>
          </cell>
          <cell r="AR247">
            <v>72.623975438557352</v>
          </cell>
        </row>
        <row r="248">
          <cell r="B248">
            <v>1246</v>
          </cell>
          <cell r="C248">
            <v>368.89587706605926</v>
          </cell>
          <cell r="D248">
            <v>376.08395549980412</v>
          </cell>
          <cell r="E248">
            <v>362.85632049352756</v>
          </cell>
          <cell r="F248">
            <v>368.96887384118054</v>
          </cell>
          <cell r="G248">
            <v>301.24764197574035</v>
          </cell>
          <cell r="H248">
            <v>299.95546660699824</v>
          </cell>
          <cell r="I248">
            <v>274.41865325222005</v>
          </cell>
          <cell r="J248">
            <v>186.36274902639985</v>
          </cell>
          <cell r="K248">
            <v>224.12894685494459</v>
          </cell>
          <cell r="L248">
            <v>259.245789843767</v>
          </cell>
          <cell r="M248">
            <v>249.9792686935065</v>
          </cell>
          <cell r="N248">
            <v>178.0062402782884</v>
          </cell>
          <cell r="O248">
            <v>280.82814428964514</v>
          </cell>
          <cell r="P248">
            <v>267.98844030523554</v>
          </cell>
          <cell r="Q248">
            <v>477.79821177603776</v>
          </cell>
          <cell r="R248">
            <v>564.89606135032955</v>
          </cell>
          <cell r="S248">
            <v>596.15191240461593</v>
          </cell>
          <cell r="T248">
            <v>609.19488000822685</v>
          </cell>
          <cell r="U248">
            <v>365.79194635288951</v>
          </cell>
          <cell r="V248">
            <v>429.84644129968677</v>
          </cell>
          <cell r="W248">
            <v>451.41390420976006</v>
          </cell>
          <cell r="X248">
            <v>401.55793876190285</v>
          </cell>
          <cell r="Y248">
            <v>482.65365137755623</v>
          </cell>
          <cell r="Z248">
            <v>620.77021239139287</v>
          </cell>
          <cell r="AA248">
            <v>685.36664611601179</v>
          </cell>
          <cell r="AB248">
            <v>364.60354153988789</v>
          </cell>
          <cell r="AC248">
            <v>454.1077148225209</v>
          </cell>
          <cell r="AD248">
            <v>440.90477073344988</v>
          </cell>
          <cell r="AE248">
            <v>1862.7760712277834</v>
          </cell>
          <cell r="AF248">
            <v>2033.7496013989564</v>
          </cell>
          <cell r="AG248">
            <v>1247.0762285738454</v>
          </cell>
          <cell r="AH248">
            <v>1019.8701375634994</v>
          </cell>
          <cell r="AI248">
            <v>512.45334784923375</v>
          </cell>
          <cell r="AJ248">
            <v>569.06167030012182</v>
          </cell>
          <cell r="AK248">
            <v>473.3332882811099</v>
          </cell>
          <cell r="AL248">
            <v>404.81374299049088</v>
          </cell>
          <cell r="AM248">
            <v>164.40438239546344</v>
          </cell>
          <cell r="AN248">
            <v>207.12949923558455</v>
          </cell>
          <cell r="AO248">
            <v>284.87582475061981</v>
          </cell>
          <cell r="AP248">
            <v>171.466067393721</v>
          </cell>
          <cell r="AQ248">
            <v>158.61695379883108</v>
          </cell>
          <cell r="AR248">
            <v>260.18999939216934</v>
          </cell>
        </row>
        <row r="249">
          <cell r="B249">
            <v>1247</v>
          </cell>
          <cell r="C249">
            <v>79.631561393317256</v>
          </cell>
          <cell r="D249">
            <v>73.776577322650894</v>
          </cell>
          <cell r="E249">
            <v>84.77793219070476</v>
          </cell>
          <cell r="F249">
            <v>91.541932550793206</v>
          </cell>
          <cell r="G249">
            <v>92.863974659972286</v>
          </cell>
          <cell r="H249">
            <v>88.759571514893324</v>
          </cell>
          <cell r="I249">
            <v>91.79747149393414</v>
          </cell>
          <cell r="J249">
            <v>61.77754547351995</v>
          </cell>
          <cell r="K249">
            <v>67.997456076733457</v>
          </cell>
          <cell r="L249">
            <v>63.323481929657575</v>
          </cell>
          <cell r="M249">
            <v>75.608343612795721</v>
          </cell>
          <cell r="N249">
            <v>54.232152088815191</v>
          </cell>
          <cell r="O249">
            <v>53.59777688682626</v>
          </cell>
          <cell r="P249">
            <v>60.527786865459326</v>
          </cell>
          <cell r="Q249">
            <v>103.13972044704478</v>
          </cell>
          <cell r="R249">
            <v>110.81594239798733</v>
          </cell>
          <cell r="S249">
            <v>139.28523095989178</v>
          </cell>
          <cell r="T249">
            <v>151.14249620960177</v>
          </cell>
          <cell r="U249">
            <v>112.76069686106359</v>
          </cell>
          <cell r="V249">
            <v>127.19550131403339</v>
          </cell>
          <cell r="W249">
            <v>151.00524148981381</v>
          </cell>
          <cell r="X249">
            <v>133.11278113096643</v>
          </cell>
          <cell r="Y249">
            <v>146.43008375469179</v>
          </cell>
          <cell r="Z249">
            <v>151.62958422786963</v>
          </cell>
          <cell r="AA249">
            <v>207.29493750069068</v>
          </cell>
          <cell r="AB249">
            <v>111.08169402375501</v>
          </cell>
          <cell r="AC249">
            <v>86.669247639726152</v>
          </cell>
          <cell r="AD249">
            <v>99.582616177482535</v>
          </cell>
          <cell r="AE249">
            <v>402.1074137714329</v>
          </cell>
          <cell r="AF249">
            <v>398.96167472265017</v>
          </cell>
          <cell r="AG249">
            <v>291.3675137279555</v>
          </cell>
          <cell r="AH249">
            <v>253.03186789569804</v>
          </cell>
          <cell r="AI249">
            <v>157.9712106524025</v>
          </cell>
          <cell r="AJ249">
            <v>168.39056341508888</v>
          </cell>
          <cell r="AK249">
            <v>158.33762946930349</v>
          </cell>
          <cell r="AL249">
            <v>134.19205043148517</v>
          </cell>
          <cell r="AM249">
            <v>49.877893630549529</v>
          </cell>
          <cell r="AN249">
            <v>50.593535616713162</v>
          </cell>
          <cell r="AO249">
            <v>86.163102073603824</v>
          </cell>
          <cell r="AP249">
            <v>52.23959469302671</v>
          </cell>
          <cell r="AQ249">
            <v>30.273020254726827</v>
          </cell>
          <cell r="AR249">
            <v>58.766433394647983</v>
          </cell>
        </row>
        <row r="250">
          <cell r="B250">
            <v>1248</v>
          </cell>
          <cell r="C250">
            <v>188.30846022922142</v>
          </cell>
          <cell r="D250">
            <v>168.34851167712165</v>
          </cell>
          <cell r="E250">
            <v>147.44082988697573</v>
          </cell>
          <cell r="F250">
            <v>133.21421832672331</v>
          </cell>
          <cell r="G250">
            <v>138.83844521194999</v>
          </cell>
          <cell r="H250">
            <v>120.92408186859045</v>
          </cell>
          <cell r="I250">
            <v>188.40919674645187</v>
          </cell>
          <cell r="J250">
            <v>158.12253395561612</v>
          </cell>
          <cell r="K250">
            <v>147.84050192136601</v>
          </cell>
          <cell r="L250">
            <v>171.0173495811232</v>
          </cell>
          <cell r="M250">
            <v>224.50526655758921</v>
          </cell>
          <cell r="N250">
            <v>159.87440233147697</v>
          </cell>
          <cell r="O250">
            <v>263.93766704222986</v>
          </cell>
          <cell r="P250">
            <v>262.89328357207251</v>
          </cell>
          <cell r="Q250">
            <v>243.89929829361938</v>
          </cell>
          <cell r="R250">
            <v>252.86750415664972</v>
          </cell>
          <cell r="S250">
            <v>242.23674148515244</v>
          </cell>
          <cell r="T250">
            <v>219.94651988956048</v>
          </cell>
          <cell r="U250">
            <v>168.58550251084796</v>
          </cell>
          <cell r="V250">
            <v>173.28834458865924</v>
          </cell>
          <cell r="W250">
            <v>309.92984654789541</v>
          </cell>
          <cell r="X250">
            <v>340.70842557721414</v>
          </cell>
          <cell r="Y250">
            <v>318.36922037571128</v>
          </cell>
          <cell r="Z250">
            <v>409.50511283544904</v>
          </cell>
          <cell r="AA250">
            <v>615.52472883105543</v>
          </cell>
          <cell r="AB250">
            <v>327.46477427139502</v>
          </cell>
          <cell r="AC250">
            <v>426.7952955331827</v>
          </cell>
          <cell r="AD250">
            <v>432.52202516156052</v>
          </cell>
          <cell r="AE250">
            <v>950.88212021932645</v>
          </cell>
          <cell r="AF250">
            <v>910.37842352100029</v>
          </cell>
          <cell r="AG250">
            <v>506.72936831626009</v>
          </cell>
          <cell r="AH250">
            <v>368.2186027127309</v>
          </cell>
          <cell r="AI250">
            <v>236.17853269296563</v>
          </cell>
          <cell r="AJ250">
            <v>229.4115882802293</v>
          </cell>
          <cell r="AK250">
            <v>324.9791644317794</v>
          </cell>
          <cell r="AL250">
            <v>343.47086612596792</v>
          </cell>
          <cell r="AM250">
            <v>108.44483388907378</v>
          </cell>
          <cell r="AN250">
            <v>136.63765957658276</v>
          </cell>
          <cell r="AO250">
            <v>255.84570794894998</v>
          </cell>
          <cell r="AP250">
            <v>154.00041595083056</v>
          </cell>
          <cell r="AQ250">
            <v>149.07689841737951</v>
          </cell>
          <cell r="AR250">
            <v>255.24311128835896</v>
          </cell>
        </row>
        <row r="251">
          <cell r="B251">
            <v>1249</v>
          </cell>
          <cell r="C251">
            <v>6.3369512738676068</v>
          </cell>
          <cell r="D251">
            <v>5.1773802534693196</v>
          </cell>
          <cell r="E251">
            <v>6.0244036754618806</v>
          </cell>
          <cell r="F251">
            <v>6.986737584887873</v>
          </cell>
          <cell r="G251">
            <v>5.5076154410169691</v>
          </cell>
          <cell r="H251">
            <v>5.4187530895441984</v>
          </cell>
          <cell r="I251">
            <v>8.5861405330495355</v>
          </cell>
          <cell r="J251">
            <v>5.8603083395306728</v>
          </cell>
          <cell r="K251">
            <v>8.4419952465854831</v>
          </cell>
          <cell r="L251">
            <v>7.9110943683131216</v>
          </cell>
          <cell r="M251">
            <v>6.0520272147518082</v>
          </cell>
          <cell r="N251">
            <v>6.9631684551741975</v>
          </cell>
          <cell r="O251">
            <v>11.611473536078996</v>
          </cell>
          <cell r="P251">
            <v>12.219375276555008</v>
          </cell>
          <cell r="Q251">
            <v>8.2076926715655123</v>
          </cell>
          <cell r="R251">
            <v>7.7766723906394164</v>
          </cell>
          <cell r="S251">
            <v>9.8977462135403531</v>
          </cell>
          <cell r="T251">
            <v>11.535620119833789</v>
          </cell>
          <cell r="U251">
            <v>6.6876585613077255</v>
          </cell>
          <cell r="V251">
            <v>7.7652584837669147</v>
          </cell>
          <cell r="W251">
            <v>14.124051605760171</v>
          </cell>
          <cell r="X251">
            <v>12.627273152092044</v>
          </cell>
          <cell r="Y251">
            <v>18.179534093440846</v>
          </cell>
          <cell r="Z251">
            <v>18.943303705050166</v>
          </cell>
          <cell r="AA251">
            <v>16.592806339724365</v>
          </cell>
          <cell r="AB251">
            <v>14.262398189671792</v>
          </cell>
          <cell r="AC251">
            <v>18.776108521917234</v>
          </cell>
          <cell r="AD251">
            <v>20.103780777555492</v>
          </cell>
          <cell r="AE251">
            <v>31.999059711321099</v>
          </cell>
          <cell r="AF251">
            <v>27.997724637815715</v>
          </cell>
          <cell r="AG251">
            <v>20.704863580116214</v>
          </cell>
          <cell r="AH251">
            <v>19.312103342589289</v>
          </cell>
          <cell r="AI251">
            <v>9.3690226184162739</v>
          </cell>
          <cell r="AJ251">
            <v>10.280208322124384</v>
          </cell>
          <cell r="AK251">
            <v>14.809875655270094</v>
          </cell>
          <cell r="AL251">
            <v>12.729654216829234</v>
          </cell>
          <cell r="AM251">
            <v>6.1924219703694448</v>
          </cell>
          <cell r="AN251">
            <v>6.3207237267060554</v>
          </cell>
          <cell r="AO251">
            <v>6.8968769019380796</v>
          </cell>
          <cell r="AP251">
            <v>6.707332898791404</v>
          </cell>
          <cell r="AQ251">
            <v>6.5583759991982475</v>
          </cell>
          <cell r="AR251">
            <v>11.863792491042846</v>
          </cell>
        </row>
        <row r="252">
          <cell r="B252">
            <v>1250</v>
          </cell>
          <cell r="C252">
            <v>178.02548153372922</v>
          </cell>
          <cell r="D252">
            <v>178.75444294576806</v>
          </cell>
          <cell r="E252">
            <v>205.52183731838636</v>
          </cell>
          <cell r="F252">
            <v>219.52374029309632</v>
          </cell>
          <cell r="G252">
            <v>178.92101486505373</v>
          </cell>
          <cell r="H252">
            <v>175.82974265598185</v>
          </cell>
          <cell r="I252">
            <v>148.30590408195607</v>
          </cell>
          <cell r="J252">
            <v>100.99090239911327</v>
          </cell>
          <cell r="K252">
            <v>101.31872691640527</v>
          </cell>
          <cell r="L252">
            <v>100.01243730022114</v>
          </cell>
          <cell r="M252">
            <v>94.83189373433089</v>
          </cell>
          <cell r="N252">
            <v>69.533386331530522</v>
          </cell>
          <cell r="O252">
            <v>95.809628922838783</v>
          </cell>
          <cell r="P252">
            <v>96.159099415197502</v>
          </cell>
          <cell r="Q252">
            <v>230.58066521071981</v>
          </cell>
          <cell r="R252">
            <v>268.49770986571428</v>
          </cell>
          <cell r="S252">
            <v>337.66047175813742</v>
          </cell>
          <cell r="T252">
            <v>362.44991951373675</v>
          </cell>
          <cell r="U252">
            <v>217.25602843454905</v>
          </cell>
          <cell r="V252">
            <v>251.97003411955876</v>
          </cell>
          <cell r="W252">
            <v>243.96062871667189</v>
          </cell>
          <cell r="X252">
            <v>217.60624809922527</v>
          </cell>
          <cell r="Y252">
            <v>218.18624584345901</v>
          </cell>
          <cell r="Z252">
            <v>239.48216085612862</v>
          </cell>
          <cell r="AA252">
            <v>260.00002837521987</v>
          </cell>
          <cell r="AB252">
            <v>142.42264131921834</v>
          </cell>
          <cell r="AC252">
            <v>154.92710589316911</v>
          </cell>
          <cell r="AD252">
            <v>158.20460626325152</v>
          </cell>
          <cell r="AE252">
            <v>898.95720631881704</v>
          </cell>
          <cell r="AF252">
            <v>966.65058897849644</v>
          </cell>
          <cell r="AG252">
            <v>706.3440356336647</v>
          </cell>
          <cell r="AH252">
            <v>606.78751809168523</v>
          </cell>
          <cell r="AI252">
            <v>304.36312286740838</v>
          </cell>
          <cell r="AJ252">
            <v>333.57607439556875</v>
          </cell>
          <cell r="AK252">
            <v>255.80666772712269</v>
          </cell>
          <cell r="AL252">
            <v>219.37058463535021</v>
          </cell>
          <cell r="AM252">
            <v>74.319908059741749</v>
          </cell>
          <cell r="AN252">
            <v>79.906894795896946</v>
          </cell>
          <cell r="AO252">
            <v>108.0702175081305</v>
          </cell>
          <cell r="AP252">
            <v>66.978642367798301</v>
          </cell>
          <cell r="AQ252">
            <v>54.115058598481866</v>
          </cell>
          <cell r="AR252">
            <v>93.360877767319877</v>
          </cell>
        </row>
        <row r="253">
          <cell r="B253">
            <v>1251</v>
          </cell>
          <cell r="C253">
            <v>41.779336948193716</v>
          </cell>
          <cell r="D253">
            <v>37.931704286665024</v>
          </cell>
          <cell r="E253">
            <v>39.000191224353209</v>
          </cell>
          <cell r="F253">
            <v>44.007612700964202</v>
          </cell>
          <cell r="G253">
            <v>43.645899886232314</v>
          </cell>
          <cell r="H253">
            <v>45.272418710919958</v>
          </cell>
          <cell r="I253">
            <v>43.067978112169563</v>
          </cell>
          <cell r="J253">
            <v>27.41641288872793</v>
          </cell>
          <cell r="K253">
            <v>30.215528354177206</v>
          </cell>
          <cell r="L253">
            <v>30.891360769043931</v>
          </cell>
          <cell r="M253">
            <v>31.164789019423818</v>
          </cell>
          <cell r="N253">
            <v>26.599723388466312</v>
          </cell>
          <cell r="O253">
            <v>25.033183181784388</v>
          </cell>
          <cell r="P253">
            <v>26.477961585490892</v>
          </cell>
          <cell r="Q253">
            <v>54.113081018416558</v>
          </cell>
          <cell r="R253">
            <v>56.97523129740015</v>
          </cell>
          <cell r="S253">
            <v>64.075054696363239</v>
          </cell>
          <cell r="T253">
            <v>72.659821029651951</v>
          </cell>
          <cell r="U253">
            <v>52.997323281932864</v>
          </cell>
          <cell r="V253">
            <v>64.876924204935534</v>
          </cell>
          <cell r="W253">
            <v>70.846073747640446</v>
          </cell>
          <cell r="X253">
            <v>59.074457236533341</v>
          </cell>
          <cell r="Y253">
            <v>65.068056996154922</v>
          </cell>
          <cell r="Z253">
            <v>73.970098404356406</v>
          </cell>
          <cell r="AA253">
            <v>85.444313197602568</v>
          </cell>
          <cell r="AB253">
            <v>54.483221128956792</v>
          </cell>
          <cell r="AC253">
            <v>40.479424304741343</v>
          </cell>
          <cell r="AD253">
            <v>43.562549075038888</v>
          </cell>
          <cell r="AE253">
            <v>210.96887760803469</v>
          </cell>
          <cell r="AF253">
            <v>205.12331713504395</v>
          </cell>
          <cell r="AG253">
            <v>134.03710680738368</v>
          </cell>
          <cell r="AH253">
            <v>121.64183268882638</v>
          </cell>
          <cell r="AI253">
            <v>74.246182874332433</v>
          </cell>
          <cell r="AJ253">
            <v>85.888743757809294</v>
          </cell>
          <cell r="AK253">
            <v>74.286158968631156</v>
          </cell>
          <cell r="AL253">
            <v>59.553428884473512</v>
          </cell>
          <cell r="AM253">
            <v>22.163871947500418</v>
          </cell>
          <cell r="AN253">
            <v>24.681257468651186</v>
          </cell>
          <cell r="AO253">
            <v>35.515325016702228</v>
          </cell>
          <cell r="AP253">
            <v>25.622416135808951</v>
          </cell>
          <cell r="AQ253">
            <v>14.139206988055356</v>
          </cell>
          <cell r="AR253">
            <v>25.707455146154551</v>
          </cell>
        </row>
        <row r="254">
          <cell r="B254">
            <v>1252</v>
          </cell>
          <cell r="C254">
            <v>71.438350686135891</v>
          </cell>
          <cell r="D254">
            <v>69.330885485209649</v>
          </cell>
          <cell r="E254">
            <v>59.241732739753431</v>
          </cell>
          <cell r="F254">
            <v>67.598110759998363</v>
          </cell>
          <cell r="G254">
            <v>56.260094170928156</v>
          </cell>
          <cell r="H254">
            <v>75.314452983884976</v>
          </cell>
          <cell r="I254">
            <v>73.311884165321615</v>
          </cell>
          <cell r="J254">
            <v>70.519383326142133</v>
          </cell>
          <cell r="K254">
            <v>64.80173822830406</v>
          </cell>
          <cell r="L254">
            <v>61.210831762216429</v>
          </cell>
          <cell r="M254">
            <v>78.710817901756116</v>
          </cell>
          <cell r="N254">
            <v>73.578775873382497</v>
          </cell>
          <cell r="O254">
            <v>62.689970978783613</v>
          </cell>
          <cell r="P254">
            <v>65.802970868600397</v>
          </cell>
          <cell r="Q254">
            <v>92.527779062038391</v>
          </cell>
          <cell r="R254">
            <v>104.13830095058672</v>
          </cell>
          <cell r="S254">
            <v>97.330734707698525</v>
          </cell>
          <cell r="T254">
            <v>111.60947682255116</v>
          </cell>
          <cell r="U254">
            <v>68.314192316359922</v>
          </cell>
          <cell r="V254">
            <v>107.92818667302869</v>
          </cell>
          <cell r="W254">
            <v>120.59677235433624</v>
          </cell>
          <cell r="X254">
            <v>151.94891875733549</v>
          </cell>
          <cell r="Y254">
            <v>139.54821994387788</v>
          </cell>
          <cell r="Z254">
            <v>146.57079313258703</v>
          </cell>
          <cell r="AA254">
            <v>215.80097245790535</v>
          </cell>
          <cell r="AB254">
            <v>150.70866180682455</v>
          </cell>
          <cell r="AC254">
            <v>101.37160410141722</v>
          </cell>
          <cell r="AD254">
            <v>108.26154945845745</v>
          </cell>
          <cell r="AE254">
            <v>360.7349891912263</v>
          </cell>
          <cell r="AF254">
            <v>374.92070230115218</v>
          </cell>
          <cell r="AG254">
            <v>203.60388524798822</v>
          </cell>
          <cell r="AH254">
            <v>186.84853766149226</v>
          </cell>
          <cell r="AI254">
            <v>95.704229978759628</v>
          </cell>
          <cell r="AJ254">
            <v>142.88310494071737</v>
          </cell>
          <cell r="AK254">
            <v>126.45261096796372</v>
          </cell>
          <cell r="AL254">
            <v>153.18091016994418</v>
          </cell>
          <cell r="AM254">
            <v>47.533751891815427</v>
          </cell>
          <cell r="AN254">
            <v>48.905592404575472</v>
          </cell>
          <cell r="AO254">
            <v>89.698674949124197</v>
          </cell>
          <cell r="AP254">
            <v>70.875399215943759</v>
          </cell>
          <cell r="AQ254">
            <v>35.408460414622439</v>
          </cell>
          <cell r="AR254">
            <v>63.888109990129259</v>
          </cell>
        </row>
        <row r="255">
          <cell r="B255">
            <v>1253</v>
          </cell>
          <cell r="C255">
            <v>189.99784101671858</v>
          </cell>
          <cell r="D255">
            <v>181.15473214621176</v>
          </cell>
          <cell r="E255">
            <v>204.07447275239971</v>
          </cell>
          <cell r="F255">
            <v>197.8310656725026</v>
          </cell>
          <cell r="G255">
            <v>234.40626810877609</v>
          </cell>
          <cell r="H255">
            <v>230.18500820090409</v>
          </cell>
          <cell r="I255">
            <v>227.45256465160284</v>
          </cell>
          <cell r="J255">
            <v>166.07484779543182</v>
          </cell>
          <cell r="K255">
            <v>177.17311886898597</v>
          </cell>
          <cell r="L255">
            <v>167.24441287659005</v>
          </cell>
          <cell r="M255">
            <v>184.10668495524311</v>
          </cell>
          <cell r="N255">
            <v>150.08596798500932</v>
          </cell>
          <cell r="O255">
            <v>152.62520193157195</v>
          </cell>
          <cell r="P255">
            <v>163.806361573131</v>
          </cell>
          <cell r="Q255">
            <v>246.08740385255021</v>
          </cell>
          <cell r="R255">
            <v>272.10305887250826</v>
          </cell>
          <cell r="S255">
            <v>335.28253562962772</v>
          </cell>
          <cell r="T255">
            <v>326.63371047969667</v>
          </cell>
          <cell r="U255">
            <v>284.62936501833752</v>
          </cell>
          <cell r="V255">
            <v>329.86298844599685</v>
          </cell>
          <cell r="W255">
            <v>374.1555066139523</v>
          </cell>
          <cell r="X255">
            <v>357.84336681727802</v>
          </cell>
          <cell r="Y255">
            <v>381.53595931278676</v>
          </cell>
          <cell r="Z255">
            <v>400.47072612149776</v>
          </cell>
          <cell r="AA255">
            <v>504.76418246514322</v>
          </cell>
          <cell r="AB255">
            <v>307.41548935153321</v>
          </cell>
          <cell r="AC255">
            <v>246.79962846596891</v>
          </cell>
          <cell r="AD255">
            <v>269.5004538696549</v>
          </cell>
          <cell r="AE255">
            <v>959.41281492692292</v>
          </cell>
          <cell r="AF255">
            <v>979.63063541030192</v>
          </cell>
          <cell r="AG255">
            <v>701.36968671818454</v>
          </cell>
          <cell r="AH255">
            <v>546.82660372212229</v>
          </cell>
          <cell r="AI255">
            <v>398.74926841372888</v>
          </cell>
          <cell r="AJ255">
            <v>436.69637605396997</v>
          </cell>
          <cell r="AK255">
            <v>392.32344113125242</v>
          </cell>
          <cell r="AL255">
            <v>360.74473629448983</v>
          </cell>
          <cell r="AM255">
            <v>129.96106747240117</v>
          </cell>
          <cell r="AN255">
            <v>133.62319793102054</v>
          </cell>
          <cell r="AO255">
            <v>209.80757321532957</v>
          </cell>
          <cell r="AP255">
            <v>144.57162097877503</v>
          </cell>
          <cell r="AQ255">
            <v>86.205549890855622</v>
          </cell>
          <cell r="AR255">
            <v>159.03961032648232</v>
          </cell>
        </row>
        <row r="256">
          <cell r="B256">
            <v>1254</v>
          </cell>
          <cell r="C256">
            <v>387.92271097628901</v>
          </cell>
          <cell r="D256">
            <v>396.00094876707357</v>
          </cell>
          <cell r="E256">
            <v>285.83286859094551</v>
          </cell>
          <cell r="F256">
            <v>264.130145308171</v>
          </cell>
          <cell r="G256">
            <v>352.50847192667561</v>
          </cell>
          <cell r="H256">
            <v>219.52887555386116</v>
          </cell>
          <cell r="I256">
            <v>219.7766832651522</v>
          </cell>
          <cell r="J256">
            <v>153.40717768545241</v>
          </cell>
          <cell r="K256">
            <v>161.14787780217245</v>
          </cell>
          <cell r="L256">
            <v>159.63544829522269</v>
          </cell>
          <cell r="M256">
            <v>150.47315026352598</v>
          </cell>
          <cell r="N256">
            <v>157.08296664616591</v>
          </cell>
          <cell r="O256">
            <v>166.68746599427953</v>
          </cell>
          <cell r="P256">
            <v>156.99574465289135</v>
          </cell>
          <cell r="Q256">
            <v>502.44198738657263</v>
          </cell>
          <cell r="R256">
            <v>594.81233638968683</v>
          </cell>
          <cell r="S256">
            <v>469.60684330047093</v>
          </cell>
          <cell r="T256">
            <v>436.09839090878893</v>
          </cell>
          <cell r="U256">
            <v>428.03574894812152</v>
          </cell>
          <cell r="V256">
            <v>314.59238595235996</v>
          </cell>
          <cell r="W256">
            <v>361.52881544757599</v>
          </cell>
          <cell r="X256">
            <v>330.54819369467884</v>
          </cell>
          <cell r="Y256">
            <v>347.02617722690138</v>
          </cell>
          <cell r="Z256">
            <v>382.25087938030077</v>
          </cell>
          <cell r="AA256">
            <v>412.55132421828057</v>
          </cell>
          <cell r="AB256">
            <v>321.74718069010208</v>
          </cell>
          <cell r="AC256">
            <v>269.53874036979835</v>
          </cell>
          <cell r="AD256">
            <v>258.29536797732533</v>
          </cell>
          <cell r="AE256">
            <v>1958.8539433934693</v>
          </cell>
          <cell r="AF256">
            <v>2141.4547468219866</v>
          </cell>
          <cell r="AG256">
            <v>982.35956116189016</v>
          </cell>
          <cell r="AH256">
            <v>730.084477928247</v>
          </cell>
          <cell r="AI256">
            <v>599.65331313228978</v>
          </cell>
          <cell r="AJ256">
            <v>416.48005290553749</v>
          </cell>
          <cell r="AK256">
            <v>379.0836335086812</v>
          </cell>
          <cell r="AL256">
            <v>333.2282557801189</v>
          </cell>
          <cell r="AM256">
            <v>118.20613845810917</v>
          </cell>
          <cell r="AN256">
            <v>127.54386671260536</v>
          </cell>
          <cell r="AO256">
            <v>171.4788710607161</v>
          </cell>
          <cell r="AP256">
            <v>151.31154111928251</v>
          </cell>
          <cell r="AQ256">
            <v>94.148177916203792</v>
          </cell>
          <cell r="AR256">
            <v>152.42718178173203</v>
          </cell>
        </row>
        <row r="257">
          <cell r="B257">
            <v>1255</v>
          </cell>
          <cell r="C257">
            <v>240.63154086757149</v>
          </cell>
          <cell r="D257">
            <v>240.42241136922385</v>
          </cell>
          <cell r="E257">
            <v>214.31956457325072</v>
          </cell>
          <cell r="F257">
            <v>212.6008467990336</v>
          </cell>
          <cell r="G257">
            <v>229.36109841642369</v>
          </cell>
          <cell r="H257">
            <v>174.54511143076851</v>
          </cell>
          <cell r="I257">
            <v>228.68197515855618</v>
          </cell>
          <cell r="J257">
            <v>184.6928952861208</v>
          </cell>
          <cell r="K257">
            <v>169.34356529772771</v>
          </cell>
          <cell r="L257">
            <v>192.41470389193663</v>
          </cell>
          <cell r="M257">
            <v>183.62913616048718</v>
          </cell>
          <cell r="N257">
            <v>186.39521190749039</v>
          </cell>
          <cell r="O257">
            <v>199.97967464511981</v>
          </cell>
          <cell r="P257">
            <v>174.70114593978244</v>
          </cell>
          <cell r="Q257">
            <v>311.66875823567307</v>
          </cell>
          <cell r="R257">
            <v>361.12594344082305</v>
          </cell>
          <cell r="S257">
            <v>352.11462793948226</v>
          </cell>
          <cell r="T257">
            <v>351.01971070636569</v>
          </cell>
          <cell r="U257">
            <v>278.50323427307239</v>
          </cell>
          <cell r="V257">
            <v>250.12911364297389</v>
          </cell>
          <cell r="W257">
            <v>376.17786548148251</v>
          </cell>
          <cell r="X257">
            <v>397.95988588125272</v>
          </cell>
          <cell r="Y257">
            <v>364.67529640934788</v>
          </cell>
          <cell r="Z257">
            <v>460.74158687092842</v>
          </cell>
          <cell r="AA257">
            <v>503.45488982848104</v>
          </cell>
          <cell r="AB257">
            <v>381.78635918213979</v>
          </cell>
          <cell r="AC257">
            <v>323.37326194194793</v>
          </cell>
          <cell r="AD257">
            <v>287.42496732216665</v>
          </cell>
          <cell r="AE257">
            <v>1215.0926702564216</v>
          </cell>
          <cell r="AF257">
            <v>1300.1325266315159</v>
          </cell>
          <cell r="AG257">
            <v>736.58034655170263</v>
          </cell>
          <cell r="AH257">
            <v>587.65188676695129</v>
          </cell>
          <cell r="AI257">
            <v>390.16691376903532</v>
          </cell>
          <cell r="AJ257">
            <v>331.13893131226774</v>
          </cell>
          <cell r="AK257">
            <v>394.44400003279594</v>
          </cell>
          <cell r="AL257">
            <v>401.18651734383923</v>
          </cell>
          <cell r="AM257">
            <v>124.2178873192905</v>
          </cell>
          <cell r="AN257">
            <v>153.73349471448833</v>
          </cell>
          <cell r="AO257">
            <v>209.26335965923843</v>
          </cell>
          <cell r="AP257">
            <v>179.54681766679005</v>
          </cell>
          <cell r="AQ257">
            <v>112.95223594531952</v>
          </cell>
          <cell r="AR257">
            <v>169.61735739090105</v>
          </cell>
        </row>
        <row r="258">
          <cell r="B258">
            <v>1256</v>
          </cell>
          <cell r="C258">
            <v>185.93983567344833</v>
          </cell>
          <cell r="D258">
            <v>191.50816101370006</v>
          </cell>
          <cell r="E258">
            <v>176.18792604933225</v>
          </cell>
          <cell r="F258">
            <v>181.33822930101508</v>
          </cell>
          <cell r="G258">
            <v>106.45839182366785</v>
          </cell>
          <cell r="H258">
            <v>174.3866098075743</v>
          </cell>
          <cell r="I258">
            <v>169.6595326690726</v>
          </cell>
          <cell r="J258">
            <v>113.8065487733418</v>
          </cell>
          <cell r="K258">
            <v>157.93190419775635</v>
          </cell>
          <cell r="L258">
            <v>181.11157616889855</v>
          </cell>
          <cell r="M258">
            <v>119.78177624291976</v>
          </cell>
          <cell r="N258">
            <v>82.505387507845427</v>
          </cell>
          <cell r="O258">
            <v>142.46293017246583</v>
          </cell>
          <cell r="P258">
            <v>105.47044344911862</v>
          </cell>
          <cell r="Q258">
            <v>240.83142834040072</v>
          </cell>
          <cell r="R258">
            <v>287.65440346773914</v>
          </cell>
          <cell r="S258">
            <v>289.46655501012833</v>
          </cell>
          <cell r="T258">
            <v>299.40281869816266</v>
          </cell>
          <cell r="U258">
            <v>129.26780802458197</v>
          </cell>
          <cell r="V258">
            <v>249.90197539661705</v>
          </cell>
          <cell r="W258">
            <v>279.0869757609301</v>
          </cell>
          <cell r="X258">
            <v>245.2202673644577</v>
          </cell>
          <cell r="Y258">
            <v>340.10069337179795</v>
          </cell>
          <cell r="Z258">
            <v>433.6759785864279</v>
          </cell>
          <cell r="AA258">
            <v>328.40497005406672</v>
          </cell>
          <cell r="AB258">
            <v>168.99270741549594</v>
          </cell>
          <cell r="AC258">
            <v>230.36692362576795</v>
          </cell>
          <cell r="AD258">
            <v>173.52398347900095</v>
          </cell>
          <cell r="AE258">
            <v>938.92151719142475</v>
          </cell>
          <cell r="AF258">
            <v>1035.6188835778783</v>
          </cell>
          <cell r="AG258">
            <v>605.52830949452357</v>
          </cell>
          <cell r="AH258">
            <v>501.23860838828949</v>
          </cell>
          <cell r="AI258">
            <v>181.09671809838576</v>
          </cell>
          <cell r="AJ258">
            <v>330.83822934653779</v>
          </cell>
          <cell r="AK258">
            <v>292.63865096181792</v>
          </cell>
          <cell r="AL258">
            <v>247.2084964750122</v>
          </cell>
          <cell r="AM258">
            <v>115.84713859819226</v>
          </cell>
          <cell r="AN258">
            <v>144.70263953076619</v>
          </cell>
          <cell r="AO258">
            <v>136.50304873534634</v>
          </cell>
          <cell r="AP258">
            <v>79.474035925080983</v>
          </cell>
          <cell r="AQ258">
            <v>80.465709982065064</v>
          </cell>
          <cell r="AR258">
            <v>102.40126247856625</v>
          </cell>
        </row>
        <row r="259">
          <cell r="B259">
            <v>1257</v>
          </cell>
          <cell r="C259">
            <v>627.18557160128842</v>
          </cell>
          <cell r="D259">
            <v>611.08116934944462</v>
          </cell>
          <cell r="E259">
            <v>715.45604215186336</v>
          </cell>
          <cell r="F259">
            <v>772.88343661567751</v>
          </cell>
          <cell r="G259">
            <v>1089.9352480702742</v>
          </cell>
          <cell r="H259">
            <v>1091.3795347683445</v>
          </cell>
          <cell r="I259">
            <v>1045.3081536968687</v>
          </cell>
          <cell r="J259">
            <v>690.87788456133876</v>
          </cell>
          <cell r="K259">
            <v>836.45745563329649</v>
          </cell>
          <cell r="L259">
            <v>826.50707251459278</v>
          </cell>
          <cell r="M259">
            <v>745.2622360464818</v>
          </cell>
          <cell r="N259">
            <v>778.72557965645001</v>
          </cell>
          <cell r="O259">
            <v>959.60761185317608</v>
          </cell>
          <cell r="P259">
            <v>890.4764792704101</v>
          </cell>
          <cell r="Q259">
            <v>812.33801512280195</v>
          </cell>
          <cell r="R259">
            <v>917.87309903209837</v>
          </cell>
          <cell r="S259">
            <v>1175.4528271414772</v>
          </cell>
          <cell r="T259">
            <v>1276.0876751682347</v>
          </cell>
          <cell r="U259">
            <v>1323.4611005597574</v>
          </cell>
          <cell r="V259">
            <v>1563.9841955010252</v>
          </cell>
          <cell r="W259">
            <v>1719.5137034977854</v>
          </cell>
          <cell r="X259">
            <v>1488.6424497920189</v>
          </cell>
          <cell r="Y259">
            <v>1801.2811412738952</v>
          </cell>
          <cell r="Z259">
            <v>1979.0908514158373</v>
          </cell>
          <cell r="AA259">
            <v>2043.280956319418</v>
          </cell>
          <cell r="AB259">
            <v>1595.0345548929304</v>
          </cell>
          <cell r="AC259">
            <v>1551.7149139279131</v>
          </cell>
          <cell r="AD259">
            <v>1465.0457590225374</v>
          </cell>
          <cell r="AE259">
            <v>3167.0353279361475</v>
          </cell>
          <cell r="AF259">
            <v>3304.5442817022504</v>
          </cell>
          <cell r="AG259">
            <v>2458.9022496385896</v>
          </cell>
          <cell r="AH259">
            <v>2136.3339639350515</v>
          </cell>
          <cell r="AI259">
            <v>1854.0924109788612</v>
          </cell>
          <cell r="AJ259">
            <v>2070.514893467036</v>
          </cell>
          <cell r="AK259">
            <v>1803.0084317979647</v>
          </cell>
          <cell r="AL259">
            <v>1500.7122606836474</v>
          </cell>
          <cell r="AM259">
            <v>613.56318906220315</v>
          </cell>
          <cell r="AN259">
            <v>660.35400670454715</v>
          </cell>
          <cell r="AO259">
            <v>849.29920492541817</v>
          </cell>
          <cell r="AP259">
            <v>750.11422360159531</v>
          </cell>
          <cell r="AQ259">
            <v>542.00420908430362</v>
          </cell>
          <cell r="AR259">
            <v>864.56368915097073</v>
          </cell>
        </row>
        <row r="260">
          <cell r="B260">
            <v>1258</v>
          </cell>
          <cell r="C260">
            <v>263.17210166571073</v>
          </cell>
          <cell r="D260">
            <v>261.04065549075426</v>
          </cell>
          <cell r="E260">
            <v>291.13791643350515</v>
          </cell>
          <cell r="F260">
            <v>284.717436891072</v>
          </cell>
          <cell r="G260">
            <v>306.18401959550727</v>
          </cell>
          <cell r="H260">
            <v>320.90557303834231</v>
          </cell>
          <cell r="I260">
            <v>335.32458611916422</v>
          </cell>
          <cell r="J260">
            <v>246.62361436429754</v>
          </cell>
          <cell r="K260">
            <v>337.04525663944543</v>
          </cell>
          <cell r="L260">
            <v>276.05016670735506</v>
          </cell>
          <cell r="M260">
            <v>314.23395138676744</v>
          </cell>
          <cell r="N260">
            <v>319.12344171653814</v>
          </cell>
          <cell r="O260">
            <v>371.21783647698891</v>
          </cell>
          <cell r="P260">
            <v>369.75758689047893</v>
          </cell>
          <cell r="Q260">
            <v>340.86355360025073</v>
          </cell>
          <cell r="R260">
            <v>392.09553075207475</v>
          </cell>
          <cell r="S260">
            <v>478.32272955660227</v>
          </cell>
          <cell r="T260">
            <v>470.08953085231218</v>
          </cell>
          <cell r="U260">
            <v>371.78597560279411</v>
          </cell>
          <cell r="V260">
            <v>459.8686602518145</v>
          </cell>
          <cell r="W260">
            <v>551.60310279071484</v>
          </cell>
          <cell r="X260">
            <v>531.40271192344744</v>
          </cell>
          <cell r="Y260">
            <v>725.81487612038461</v>
          </cell>
          <cell r="Z260">
            <v>661.0086926421277</v>
          </cell>
          <cell r="AA260">
            <v>861.53332027619081</v>
          </cell>
          <cell r="AB260">
            <v>653.64864094845757</v>
          </cell>
          <cell r="AC260">
            <v>600.27061692954885</v>
          </cell>
          <cell r="AD260">
            <v>608.3392398911443</v>
          </cell>
          <cell r="AE260">
            <v>1328.9134524803171</v>
          </cell>
          <cell r="AF260">
            <v>1411.6298270361078</v>
          </cell>
          <cell r="AG260">
            <v>1000.5921195665637</v>
          </cell>
          <cell r="AH260">
            <v>786.98999323670284</v>
          </cell>
          <cell r="AI260">
            <v>520.85063594386145</v>
          </cell>
          <cell r="AJ260">
            <v>608.80724551381206</v>
          </cell>
          <cell r="AK260">
            <v>578.38739133890203</v>
          </cell>
          <cell r="AL260">
            <v>535.71128866805861</v>
          </cell>
          <cell r="AM260">
            <v>247.23141760439697</v>
          </cell>
          <cell r="AN260">
            <v>220.55568512203098</v>
          </cell>
          <cell r="AO260">
            <v>358.10031981374811</v>
          </cell>
          <cell r="AP260">
            <v>307.39844557549611</v>
          </cell>
          <cell r="AQ260">
            <v>209.67073142442038</v>
          </cell>
          <cell r="AR260">
            <v>358.99767243208282</v>
          </cell>
        </row>
        <row r="261">
          <cell r="B261">
            <v>1259</v>
          </cell>
          <cell r="C261">
            <v>500.225912945522</v>
          </cell>
          <cell r="D261">
            <v>416.08185881435662</v>
          </cell>
          <cell r="E261">
            <v>302.23871778341021</v>
          </cell>
          <cell r="F261">
            <v>113.61679587691285</v>
          </cell>
          <cell r="G261">
            <v>148.50545308272297</v>
          </cell>
          <cell r="H261">
            <v>150.94960250892245</v>
          </cell>
          <cell r="I261">
            <v>101.86412353294219</v>
          </cell>
          <cell r="J261">
            <v>119.49331744465633</v>
          </cell>
          <cell r="K261">
            <v>66.181644353987622</v>
          </cell>
          <cell r="L261">
            <v>83.358991339843428</v>
          </cell>
          <cell r="M261">
            <v>219.39962216416197</v>
          </cell>
          <cell r="N261">
            <v>253.07111440257356</v>
          </cell>
          <cell r="O261">
            <v>365.47272409379462</v>
          </cell>
          <cell r="P261">
            <v>298.24646745459711</v>
          </cell>
          <cell r="Q261">
            <v>647.89839504388567</v>
          </cell>
          <cell r="R261">
            <v>624.9748222606014</v>
          </cell>
          <cell r="S261">
            <v>496.56070304695982</v>
          </cell>
          <cell r="T261">
            <v>187.58972704279668</v>
          </cell>
          <cell r="U261">
            <v>180.32373090416269</v>
          </cell>
          <cell r="V261">
            <v>216.31594245646852</v>
          </cell>
          <cell r="W261">
            <v>167.56470873227246</v>
          </cell>
          <cell r="X261">
            <v>257.47361261611701</v>
          </cell>
          <cell r="Y261">
            <v>142.51979831188973</v>
          </cell>
          <cell r="Z261">
            <v>199.6050882444485</v>
          </cell>
          <cell r="AA261">
            <v>601.52661453752751</v>
          </cell>
          <cell r="AB261">
            <v>518.35612295598162</v>
          </cell>
          <cell r="AC261">
            <v>590.98059415661737</v>
          </cell>
          <cell r="AD261">
            <v>490.68642738976172</v>
          </cell>
          <cell r="AE261">
            <v>2525.9400247407179</v>
          </cell>
          <cell r="AF261">
            <v>2250.0463051885645</v>
          </cell>
          <cell r="AG261">
            <v>1038.7437093273766</v>
          </cell>
          <cell r="AH261">
            <v>314.0491934568667</v>
          </cell>
          <cell r="AI261">
            <v>252.62311136110819</v>
          </cell>
          <cell r="AJ261">
            <v>286.37462056130022</v>
          </cell>
          <cell r="AK261">
            <v>175.70117766522728</v>
          </cell>
          <cell r="AL261">
            <v>259.5611910096361</v>
          </cell>
          <cell r="AM261">
            <v>48.545948743405276</v>
          </cell>
          <cell r="AN261">
            <v>66.601298109452472</v>
          </cell>
          <cell r="AO261">
            <v>250.02732682853693</v>
          </cell>
          <cell r="AP261">
            <v>243.77296374394842</v>
          </cell>
          <cell r="AQ261">
            <v>206.4257852038082</v>
          </cell>
          <cell r="AR261">
            <v>289.56752051447438</v>
          </cell>
        </row>
        <row r="262">
          <cell r="B262">
            <v>1260</v>
          </cell>
          <cell r="C262">
            <v>304.04732496970649</v>
          </cell>
          <cell r="D262">
            <v>296.12380602926902</v>
          </cell>
          <cell r="E262">
            <v>290.51120788907309</v>
          </cell>
          <cell r="F262">
            <v>278.95264908778893</v>
          </cell>
          <cell r="G262">
            <v>226.63421161851696</v>
          </cell>
          <cell r="H262">
            <v>249.52989723141263</v>
          </cell>
          <cell r="I262">
            <v>226.92109623952447</v>
          </cell>
          <cell r="J262">
            <v>159.03497148523627</v>
          </cell>
          <cell r="K262">
            <v>188.20202809448872</v>
          </cell>
          <cell r="L262">
            <v>198.98827500222447</v>
          </cell>
          <cell r="M262">
            <v>194.45478374813851</v>
          </cell>
          <cell r="N262">
            <v>165.3815461494392</v>
          </cell>
          <cell r="O262">
            <v>184.90065937474662</v>
          </cell>
          <cell r="P262">
            <v>175.17759150143939</v>
          </cell>
          <cell r="Q262">
            <v>393.80561615710087</v>
          </cell>
          <cell r="R262">
            <v>444.79209828479418</v>
          </cell>
          <cell r="S262">
            <v>477.29308372660728</v>
          </cell>
          <cell r="T262">
            <v>460.57144013226525</v>
          </cell>
          <cell r="U262">
            <v>275.19209390115662</v>
          </cell>
          <cell r="V262">
            <v>357.58487596870771</v>
          </cell>
          <cell r="W262">
            <v>373.28125033429649</v>
          </cell>
          <cell r="X262">
            <v>342.67446511868587</v>
          </cell>
          <cell r="Y262">
            <v>405.28631991143641</v>
          </cell>
          <cell r="Z262">
            <v>476.48215930900949</v>
          </cell>
          <cell r="AA262">
            <v>533.13550221670027</v>
          </cell>
          <cell r="AB262">
            <v>338.74485151284125</v>
          </cell>
          <cell r="AC262">
            <v>298.99003217869256</v>
          </cell>
          <cell r="AD262">
            <v>288.20883367434993</v>
          </cell>
          <cell r="AE262">
            <v>1535.3169191776169</v>
          </cell>
          <cell r="AF262">
            <v>1601.3490170736129</v>
          </cell>
          <cell r="AG262">
            <v>998.43822756065242</v>
          </cell>
          <cell r="AH262">
            <v>771.05549212621281</v>
          </cell>
          <cell r="AI262">
            <v>385.52819772920748</v>
          </cell>
          <cell r="AJ262">
            <v>473.39660688488516</v>
          </cell>
          <cell r="AK262">
            <v>391.40673343618414</v>
          </cell>
          <cell r="AL262">
            <v>345.45284618121059</v>
          </cell>
          <cell r="AM262">
            <v>138.05105778894827</v>
          </cell>
          <cell r="AN262">
            <v>158.98557804854741</v>
          </cell>
          <cell r="AO262">
            <v>221.60024383811361</v>
          </cell>
          <cell r="AP262">
            <v>159.30522038668266</v>
          </cell>
          <cell r="AQ262">
            <v>104.43532794622035</v>
          </cell>
          <cell r="AR262">
            <v>170.07993842707089</v>
          </cell>
        </row>
        <row r="263">
          <cell r="B263">
            <v>1261</v>
          </cell>
          <cell r="C263">
            <v>75.672230119364187</v>
          </cell>
          <cell r="D263">
            <v>75.239876491236743</v>
          </cell>
          <cell r="E263">
            <v>87.060102389901118</v>
          </cell>
          <cell r="F263">
            <v>94.756087512096343</v>
          </cell>
          <cell r="G263">
            <v>98.621934503929424</v>
          </cell>
          <cell r="H263">
            <v>100.9235168320082</v>
          </cell>
          <cell r="I263">
            <v>99.830701226603054</v>
          </cell>
          <cell r="J263">
            <v>69.008152605110695</v>
          </cell>
          <cell r="K263">
            <v>77.115167732918835</v>
          </cell>
          <cell r="L263">
            <v>72.800376433715712</v>
          </cell>
          <cell r="M263">
            <v>79.149654260534177</v>
          </cell>
          <cell r="N263">
            <v>67.32315244659361</v>
          </cell>
          <cell r="O263">
            <v>71.418249578432807</v>
          </cell>
          <cell r="P263">
            <v>74.384171829940215</v>
          </cell>
          <cell r="Q263">
            <v>98.011548732116793</v>
          </cell>
          <cell r="R263">
            <v>113.01388763022364</v>
          </cell>
          <cell r="S263">
            <v>143.03470437910428</v>
          </cell>
          <cell r="T263">
            <v>156.44930359851378</v>
          </cell>
          <cell r="U263">
            <v>119.75233777326855</v>
          </cell>
          <cell r="V263">
            <v>144.626850926929</v>
          </cell>
          <cell r="W263">
            <v>164.21976446068865</v>
          </cell>
          <cell r="X263">
            <v>148.69265270362385</v>
          </cell>
          <cell r="Y263">
            <v>166.06474890980755</v>
          </cell>
          <cell r="Z263">
            <v>174.32223361531132</v>
          </cell>
          <cell r="AA263">
            <v>217.00412744344243</v>
          </cell>
          <cell r="AB263">
            <v>137.8955017042272</v>
          </cell>
          <cell r="AC263">
            <v>115.4854980604678</v>
          </cell>
          <cell r="AD263">
            <v>122.37966753163943</v>
          </cell>
          <cell r="AE263">
            <v>382.11438046934791</v>
          </cell>
          <cell r="AF263">
            <v>406.87475917445545</v>
          </cell>
          <cell r="AG263">
            <v>299.21094939170928</v>
          </cell>
          <cell r="AH263">
            <v>261.91614213923663</v>
          </cell>
          <cell r="AI263">
            <v>167.76609495245924</v>
          </cell>
          <cell r="AJ263">
            <v>191.46743918567114</v>
          </cell>
          <cell r="AK263">
            <v>172.19381234834037</v>
          </cell>
          <cell r="AL263">
            <v>149.89824253438414</v>
          </cell>
          <cell r="AM263">
            <v>56.565971073153214</v>
          </cell>
          <cell r="AN263">
            <v>58.165286016659792</v>
          </cell>
          <cell r="AO263">
            <v>90.198771898326569</v>
          </cell>
          <cell r="AP263">
            <v>64.849615252355633</v>
          </cell>
          <cell r="AQ263">
            <v>40.338354342760795</v>
          </cell>
          <cell r="AR263">
            <v>72.219598730360076</v>
          </cell>
        </row>
        <row r="264">
          <cell r="B264">
            <v>1262</v>
          </cell>
          <cell r="C264">
            <v>187.3902050084408</v>
          </cell>
          <cell r="D264">
            <v>180.267382841677</v>
          </cell>
          <cell r="E264">
            <v>194.07450959117577</v>
          </cell>
          <cell r="F264">
            <v>201.80978547313347</v>
          </cell>
          <cell r="G264">
            <v>202.39597795574258</v>
          </cell>
          <cell r="H264">
            <v>193.82477590261834</v>
          </cell>
          <cell r="I264">
            <v>207.95371684123631</v>
          </cell>
          <cell r="J264">
            <v>143.26204764800229</v>
          </cell>
          <cell r="K264">
            <v>163.10148531039934</v>
          </cell>
          <cell r="L264">
            <v>161.32886032408473</v>
          </cell>
          <cell r="M264">
            <v>135.34717139274403</v>
          </cell>
          <cell r="N264">
            <v>133.11518818608599</v>
          </cell>
          <cell r="O264">
            <v>143.75846306694984</v>
          </cell>
          <cell r="P264">
            <v>171.14511878484015</v>
          </cell>
          <cell r="Q264">
            <v>242.70996349830418</v>
          </cell>
          <cell r="R264">
            <v>270.77021784102237</v>
          </cell>
          <cell r="S264">
            <v>318.85317550595391</v>
          </cell>
          <cell r="T264">
            <v>333.20287092485387</v>
          </cell>
          <cell r="U264">
            <v>245.76065799177164</v>
          </cell>
          <cell r="V264">
            <v>277.7575321426263</v>
          </cell>
          <cell r="W264">
            <v>342.08024163705056</v>
          </cell>
          <cell r="X264">
            <v>308.68836640841778</v>
          </cell>
          <cell r="Y264">
            <v>351.23320095335725</v>
          </cell>
          <cell r="Z264">
            <v>386.30579477721562</v>
          </cell>
          <cell r="AA264">
            <v>371.08051961087926</v>
          </cell>
          <cell r="AB264">
            <v>272.65487417474191</v>
          </cell>
          <cell r="AC264">
            <v>232.46184001557523</v>
          </cell>
          <cell r="AD264">
            <v>281.57445624905478</v>
          </cell>
          <cell r="AE264">
            <v>946.24530002454867</v>
          </cell>
          <cell r="AF264">
            <v>974.83211564361625</v>
          </cell>
          <cell r="AG264">
            <v>667.0014929162553</v>
          </cell>
          <cell r="AH264">
            <v>557.82421842103224</v>
          </cell>
          <cell r="AI264">
            <v>344.29645926653427</v>
          </cell>
          <cell r="AJ264">
            <v>367.71542112017448</v>
          </cell>
          <cell r="AK264">
            <v>358.69069189065749</v>
          </cell>
          <cell r="AL264">
            <v>311.19119051337049</v>
          </cell>
          <cell r="AM264">
            <v>119.63916011970225</v>
          </cell>
          <cell r="AN264">
            <v>128.89685140620094</v>
          </cell>
          <cell r="AO264">
            <v>154.24133881056122</v>
          </cell>
          <cell r="AP264">
            <v>128.2243689488634</v>
          </cell>
          <cell r="AQ264">
            <v>81.197451032411109</v>
          </cell>
          <cell r="AR264">
            <v>166.16481032495622</v>
          </cell>
        </row>
        <row r="265">
          <cell r="B265">
            <v>1263</v>
          </cell>
          <cell r="C265">
            <v>452.3521133976094</v>
          </cell>
          <cell r="D265">
            <v>423.30801787147402</v>
          </cell>
          <cell r="E265">
            <v>313.14469009873483</v>
          </cell>
          <cell r="F265">
            <v>99.832702699994186</v>
          </cell>
          <cell r="G265">
            <v>103.26100227463503</v>
          </cell>
          <cell r="H265">
            <v>83.595575487711258</v>
          </cell>
          <cell r="I265">
            <v>105.52166523123013</v>
          </cell>
          <cell r="J265">
            <v>60.306490313012119</v>
          </cell>
          <cell r="K265">
            <v>36.377271431203212</v>
          </cell>
          <cell r="L265">
            <v>68.437581957967637</v>
          </cell>
          <cell r="M265">
            <v>79.921888006659842</v>
          </cell>
          <cell r="N265">
            <v>72.259460595587868</v>
          </cell>
          <cell r="O265">
            <v>57.282469282873635</v>
          </cell>
          <cell r="P265">
            <v>98.182368565368961</v>
          </cell>
          <cell r="Q265">
            <v>585.89169549267058</v>
          </cell>
          <cell r="R265">
            <v>635.8288582553879</v>
          </cell>
          <cell r="S265">
            <v>514.47858372096766</v>
          </cell>
          <cell r="T265">
            <v>164.8311704699469</v>
          </cell>
          <cell r="U265">
            <v>125.38535656797175</v>
          </cell>
          <cell r="V265">
            <v>119.79531841262218</v>
          </cell>
          <cell r="W265">
            <v>173.58130111135051</v>
          </cell>
          <cell r="X265">
            <v>129.94308181527913</v>
          </cell>
          <cell r="Y265">
            <v>78.337149796121238</v>
          </cell>
          <cell r="Z265">
            <v>163.87541843284581</v>
          </cell>
          <cell r="AA265">
            <v>219.12135602550001</v>
          </cell>
          <cell r="AB265">
            <v>148.00635753962817</v>
          </cell>
          <cell r="AC265">
            <v>92.627508155336031</v>
          </cell>
          <cell r="AD265">
            <v>161.53336559246864</v>
          </cell>
          <cell r="AE265">
            <v>2284.1965578690683</v>
          </cell>
          <cell r="AF265">
            <v>2289.1232131160164</v>
          </cell>
          <cell r="AG265">
            <v>1076.225704419614</v>
          </cell>
          <cell r="AH265">
            <v>275.94845921828363</v>
          </cell>
          <cell r="AI265">
            <v>175.65762829162813</v>
          </cell>
          <cell r="AJ265">
            <v>158.59366843633649</v>
          </cell>
          <cell r="AK265">
            <v>182.0099187750553</v>
          </cell>
          <cell r="AL265">
            <v>130.99665141112467</v>
          </cell>
          <cell r="AM265">
            <v>26.683669944470456</v>
          </cell>
          <cell r="AN265">
            <v>54.679545956718769</v>
          </cell>
          <cell r="AO265">
            <v>91.078807776811885</v>
          </cell>
          <cell r="AP265">
            <v>69.604557238818458</v>
          </cell>
          <cell r="AQ265">
            <v>32.354202983135799</v>
          </cell>
          <cell r="AR265">
            <v>95.325269956601247</v>
          </cell>
        </row>
        <row r="266">
          <cell r="B266">
            <v>1264</v>
          </cell>
          <cell r="C266">
            <v>59.75184902718604</v>
          </cell>
          <cell r="D266">
            <v>54.378738436300722</v>
          </cell>
          <cell r="E266">
            <v>62.260857978038381</v>
          </cell>
          <cell r="F266">
            <v>60.144750031978404</v>
          </cell>
          <cell r="G266">
            <v>60.717872665677376</v>
          </cell>
          <cell r="H266">
            <v>60.467429579572325</v>
          </cell>
          <cell r="I266">
            <v>61.204373009180891</v>
          </cell>
          <cell r="J266">
            <v>41.044975365628567</v>
          </cell>
          <cell r="K266">
            <v>48.294176325613556</v>
          </cell>
          <cell r="L266">
            <v>45.31168113879621</v>
          </cell>
          <cell r="M266">
            <v>52.527674604904348</v>
          </cell>
          <cell r="N266">
            <v>34.924453768766433</v>
          </cell>
          <cell r="O266">
            <v>33.535908039499716</v>
          </cell>
          <cell r="P266">
            <v>37.033000698265624</v>
          </cell>
          <cell r="Q266">
            <v>77.391286784126521</v>
          </cell>
          <cell r="R266">
            <v>81.679462031402863</v>
          </cell>
          <cell r="S266">
            <v>102.29098256047007</v>
          </cell>
          <cell r="T266">
            <v>99.303427406798576</v>
          </cell>
          <cell r="U266">
            <v>73.727079405898309</v>
          </cell>
          <cell r="V266">
            <v>86.651894407288566</v>
          </cell>
          <cell r="W266">
            <v>100.68012741608807</v>
          </cell>
          <cell r="X266">
            <v>88.440076090635912</v>
          </cell>
          <cell r="Y266">
            <v>103.99977723053615</v>
          </cell>
          <cell r="Z266">
            <v>108.4998986532929</v>
          </cell>
          <cell r="AA266">
            <v>144.01480714937244</v>
          </cell>
          <cell r="AB266">
            <v>71.534455817566368</v>
          </cell>
          <cell r="AC266">
            <v>54.228590951369803</v>
          </cell>
          <cell r="AD266">
            <v>60.928100718982769</v>
          </cell>
          <cell r="AE266">
            <v>301.72284782550088</v>
          </cell>
          <cell r="AF266">
            <v>294.06396099091836</v>
          </cell>
          <cell r="AG266">
            <v>213.98011160290343</v>
          </cell>
          <cell r="AH266">
            <v>166.24663714923369</v>
          </cell>
          <cell r="AI266">
            <v>103.28737153838223</v>
          </cell>
          <cell r="AJ266">
            <v>114.71601722928429</v>
          </cell>
          <cell r="AK266">
            <v>105.56887001042386</v>
          </cell>
          <cell r="AL266">
            <v>89.157142162347327</v>
          </cell>
          <cell r="AM266">
            <v>35.425028063192123</v>
          </cell>
          <cell r="AN266">
            <v>36.202654744971518</v>
          </cell>
          <cell r="AO266">
            <v>59.860422440275016</v>
          </cell>
          <cell r="AP266">
            <v>33.641285464162486</v>
          </cell>
          <cell r="AQ266">
            <v>18.941703971866872</v>
          </cell>
          <cell r="AR266">
            <v>35.95534351480643</v>
          </cell>
        </row>
        <row r="267">
          <cell r="B267">
            <v>1265</v>
          </cell>
          <cell r="C267">
            <v>699.38692120142139</v>
          </cell>
          <cell r="D267">
            <v>1007.6302123471171</v>
          </cell>
          <cell r="E267">
            <v>797.4566688568093</v>
          </cell>
          <cell r="F267">
            <v>63.56203477722665</v>
          </cell>
          <cell r="G267">
            <v>93.726565229898853</v>
          </cell>
          <cell r="H267">
            <v>108.02898653329942</v>
          </cell>
          <cell r="I267">
            <v>211.00661834997084</v>
          </cell>
          <cell r="J267">
            <v>221.44620622953801</v>
          </cell>
          <cell r="K267">
            <v>108.83114598682984</v>
          </cell>
          <cell r="L267">
            <v>96.11814233755203</v>
          </cell>
          <cell r="M267">
            <v>97.114712887951029</v>
          </cell>
          <cell r="N267">
            <v>216.88776644534164</v>
          </cell>
          <cell r="O267">
            <v>97.590863505757014</v>
          </cell>
          <cell r="P267">
            <v>96.356745664193042</v>
          </cell>
          <cell r="Q267">
            <v>905.85403921374746</v>
          </cell>
          <cell r="R267">
            <v>1513.5086991308224</v>
          </cell>
          <cell r="S267">
            <v>1310.1751060921133</v>
          </cell>
          <cell r="T267">
            <v>104.94561708166948</v>
          </cell>
          <cell r="U267">
            <v>113.80810317903403</v>
          </cell>
          <cell r="V267">
            <v>154.80923199639778</v>
          </cell>
          <cell r="W267">
            <v>347.1022114371832</v>
          </cell>
          <cell r="X267">
            <v>477.15266374172108</v>
          </cell>
          <cell r="Y267">
            <v>234.3639709695467</v>
          </cell>
          <cell r="Z267">
            <v>230.15717890541805</v>
          </cell>
          <cell r="AA267">
            <v>266.25881981493842</v>
          </cell>
          <cell r="AB267">
            <v>444.24312113451697</v>
          </cell>
          <cell r="AC267">
            <v>157.80741679668583</v>
          </cell>
          <cell r="AD267">
            <v>158.52978138647862</v>
          </cell>
          <cell r="AE267">
            <v>3531.6231553067282</v>
          </cell>
          <cell r="AF267">
            <v>5448.9629582710613</v>
          </cell>
          <cell r="AG267">
            <v>2740.7246308852732</v>
          </cell>
          <cell r="AH267">
            <v>175.69238423068032</v>
          </cell>
          <cell r="AI267">
            <v>159.43856628872527</v>
          </cell>
          <cell r="AJ267">
            <v>204.94760843286619</v>
          </cell>
          <cell r="AK267">
            <v>363.95651435863499</v>
          </cell>
          <cell r="AL267">
            <v>481.02138481614963</v>
          </cell>
          <cell r="AM267">
            <v>79.830461849870389</v>
          </cell>
          <cell r="AN267">
            <v>76.795471594079785</v>
          </cell>
          <cell r="AO267">
            <v>110.67171319432433</v>
          </cell>
          <cell r="AP267">
            <v>208.91903744526496</v>
          </cell>
          <cell r="AQ267">
            <v>55.121132986995484</v>
          </cell>
          <cell r="AR267">
            <v>93.552772527211161</v>
          </cell>
        </row>
        <row r="268">
          <cell r="B268">
            <v>1266</v>
          </cell>
          <cell r="C268">
            <v>191.78554636548392</v>
          </cell>
          <cell r="D268">
            <v>185.01829514193244</v>
          </cell>
          <cell r="E268">
            <v>207.55626617946189</v>
          </cell>
          <cell r="F268">
            <v>216.18090373436323</v>
          </cell>
          <cell r="G268">
            <v>221.90762190076009</v>
          </cell>
          <cell r="H268">
            <v>221.87567065108067</v>
          </cell>
          <cell r="I268">
            <v>217.81504987151905</v>
          </cell>
          <cell r="J268">
            <v>146.99807780317417</v>
          </cell>
          <cell r="K268">
            <v>166.98700470463714</v>
          </cell>
          <cell r="L268">
            <v>148.84947375746893</v>
          </cell>
          <cell r="M268">
            <v>158.72765420361836</v>
          </cell>
          <cell r="N268">
            <v>142.19835003558842</v>
          </cell>
          <cell r="O268">
            <v>153.7416478098244</v>
          </cell>
          <cell r="P268">
            <v>159.37446062631761</v>
          </cell>
          <cell r="Q268">
            <v>248.40286052183038</v>
          </cell>
          <cell r="R268">
            <v>277.90631499961688</v>
          </cell>
          <cell r="S268">
            <v>341.00292051177001</v>
          </cell>
          <cell r="T268">
            <v>356.93064929702717</v>
          </cell>
          <cell r="U268">
            <v>269.45280100203058</v>
          </cell>
          <cell r="V268">
            <v>317.95542358061249</v>
          </cell>
          <cell r="W268">
            <v>358.30196268682596</v>
          </cell>
          <cell r="X268">
            <v>316.73843315244608</v>
          </cell>
          <cell r="Y268">
            <v>359.60052766167803</v>
          </cell>
          <cell r="Z268">
            <v>356.42360670333807</v>
          </cell>
          <cell r="AA268">
            <v>435.18264764898026</v>
          </cell>
          <cell r="AB268">
            <v>291.25957574886144</v>
          </cell>
          <cell r="AC268">
            <v>248.60495566270939</v>
          </cell>
          <cell r="AD268">
            <v>262.20892193401443</v>
          </cell>
          <cell r="AE268">
            <v>968.44000919260907</v>
          </cell>
          <cell r="AF268">
            <v>1000.523629082644</v>
          </cell>
          <cell r="AG268">
            <v>713.33602592866941</v>
          </cell>
          <cell r="AH268">
            <v>597.54755390306684</v>
          </cell>
          <cell r="AI268">
            <v>377.48778052000216</v>
          </cell>
          <cell r="AJ268">
            <v>420.9322842750214</v>
          </cell>
          <cell r="AK268">
            <v>375.70009389281915</v>
          </cell>
          <cell r="AL268">
            <v>319.30652664648483</v>
          </cell>
          <cell r="AM268">
            <v>122.48928914256645</v>
          </cell>
          <cell r="AN268">
            <v>118.92620119094322</v>
          </cell>
          <cell r="AO268">
            <v>180.88568559430121</v>
          </cell>
          <cell r="AP268">
            <v>136.9738040214765</v>
          </cell>
          <cell r="AQ268">
            <v>86.836139266922629</v>
          </cell>
          <cell r="AR268">
            <v>154.73667732181943</v>
          </cell>
        </row>
        <row r="269">
          <cell r="B269">
            <v>1267</v>
          </cell>
          <cell r="C269">
            <v>169.4276189988492</v>
          </cell>
          <cell r="D269">
            <v>164.62150233790825</v>
          </cell>
          <cell r="E269">
            <v>184.54500488396437</v>
          </cell>
          <cell r="F269">
            <v>188.33362372354938</v>
          </cell>
          <cell r="G269">
            <v>186.57173267748036</v>
          </cell>
          <cell r="H269">
            <v>191.11068947313473</v>
          </cell>
          <cell r="I269">
            <v>177.62996403880811</v>
          </cell>
          <cell r="J269">
            <v>113.31168990100329</v>
          </cell>
          <cell r="K269">
            <v>126.23036505747771</v>
          </cell>
          <cell r="L269">
            <v>116.59032326355705</v>
          </cell>
          <cell r="M269">
            <v>126.89422114136664</v>
          </cell>
          <cell r="N269">
            <v>99.022917530611792</v>
          </cell>
          <cell r="O269">
            <v>100.71989439091138</v>
          </cell>
          <cell r="P269">
            <v>106.66795925157174</v>
          </cell>
          <cell r="Q269">
            <v>219.44461409262553</v>
          </cell>
          <cell r="R269">
            <v>247.26935814284388</v>
          </cell>
          <cell r="S269">
            <v>303.19675136610164</v>
          </cell>
          <cell r="T269">
            <v>310.95273189674958</v>
          </cell>
          <cell r="U269">
            <v>226.54596325777203</v>
          </cell>
          <cell r="V269">
            <v>273.86815347488618</v>
          </cell>
          <cell r="W269">
            <v>292.19819651873081</v>
          </cell>
          <cell r="X269">
            <v>244.15398931376126</v>
          </cell>
          <cell r="Y269">
            <v>271.83256542558189</v>
          </cell>
          <cell r="Z269">
            <v>279.17830325698372</v>
          </cell>
          <cell r="AA269">
            <v>347.90511713110357</v>
          </cell>
          <cell r="AB269">
            <v>202.82494798401157</v>
          </cell>
          <cell r="AC269">
            <v>162.8671556218693</v>
          </cell>
          <cell r="AD269">
            <v>175.49418200595574</v>
          </cell>
          <cell r="AE269">
            <v>855.54145247233987</v>
          </cell>
          <cell r="AF269">
            <v>890.22387120046301</v>
          </cell>
          <cell r="AG269">
            <v>634.2501858030646</v>
          </cell>
          <cell r="AH269">
            <v>520.57464017261816</v>
          </cell>
          <cell r="AI269">
            <v>317.37778393069232</v>
          </cell>
          <cell r="AJ269">
            <v>362.56638158316753</v>
          </cell>
          <cell r="AK269">
            <v>306.38651556411332</v>
          </cell>
          <cell r="AL269">
            <v>246.13357311500619</v>
          </cell>
          <cell r="AM269">
            <v>92.593239284971332</v>
          </cell>
          <cell r="AN269">
            <v>93.152121343412858</v>
          </cell>
          <cell r="AO269">
            <v>144.60837529713669</v>
          </cell>
          <cell r="AP269">
            <v>95.384691144997547</v>
          </cell>
          <cell r="AQ269">
            <v>56.888467769629472</v>
          </cell>
          <cell r="AR269">
            <v>103.56393067260294</v>
          </cell>
        </row>
        <row r="270">
          <cell r="B270">
            <v>1268</v>
          </cell>
          <cell r="C270">
            <v>26.721217139560533</v>
          </cell>
          <cell r="D270">
            <v>24.335940685720463</v>
          </cell>
          <cell r="E270">
            <v>29.464610647253007</v>
          </cell>
          <cell r="F270">
            <v>30.456637406841082</v>
          </cell>
          <cell r="G270">
            <v>33.188095579983397</v>
          </cell>
          <cell r="H270">
            <v>38.965194931893031</v>
          </cell>
          <cell r="I270">
            <v>39.004713107493259</v>
          </cell>
          <cell r="J270">
            <v>23.158222143296555</v>
          </cell>
          <cell r="K270">
            <v>28.664699048472784</v>
          </cell>
          <cell r="L270">
            <v>29.383112754765484</v>
          </cell>
          <cell r="M270">
            <v>26.583784224200063</v>
          </cell>
          <cell r="N270">
            <v>22.949004371997439</v>
          </cell>
          <cell r="O270">
            <v>27.465397722507529</v>
          </cell>
          <cell r="P270">
            <v>27.994264894510763</v>
          </cell>
          <cell r="Q270">
            <v>34.609629869826236</v>
          </cell>
          <cell r="R270">
            <v>36.553745092233505</v>
          </cell>
          <cell r="S270">
            <v>48.40864825429054</v>
          </cell>
          <cell r="T270">
            <v>50.286159310286571</v>
          </cell>
          <cell r="U270">
            <v>40.298865074354644</v>
          </cell>
          <cell r="V270">
            <v>55.838456839886248</v>
          </cell>
          <cell r="W270">
            <v>64.162073597279033</v>
          </cell>
          <cell r="X270">
            <v>49.899285119125857</v>
          </cell>
          <cell r="Y270">
            <v>61.728401688061261</v>
          </cell>
          <cell r="Z270">
            <v>70.35856264623753</v>
          </cell>
          <cell r="AA270">
            <v>72.884600111181214</v>
          </cell>
          <cell r="AB270">
            <v>47.005589555532026</v>
          </cell>
          <cell r="AC270">
            <v>44.412389748214586</v>
          </cell>
          <cell r="AD270">
            <v>46.057228927887444</v>
          </cell>
          <cell r="AE270">
            <v>134.93141825692351</v>
          </cell>
          <cell r="AF270">
            <v>131.60149202184837</v>
          </cell>
          <cell r="AG270">
            <v>101.26491794988172</v>
          </cell>
          <cell r="AH270">
            <v>84.185461658229016</v>
          </cell>
          <cell r="AI270">
            <v>56.456377806510638</v>
          </cell>
          <cell r="AJ270">
            <v>73.922969840602192</v>
          </cell>
          <cell r="AK270">
            <v>67.277602651385138</v>
          </cell>
          <cell r="AL270">
            <v>50.303865100772533</v>
          </cell>
          <cell r="AM270">
            <v>21.026298520315521</v>
          </cell>
          <cell r="AN270">
            <v>23.476213189595281</v>
          </cell>
          <cell r="AO270">
            <v>30.294822028408586</v>
          </cell>
          <cell r="AP270">
            <v>22.105829122147153</v>
          </cell>
          <cell r="AQ270">
            <v>15.512966952216303</v>
          </cell>
          <cell r="AR270">
            <v>27.179634157319605</v>
          </cell>
        </row>
        <row r="271">
          <cell r="B271">
            <v>1269</v>
          </cell>
          <cell r="C271">
            <v>748.41320493605133</v>
          </cell>
          <cell r="D271">
            <v>746.33224701905306</v>
          </cell>
          <cell r="E271">
            <v>735.1280209448588</v>
          </cell>
          <cell r="F271">
            <v>716.98060016724435</v>
          </cell>
          <cell r="G271">
            <v>480.11312574281163</v>
          </cell>
          <cell r="H271">
            <v>522.28810066832204</v>
          </cell>
          <cell r="I271">
            <v>507.89070458672535</v>
          </cell>
          <cell r="J271">
            <v>336.79512774231983</v>
          </cell>
          <cell r="K271">
            <v>328.58052001870601</v>
          </cell>
          <cell r="L271">
            <v>397.51717423939226</v>
          </cell>
          <cell r="M271">
            <v>364.26481646626183</v>
          </cell>
          <cell r="N271">
            <v>365.8591367074041</v>
          </cell>
          <cell r="O271">
            <v>413.12221311278961</v>
          </cell>
          <cell r="P271">
            <v>390.70135688952297</v>
          </cell>
          <cell r="Q271">
            <v>969.35344962932152</v>
          </cell>
          <cell r="R271">
            <v>1121.0266767150715</v>
          </cell>
          <cell r="S271">
            <v>1207.772748597652</v>
          </cell>
          <cell r="T271">
            <v>1183.7879605939863</v>
          </cell>
          <cell r="U271">
            <v>582.98054578357676</v>
          </cell>
          <cell r="V271">
            <v>748.45670907406941</v>
          </cell>
          <cell r="W271">
            <v>835.47136155725161</v>
          </cell>
          <cell r="X271">
            <v>725.69629922179035</v>
          </cell>
          <cell r="Y271">
            <v>707.58636929304748</v>
          </cell>
          <cell r="Z271">
            <v>951.86433241799773</v>
          </cell>
          <cell r="AA271">
            <v>998.70263988027875</v>
          </cell>
          <cell r="AB271">
            <v>749.37562154957595</v>
          </cell>
          <cell r="AC271">
            <v>668.03127803878283</v>
          </cell>
          <cell r="AD271">
            <v>642.79672656185653</v>
          </cell>
          <cell r="AE271">
            <v>3779.1862046105798</v>
          </cell>
          <cell r="AF271">
            <v>4035.941676557316</v>
          </cell>
          <cell r="AG271">
            <v>2526.51153666544</v>
          </cell>
          <cell r="AH271">
            <v>1981.8124377550566</v>
          </cell>
          <cell r="AI271">
            <v>816.72200658446093</v>
          </cell>
          <cell r="AJ271">
            <v>990.86088447123916</v>
          </cell>
          <cell r="AK271">
            <v>876.03949090330173</v>
          </cell>
          <cell r="AL271">
            <v>731.58019504753804</v>
          </cell>
          <cell r="AM271">
            <v>241.02231424759765</v>
          </cell>
          <cell r="AN271">
            <v>317.6041288360754</v>
          </cell>
          <cell r="AO271">
            <v>415.11538361082916</v>
          </cell>
          <cell r="AP271">
            <v>352.41701242162515</v>
          </cell>
          <cell r="AQ271">
            <v>233.33910194911468</v>
          </cell>
          <cell r="AR271">
            <v>379.33198049818549</v>
          </cell>
        </row>
        <row r="272">
          <cell r="B272">
            <v>1270</v>
          </cell>
          <cell r="C272">
            <v>537.85283488950768</v>
          </cell>
          <cell r="D272">
            <v>516.24321570761606</v>
          </cell>
          <cell r="E272">
            <v>596.88170467903763</v>
          </cell>
          <cell r="F272">
            <v>632.55163908884663</v>
          </cell>
          <cell r="G272">
            <v>821.3976906770489</v>
          </cell>
          <cell r="H272">
            <v>850.77414941544794</v>
          </cell>
          <cell r="I272">
            <v>892.07929699373528</v>
          </cell>
          <cell r="J272">
            <v>578.74301747904087</v>
          </cell>
          <cell r="K272">
            <v>715.29640962266831</v>
          </cell>
          <cell r="L272">
            <v>780.86591991569207</v>
          </cell>
          <cell r="M272">
            <v>624.93262233604162</v>
          </cell>
          <cell r="N272">
            <v>599.25042968561911</v>
          </cell>
          <cell r="O272">
            <v>678.51440925629959</v>
          </cell>
          <cell r="P272">
            <v>565.0688663253203</v>
          </cell>
          <cell r="Q272">
            <v>696.63322006404599</v>
          </cell>
          <cell r="R272">
            <v>775.4219635998611</v>
          </cell>
          <cell r="S272">
            <v>980.64206030574758</v>
          </cell>
          <cell r="T272">
            <v>1044.389505982032</v>
          </cell>
          <cell r="U272">
            <v>997.3875912586318</v>
          </cell>
          <cell r="V272">
            <v>1219.1884502479879</v>
          </cell>
          <cell r="W272">
            <v>1467.4549034774197</v>
          </cell>
          <cell r="X272">
            <v>1247.024174014552</v>
          </cell>
          <cell r="Y272">
            <v>1540.3651726658732</v>
          </cell>
          <cell r="Z272">
            <v>1869.8020255117326</v>
          </cell>
          <cell r="AA272">
            <v>1713.3739836005166</v>
          </cell>
          <cell r="AB272">
            <v>1227.4223004266532</v>
          </cell>
          <cell r="AC272">
            <v>1097.1785917003335</v>
          </cell>
          <cell r="AD272">
            <v>929.67278242302768</v>
          </cell>
          <cell r="AE272">
            <v>2715.9408737300409</v>
          </cell>
          <cell r="AF272">
            <v>2791.6889801240841</v>
          </cell>
          <cell r="AG272">
            <v>2051.3821673643406</v>
          </cell>
          <cell r="AH272">
            <v>1748.4415974103165</v>
          </cell>
          <cell r="AI272">
            <v>1397.2822948668279</v>
          </cell>
          <cell r="AJ272">
            <v>1614.0494587112973</v>
          </cell>
          <cell r="AK272">
            <v>1538.7103684436931</v>
          </cell>
          <cell r="AL272">
            <v>1257.1349604963884</v>
          </cell>
          <cell r="AM272">
            <v>524.68842647895951</v>
          </cell>
          <cell r="AN272">
            <v>623.88811428622705</v>
          </cell>
          <cell r="AO272">
            <v>712.17184181710491</v>
          </cell>
          <cell r="AP272">
            <v>577.23321610272387</v>
          </cell>
          <cell r="AQ272">
            <v>383.23754542865447</v>
          </cell>
          <cell r="AR272">
            <v>548.62541017910701</v>
          </cell>
        </row>
        <row r="273">
          <cell r="B273">
            <v>1271</v>
          </cell>
          <cell r="C273">
            <v>92.14399283430204</v>
          </cell>
          <cell r="D273">
            <v>94.344188081214028</v>
          </cell>
          <cell r="E273">
            <v>99.269381697232973</v>
          </cell>
          <cell r="F273">
            <v>111.23462468870142</v>
          </cell>
          <cell r="G273">
            <v>118.98672348532875</v>
          </cell>
          <cell r="H273">
            <v>122.09765928948013</v>
          </cell>
          <cell r="I273">
            <v>122.94419463752288</v>
          </cell>
          <cell r="J273">
            <v>78.729972246718575</v>
          </cell>
          <cell r="K273">
            <v>88.736888008796726</v>
          </cell>
          <cell r="L273">
            <v>83.903652376175145</v>
          </cell>
          <cell r="M273">
            <v>96.483084916643492</v>
          </cell>
          <cell r="N273">
            <v>86.649654664029953</v>
          </cell>
          <cell r="O273">
            <v>99.112073469340444</v>
          </cell>
          <cell r="P273">
            <v>96.81545427126197</v>
          </cell>
          <cell r="Q273">
            <v>119.34596654288345</v>
          </cell>
          <cell r="R273">
            <v>141.70947598002559</v>
          </cell>
          <cell r="S273">
            <v>163.09384293358295</v>
          </cell>
          <cell r="T273">
            <v>183.6565863524896</v>
          </cell>
          <cell r="U273">
            <v>144.48041779977325</v>
          </cell>
          <cell r="V273">
            <v>174.97012116591378</v>
          </cell>
          <cell r="W273">
            <v>202.24105848314767</v>
          </cell>
          <cell r="X273">
            <v>169.6403682567252</v>
          </cell>
          <cell r="Y273">
            <v>191.09170685143991</v>
          </cell>
          <cell r="Z273">
            <v>200.9092920558536</v>
          </cell>
          <cell r="AA273">
            <v>264.52708923363616</v>
          </cell>
          <cell r="AB273">
            <v>177.48125523196609</v>
          </cell>
          <cell r="AC273">
            <v>160.26725992272108</v>
          </cell>
          <cell r="AD273">
            <v>159.28446622662631</v>
          </cell>
          <cell r="AE273">
            <v>465.2901689339983</v>
          </cell>
          <cell r="AF273">
            <v>510.18516503711123</v>
          </cell>
          <cell r="AG273">
            <v>341.17219171341696</v>
          </cell>
          <cell r="AH273">
            <v>307.46461294163674</v>
          </cell>
          <cell r="AI273">
            <v>202.40870401428117</v>
          </cell>
          <cell r="AJ273">
            <v>231.6380452103609</v>
          </cell>
          <cell r="AK273">
            <v>212.06131300908831</v>
          </cell>
          <cell r="AL273">
            <v>171.01580072859309</v>
          </cell>
          <cell r="AM273">
            <v>65.090803635567013</v>
          </cell>
          <cell r="AN273">
            <v>67.036465707647665</v>
          </cell>
          <cell r="AO273">
            <v>109.95191134754634</v>
          </cell>
          <cell r="AP273">
            <v>83.466037499795419</v>
          </cell>
          <cell r="AQ273">
            <v>55.980340639142938</v>
          </cell>
          <cell r="AR273">
            <v>93.998132752669036</v>
          </cell>
        </row>
        <row r="274">
          <cell r="B274">
            <v>1272</v>
          </cell>
          <cell r="C274">
            <v>3926.3484332841813</v>
          </cell>
          <cell r="D274">
            <v>7341.8448964011905</v>
          </cell>
          <cell r="E274">
            <v>2455.6023984970675</v>
          </cell>
          <cell r="F274">
            <v>1734.235250304534</v>
          </cell>
          <cell r="G274">
            <v>4603.5403951805501</v>
          </cell>
          <cell r="H274">
            <v>2662.6768349137074</v>
          </cell>
          <cell r="I274">
            <v>5971.3078490125363</v>
          </cell>
          <cell r="J274">
            <v>7245.1137408581708</v>
          </cell>
          <cell r="K274">
            <v>4268.6321744823308</v>
          </cell>
          <cell r="L274">
            <v>3632.1387706049895</v>
          </cell>
          <cell r="M274">
            <v>3438.1341065274614</v>
          </cell>
          <cell r="N274">
            <v>8320.5097323926821</v>
          </cell>
          <cell r="O274">
            <v>3148.573744421587</v>
          </cell>
          <cell r="P274">
            <v>3122.8444096546395</v>
          </cell>
          <cell r="Q274">
            <v>5085.4519577536175</v>
          </cell>
          <cell r="R274">
            <v>11027.801650060583</v>
          </cell>
          <cell r="S274">
            <v>4034.4124748283139</v>
          </cell>
          <cell r="T274">
            <v>2863.3505699726416</v>
          </cell>
          <cell r="U274">
            <v>5589.8794434475676</v>
          </cell>
          <cell r="V274">
            <v>3815.706960654763</v>
          </cell>
          <cell r="W274">
            <v>9822.6973910685738</v>
          </cell>
          <cell r="X274">
            <v>15611.129128935603</v>
          </cell>
          <cell r="Y274">
            <v>9192.3463448700113</v>
          </cell>
          <cell r="Z274">
            <v>8697.2427109511318</v>
          </cell>
          <cell r="AA274">
            <v>9426.3114449578625</v>
          </cell>
          <cell r="AB274">
            <v>17042.589692949648</v>
          </cell>
          <cell r="AC274">
            <v>5091.3402274766049</v>
          </cell>
          <cell r="AD274">
            <v>5137.8223512430923</v>
          </cell>
          <cell r="AE274">
            <v>19826.483198983395</v>
          </cell>
          <cell r="AF274">
            <v>39702.502362126586</v>
          </cell>
          <cell r="AG274">
            <v>8439.4930032622542</v>
          </cell>
          <cell r="AH274">
            <v>4793.6150409719239</v>
          </cell>
          <cell r="AI274">
            <v>7831.0976046061051</v>
          </cell>
          <cell r="AJ274">
            <v>5051.5076263993788</v>
          </cell>
          <cell r="AK274">
            <v>10299.65983002666</v>
          </cell>
          <cell r="AL274">
            <v>15737.703093299826</v>
          </cell>
          <cell r="AM274">
            <v>3131.1521611412486</v>
          </cell>
          <cell r="AN274">
            <v>2901.9683797486018</v>
          </cell>
          <cell r="AO274">
            <v>3918.0900653050353</v>
          </cell>
          <cell r="AP274">
            <v>8014.8037523523244</v>
          </cell>
          <cell r="AQ274">
            <v>1778.3729526625873</v>
          </cell>
          <cell r="AR274">
            <v>3031.9699018525398</v>
          </cell>
        </row>
        <row r="275">
          <cell r="B275">
            <v>1273</v>
          </cell>
          <cell r="C275">
            <v>176.45088499914183</v>
          </cell>
          <cell r="D275">
            <v>167.70912083117759</v>
          </cell>
          <cell r="E275">
            <v>195.84230747845174</v>
          </cell>
          <cell r="F275">
            <v>208.76903297047144</v>
          </cell>
          <cell r="G275">
            <v>289.72189469661288</v>
          </cell>
          <cell r="H275">
            <v>286.21850870767975</v>
          </cell>
          <cell r="I275">
            <v>267.24118959100474</v>
          </cell>
          <cell r="J275">
            <v>177.72989604106886</v>
          </cell>
          <cell r="K275">
            <v>251.75757250039555</v>
          </cell>
          <cell r="L275">
            <v>210.07693111599337</v>
          </cell>
          <cell r="M275">
            <v>256.03395375843496</v>
          </cell>
          <cell r="N275">
            <v>215.97318609445551</v>
          </cell>
          <cell r="O275">
            <v>253.50282906855332</v>
          </cell>
          <cell r="P275">
            <v>259.94410870945796</v>
          </cell>
          <cell r="Q275">
            <v>228.54122954535484</v>
          </cell>
          <cell r="R275">
            <v>251.90710857142128</v>
          </cell>
          <cell r="S275">
            <v>321.75756501696219</v>
          </cell>
          <cell r="T275">
            <v>344.69310287843922</v>
          </cell>
          <cell r="U275">
            <v>351.79673131069814</v>
          </cell>
          <cell r="V275">
            <v>410.16091086379004</v>
          </cell>
          <cell r="W275">
            <v>439.60710151892789</v>
          </cell>
          <cell r="X275">
            <v>382.95663207086989</v>
          </cell>
          <cell r="Y275">
            <v>542.1509061384545</v>
          </cell>
          <cell r="Z275">
            <v>503.03421022188149</v>
          </cell>
          <cell r="AA275">
            <v>701.96673946745898</v>
          </cell>
          <cell r="AB275">
            <v>442.36982031969978</v>
          </cell>
          <cell r="AC275">
            <v>409.92184277168815</v>
          </cell>
          <cell r="AD275">
            <v>427.66993055190909</v>
          </cell>
          <cell r="AE275">
            <v>891.00612600370073</v>
          </cell>
          <cell r="AF275">
            <v>906.9207889714254</v>
          </cell>
          <cell r="AG275">
            <v>673.07711733736642</v>
          </cell>
          <cell r="AH275">
            <v>577.06033616874117</v>
          </cell>
          <cell r="AI275">
            <v>492.84686150160377</v>
          </cell>
          <cell r="AJ275">
            <v>543.00054764263518</v>
          </cell>
          <cell r="AK275">
            <v>460.95318060250139</v>
          </cell>
          <cell r="AL275">
            <v>386.0616181804869</v>
          </cell>
          <cell r="AM275">
            <v>184.67069426376293</v>
          </cell>
          <cell r="AN275">
            <v>167.84507694118014</v>
          </cell>
          <cell r="AO275">
            <v>291.77573053277297</v>
          </cell>
          <cell r="AP275">
            <v>208.03805992539358</v>
          </cell>
          <cell r="AQ275">
            <v>143.18310804620563</v>
          </cell>
          <cell r="AR275">
            <v>252.3797571644381</v>
          </cell>
        </row>
        <row r="276">
          <cell r="B276">
            <v>1274</v>
          </cell>
          <cell r="C276">
            <v>75.650007090083506</v>
          </cell>
          <cell r="D276">
            <v>71.574460806007366</v>
          </cell>
          <cell r="E276">
            <v>82.830227684887475</v>
          </cell>
          <cell r="F276">
            <v>84.278716535626387</v>
          </cell>
          <cell r="G276">
            <v>88.938333944878039</v>
          </cell>
          <cell r="H276">
            <v>87.390229864267667</v>
          </cell>
          <cell r="I276">
            <v>82.033545858530317</v>
          </cell>
          <cell r="J276">
            <v>56.390604391706553</v>
          </cell>
          <cell r="K276">
            <v>54.376818117381404</v>
          </cell>
          <cell r="L276">
            <v>53.01469920715823</v>
          </cell>
          <cell r="M276">
            <v>50.047382486295959</v>
          </cell>
          <cell r="N276">
            <v>17.708121724195294</v>
          </cell>
          <cell r="O276">
            <v>22.042772688549494</v>
          </cell>
          <cell r="P276">
            <v>27.341402804090393</v>
          </cell>
          <cell r="Q276">
            <v>97.982765207250637</v>
          </cell>
          <cell r="R276">
            <v>107.50825822615597</v>
          </cell>
          <cell r="S276">
            <v>136.0852652975525</v>
          </cell>
          <cell r="T276">
            <v>139.15038976775065</v>
          </cell>
          <cell r="U276">
            <v>107.99396159821261</v>
          </cell>
          <cell r="V276">
            <v>125.2331879009691</v>
          </cell>
          <cell r="W276">
            <v>134.94375390777117</v>
          </cell>
          <cell r="X276">
            <v>121.50547780266891</v>
          </cell>
          <cell r="Y276">
            <v>117.09852824871017</v>
          </cell>
          <cell r="Z276">
            <v>126.94495870704944</v>
          </cell>
          <cell r="AA276">
            <v>137.2146052782212</v>
          </cell>
          <cell r="AB276">
            <v>36.270885136202324</v>
          </cell>
          <cell r="AC276">
            <v>35.643838901080443</v>
          </cell>
          <cell r="AD276">
            <v>44.983115395342921</v>
          </cell>
          <cell r="AE276">
            <v>382.00216309380153</v>
          </cell>
          <cell r="AF276">
            <v>387.05328692129899</v>
          </cell>
          <cell r="AG276">
            <v>284.67358047584275</v>
          </cell>
          <cell r="AH276">
            <v>232.95554807114263</v>
          </cell>
          <cell r="AI276">
            <v>151.29329040808304</v>
          </cell>
          <cell r="AJ276">
            <v>165.79271162151741</v>
          </cell>
          <cell r="AK276">
            <v>141.49624141945336</v>
          </cell>
          <cell r="AL276">
            <v>122.49063588383211</v>
          </cell>
          <cell r="AM276">
            <v>39.886803220488666</v>
          </cell>
          <cell r="AN276">
            <v>42.357131838173352</v>
          </cell>
          <cell r="AO276">
            <v>57.033886997540591</v>
          </cell>
          <cell r="AP276">
            <v>17.057503086578201</v>
          </cell>
          <cell r="AQ276">
            <v>12.450167578402183</v>
          </cell>
          <cell r="AR276">
            <v>26.545770298430131</v>
          </cell>
        </row>
        <row r="277">
          <cell r="B277">
            <v>1275</v>
          </cell>
          <cell r="C277">
            <v>418.65700188963399</v>
          </cell>
          <cell r="D277">
            <v>392.32554144698673</v>
          </cell>
          <cell r="E277">
            <v>708.46673540129677</v>
          </cell>
          <cell r="F277">
            <v>703.73113056637612</v>
          </cell>
          <cell r="G277">
            <v>486.97563870142176</v>
          </cell>
          <cell r="H277">
            <v>481.8894273000991</v>
          </cell>
          <cell r="I277">
            <v>453.60879459092035</v>
          </cell>
          <cell r="J277">
            <v>314.64515477458627</v>
          </cell>
          <cell r="K277">
            <v>357.55768211060308</v>
          </cell>
          <cell r="L277">
            <v>391.51414789716466</v>
          </cell>
          <cell r="M277">
            <v>376.46477673616965</v>
          </cell>
          <cell r="N277">
            <v>377.77848656740906</v>
          </cell>
          <cell r="O277">
            <v>412.67781290903469</v>
          </cell>
          <cell r="P277">
            <v>389.61019907514145</v>
          </cell>
          <cell r="Q277">
            <v>542.2493968794447</v>
          </cell>
          <cell r="R277">
            <v>589.29169907290486</v>
          </cell>
          <cell r="S277">
            <v>1163.9698010774262</v>
          </cell>
          <cell r="T277">
            <v>1161.9121070574959</v>
          </cell>
          <cell r="U277">
            <v>591.31339763774702</v>
          </cell>
          <cell r="V277">
            <v>690.56402861390291</v>
          </cell>
          <cell r="W277">
            <v>746.17856520842724</v>
          </cell>
          <cell r="X277">
            <v>677.96950008933618</v>
          </cell>
          <cell r="Y277">
            <v>769.98764894241424</v>
          </cell>
          <cell r="Z277">
            <v>937.48994300283505</v>
          </cell>
          <cell r="AA277">
            <v>1032.1511970211795</v>
          </cell>
          <cell r="AB277">
            <v>773.78958122321797</v>
          </cell>
          <cell r="AC277">
            <v>667.3126692914143</v>
          </cell>
          <cell r="AD277">
            <v>641.00151224053752</v>
          </cell>
          <cell r="AE277">
            <v>2114.0497729995573</v>
          </cell>
          <cell r="AF277">
            <v>2121.5792427945107</v>
          </cell>
          <cell r="AG277">
            <v>2434.8811762534347</v>
          </cell>
          <cell r="AH277">
            <v>1945.1894612860517</v>
          </cell>
          <cell r="AI277">
            <v>828.39584979609265</v>
          </cell>
          <cell r="AJ277">
            <v>914.21838548671269</v>
          </cell>
          <cell r="AK277">
            <v>782.41088859076649</v>
          </cell>
          <cell r="AL277">
            <v>683.4664303008276</v>
          </cell>
          <cell r="AM277">
            <v>262.27781249600019</v>
          </cell>
          <cell r="AN277">
            <v>312.80789341442033</v>
          </cell>
          <cell r="AO277">
            <v>429.01843149947621</v>
          </cell>
          <cell r="AP277">
            <v>363.89843039433106</v>
          </cell>
          <cell r="AQ277">
            <v>233.08809645689277</v>
          </cell>
          <cell r="AR277">
            <v>378.27257528377652</v>
          </cell>
        </row>
        <row r="278">
          <cell r="B278">
            <v>1276</v>
          </cell>
          <cell r="C278">
            <v>310.05117397474345</v>
          </cell>
          <cell r="D278">
            <v>301.14312702505197</v>
          </cell>
          <cell r="E278">
            <v>348.51277559324711</v>
          </cell>
          <cell r="F278">
            <v>375.3526752259055</v>
          </cell>
          <cell r="G278">
            <v>414.60820256719171</v>
          </cell>
          <cell r="H278">
            <v>432.74094511355224</v>
          </cell>
          <cell r="I278">
            <v>437.40903887980494</v>
          </cell>
          <cell r="J278">
            <v>308.91944306038022</v>
          </cell>
          <cell r="K278">
            <v>368.43748089419262</v>
          </cell>
          <cell r="L278">
            <v>362.01099259487637</v>
          </cell>
          <cell r="M278">
            <v>387.3953156779981</v>
          </cell>
          <cell r="N278">
            <v>340.37020930742841</v>
          </cell>
          <cell r="O278">
            <v>396.42380104112289</v>
          </cell>
          <cell r="P278">
            <v>400.23568048109536</v>
          </cell>
          <cell r="Q278">
            <v>401.5818709127654</v>
          </cell>
          <cell r="R278">
            <v>452.3313581221426</v>
          </cell>
          <cell r="S278">
            <v>572.58629913010179</v>
          </cell>
          <cell r="T278">
            <v>619.73500790052663</v>
          </cell>
          <cell r="U278">
            <v>503.44075856082361</v>
          </cell>
          <cell r="V278">
            <v>620.13257289768524</v>
          </cell>
          <cell r="W278">
            <v>719.5302492644023</v>
          </cell>
          <cell r="X278">
            <v>665.63224381943769</v>
          </cell>
          <cell r="Y278">
            <v>793.41690555044693</v>
          </cell>
          <cell r="Z278">
            <v>866.84393562020807</v>
          </cell>
          <cell r="AA278">
            <v>1062.1193893995101</v>
          </cell>
          <cell r="AB278">
            <v>697.16760240622841</v>
          </cell>
          <cell r="AC278">
            <v>641.02943402414439</v>
          </cell>
          <cell r="AD278">
            <v>658.48295822338912</v>
          </cell>
          <cell r="AE278">
            <v>1565.6339461685279</v>
          </cell>
          <cell r="AF278">
            <v>1628.4920044975268</v>
          </cell>
          <cell r="AG278">
            <v>1197.7798738781571</v>
          </cell>
          <cell r="AH278">
            <v>1037.5156596061527</v>
          </cell>
          <cell r="AI278">
            <v>705.29136778577924</v>
          </cell>
          <cell r="AJ278">
            <v>820.97615295745379</v>
          </cell>
          <cell r="AK278">
            <v>754.46860569848286</v>
          </cell>
          <cell r="AL278">
            <v>671.02914440318352</v>
          </cell>
          <cell r="AM278">
            <v>270.25842644481151</v>
          </cell>
          <cell r="AN278">
            <v>289.23576988132305</v>
          </cell>
          <cell r="AO278">
            <v>441.47484963485346</v>
          </cell>
          <cell r="AP278">
            <v>327.86458023427463</v>
          </cell>
          <cell r="AQ278">
            <v>223.90752854757693</v>
          </cell>
          <cell r="AR278">
            <v>388.58885608084279</v>
          </cell>
        </row>
        <row r="279">
          <cell r="B279">
            <v>1277</v>
          </cell>
          <cell r="C279">
            <v>39.555357709211641</v>
          </cell>
          <cell r="D279">
            <v>39.299941519477493</v>
          </cell>
          <cell r="E279">
            <v>42.497764397543101</v>
          </cell>
          <cell r="F279">
            <v>46.6402108336531</v>
          </cell>
          <cell r="G279">
            <v>48.439630461362718</v>
          </cell>
          <cell r="H279">
            <v>48.188620656229418</v>
          </cell>
          <cell r="I279">
            <v>47.936876064873388</v>
          </cell>
          <cell r="J279">
            <v>29.536695827634169</v>
          </cell>
          <cell r="K279">
            <v>34.63584394732959</v>
          </cell>
          <cell r="L279">
            <v>32.849877882988622</v>
          </cell>
          <cell r="M279">
            <v>34.412913533341573</v>
          </cell>
          <cell r="N279">
            <v>26.328565521736234</v>
          </cell>
          <cell r="O279">
            <v>28.65000765811563</v>
          </cell>
          <cell r="P279">
            <v>27.535291140291601</v>
          </cell>
          <cell r="Q279">
            <v>51.232557354492876</v>
          </cell>
          <cell r="R279">
            <v>59.030388962346144</v>
          </cell>
          <cell r="S279">
            <v>69.821364787190035</v>
          </cell>
          <cell r="T279">
            <v>77.006435113537052</v>
          </cell>
          <cell r="U279">
            <v>58.818142412226713</v>
          </cell>
          <cell r="V279">
            <v>69.055941318648806</v>
          </cell>
          <cell r="W279">
            <v>78.855326063330679</v>
          </cell>
          <cell r="X279">
            <v>63.643055043698162</v>
          </cell>
          <cell r="Y279">
            <v>74.587048144839187</v>
          </cell>
          <cell r="Z279">
            <v>78.659814235530789</v>
          </cell>
          <cell r="AA279">
            <v>94.349676493950355</v>
          </cell>
          <cell r="AB279">
            <v>53.927818585924456</v>
          </cell>
          <cell r="AC279">
            <v>46.327940314471988</v>
          </cell>
          <cell r="AD279">
            <v>45.302107857567464</v>
          </cell>
          <cell r="AE279">
            <v>199.73867535629918</v>
          </cell>
          <cell r="AF279">
            <v>212.52233505686277</v>
          </cell>
          <cell r="AG279">
            <v>146.05767835495993</v>
          </cell>
          <cell r="AH279">
            <v>128.9186205429979</v>
          </cell>
          <cell r="AI279">
            <v>82.400813615344603</v>
          </cell>
          <cell r="AJ279">
            <v>91.421227525156468</v>
          </cell>
          <cell r="AK279">
            <v>82.684317952890439</v>
          </cell>
          <cell r="AL279">
            <v>64.159068569343816</v>
          </cell>
          <cell r="AM279">
            <v>25.406287821410636</v>
          </cell>
          <cell r="AN279">
            <v>26.246053060125053</v>
          </cell>
          <cell r="AO279">
            <v>39.2168805682129</v>
          </cell>
          <cell r="AP279">
            <v>25.361220949739131</v>
          </cell>
          <cell r="AQ279">
            <v>16.182056654394394</v>
          </cell>
          <cell r="AR279">
            <v>26.734016500471089</v>
          </cell>
        </row>
        <row r="280">
          <cell r="B280">
            <v>1278</v>
          </cell>
          <cell r="C280">
            <v>99.519956377732015</v>
          </cell>
          <cell r="D280">
            <v>91.984834679991152</v>
          </cell>
          <cell r="E280">
            <v>102.87357896496539</v>
          </cell>
          <cell r="F280">
            <v>106.7333886671024</v>
          </cell>
          <cell r="G280">
            <v>105.79225180271993</v>
          </cell>
          <cell r="H280">
            <v>107.11914977381143</v>
          </cell>
          <cell r="I280">
            <v>99.854147567874264</v>
          </cell>
          <cell r="J280">
            <v>63.255778328288393</v>
          </cell>
          <cell r="K280">
            <v>69.164656113713789</v>
          </cell>
          <cell r="L280">
            <v>65.681734494652844</v>
          </cell>
          <cell r="M280">
            <v>73.890191909465486</v>
          </cell>
          <cell r="N280">
            <v>54.305609967496544</v>
          </cell>
          <cell r="O280">
            <v>55.552415126729286</v>
          </cell>
          <cell r="P280">
            <v>60.48490024960639</v>
          </cell>
          <cell r="Q280">
            <v>128.8993999377083</v>
          </cell>
          <cell r="R280">
            <v>138.1656144985831</v>
          </cell>
          <cell r="S280">
            <v>169.01533023445111</v>
          </cell>
          <cell r="T280">
            <v>176.22471300902964</v>
          </cell>
          <cell r="U280">
            <v>128.45894308805336</v>
          </cell>
          <cell r="V280">
            <v>153.50540480613708</v>
          </cell>
          <cell r="W280">
            <v>164.25833328364305</v>
          </cell>
          <cell r="X280">
            <v>136.2979463062604</v>
          </cell>
          <cell r="Y280">
            <v>148.94360718681313</v>
          </cell>
          <cell r="Z280">
            <v>157.27647610806909</v>
          </cell>
          <cell r="AA280">
            <v>202.58429138757739</v>
          </cell>
          <cell r="AB280">
            <v>111.23215505635342</v>
          </cell>
          <cell r="AC280">
            <v>89.829957570250755</v>
          </cell>
          <cell r="AD280">
            <v>99.512057486560494</v>
          </cell>
          <cell r="AE280">
            <v>502.53582345371365</v>
          </cell>
          <cell r="AF280">
            <v>497.42648716977328</v>
          </cell>
          <cell r="AG280">
            <v>353.55921236546612</v>
          </cell>
          <cell r="AH280">
            <v>295.02270652074446</v>
          </cell>
          <cell r="AI280">
            <v>179.96354513267465</v>
          </cell>
          <cell r="AJ280">
            <v>203.22150811567127</v>
          </cell>
          <cell r="AK280">
            <v>172.23425396439137</v>
          </cell>
          <cell r="AL280">
            <v>137.40304070758143</v>
          </cell>
          <cell r="AM280">
            <v>50.734065061792222</v>
          </cell>
          <cell r="AN280">
            <v>52.477707672710189</v>
          </cell>
          <cell r="AO280">
            <v>84.205100171722123</v>
          </cell>
          <cell r="AP280">
            <v>52.310353636965345</v>
          </cell>
          <cell r="AQ280">
            <v>31.377036250617728</v>
          </cell>
          <cell r="AR280">
            <v>58.724794775683662</v>
          </cell>
        </row>
        <row r="281">
          <cell r="B281">
            <v>1279</v>
          </cell>
          <cell r="C281">
            <v>101.94763591640118</v>
          </cell>
          <cell r="D281">
            <v>99.852930086431542</v>
          </cell>
          <cell r="E281">
            <v>113.98328791684315</v>
          </cell>
          <cell r="F281">
            <v>123.38715674923014</v>
          </cell>
          <cell r="G281">
            <v>126.52051968328473</v>
          </cell>
          <cell r="H281">
            <v>123.7967760680681</v>
          </cell>
          <cell r="I281">
            <v>123.89891522061558</v>
          </cell>
          <cell r="J281">
            <v>85.293897633416563</v>
          </cell>
          <cell r="K281">
            <v>100.36220406094057</v>
          </cell>
          <cell r="L281">
            <v>95.303198933088197</v>
          </cell>
          <cell r="M281">
            <v>102.63472298011105</v>
          </cell>
          <cell r="N281">
            <v>84.512074715810485</v>
          </cell>
          <cell r="O281">
            <v>89.963234653024841</v>
          </cell>
          <cell r="P281">
            <v>91.965928368782897</v>
          </cell>
          <cell r="Q281">
            <v>132.04375858862832</v>
          </cell>
          <cell r="R281">
            <v>149.98386954623587</v>
          </cell>
          <cell r="S281">
            <v>187.26793839878584</v>
          </cell>
          <cell r="T281">
            <v>203.72131493877299</v>
          </cell>
          <cell r="U281">
            <v>153.62837977750794</v>
          </cell>
          <cell r="V281">
            <v>177.40501361475032</v>
          </cell>
          <cell r="W281">
            <v>203.81155721104273</v>
          </cell>
          <cell r="X281">
            <v>183.7837330774276</v>
          </cell>
          <cell r="Y281">
            <v>216.12640816834187</v>
          </cell>
          <cell r="Z281">
            <v>228.20577753230094</v>
          </cell>
          <cell r="AA281">
            <v>281.39299803364815</v>
          </cell>
          <cell r="AB281">
            <v>173.10292996523927</v>
          </cell>
          <cell r="AC281">
            <v>145.47330720596045</v>
          </cell>
          <cell r="AD281">
            <v>151.3058418361</v>
          </cell>
          <cell r="AE281">
            <v>514.79463043526323</v>
          </cell>
          <cell r="AF281">
            <v>539.97479496809785</v>
          </cell>
          <cell r="AG281">
            <v>391.74141605814765</v>
          </cell>
          <cell r="AH281">
            <v>341.05553462369488</v>
          </cell>
          <cell r="AI281">
            <v>215.22446933724186</v>
          </cell>
          <cell r="AJ281">
            <v>234.861531159777</v>
          </cell>
          <cell r="AK281">
            <v>213.70807071899364</v>
          </cell>
          <cell r="AL281">
            <v>185.27383898130802</v>
          </cell>
          <cell r="AM281">
            <v>73.618273792921244</v>
          </cell>
          <cell r="AN281">
            <v>76.144356606354592</v>
          </cell>
          <cell r="AO281">
            <v>116.96230455357765</v>
          </cell>
          <cell r="AP281">
            <v>81.406994924165161</v>
          </cell>
          <cell r="AQ281">
            <v>50.812906486447197</v>
          </cell>
          <cell r="AR281">
            <v>89.289727643175624</v>
          </cell>
        </row>
        <row r="282">
          <cell r="B282">
            <v>1280</v>
          </cell>
          <cell r="C282">
            <v>162.69631950794513</v>
          </cell>
          <cell r="D282">
            <v>164.27426715616815</v>
          </cell>
          <cell r="E282">
            <v>152.92857418824704</v>
          </cell>
          <cell r="F282">
            <v>187.17841472497011</v>
          </cell>
          <cell r="G282">
            <v>193.22102078239752</v>
          </cell>
          <cell r="H282">
            <v>414.22584211370503</v>
          </cell>
          <cell r="I282">
            <v>238.73647812728717</v>
          </cell>
          <cell r="J282">
            <v>180.11540910224534</v>
          </cell>
          <cell r="K282">
            <v>218.94743588825071</v>
          </cell>
          <cell r="L282">
            <v>232.95168849560739</v>
          </cell>
          <cell r="M282">
            <v>244.14921446165474</v>
          </cell>
          <cell r="N282">
            <v>200.17461261945604</v>
          </cell>
          <cell r="O282">
            <v>184.03736956782043</v>
          </cell>
          <cell r="P282">
            <v>175.9130808547574</v>
          </cell>
          <cell r="Q282">
            <v>210.7261570438171</v>
          </cell>
          <cell r="R282">
            <v>246.7477943173769</v>
          </cell>
          <cell r="S282">
            <v>251.2527874383847</v>
          </cell>
          <cell r="T282">
            <v>309.04539646233337</v>
          </cell>
          <cell r="U282">
            <v>234.61990541979776</v>
          </cell>
          <cell r="V282">
            <v>593.59979713331188</v>
          </cell>
          <cell r="W282">
            <v>392.71734771497302</v>
          </cell>
          <cell r="X282">
            <v>388.09672424454743</v>
          </cell>
          <cell r="Y282">
            <v>471.49545328301832</v>
          </cell>
          <cell r="Z282">
            <v>557.80836105959463</v>
          </cell>
          <cell r="AA282">
            <v>669.38242175836001</v>
          </cell>
          <cell r="AB282">
            <v>410.0101916277078</v>
          </cell>
          <cell r="AC282">
            <v>297.59406610682873</v>
          </cell>
          <cell r="AD282">
            <v>289.41888872124747</v>
          </cell>
          <cell r="AE282">
            <v>821.55109259179676</v>
          </cell>
          <cell r="AF282">
            <v>888.34612714324271</v>
          </cell>
          <cell r="AG282">
            <v>525.58982376402196</v>
          </cell>
          <cell r="AH282">
            <v>517.38151673098389</v>
          </cell>
          <cell r="AI282">
            <v>328.68890964716616</v>
          </cell>
          <cell r="AJ282">
            <v>785.85015389481157</v>
          </cell>
          <cell r="AK282">
            <v>411.78659280416809</v>
          </cell>
          <cell r="AL282">
            <v>391.24338586900046</v>
          </cell>
          <cell r="AM282">
            <v>160.60361001729339</v>
          </cell>
          <cell r="AN282">
            <v>186.12131218507858</v>
          </cell>
          <cell r="AO282">
            <v>278.23190777174443</v>
          </cell>
          <cell r="AP282">
            <v>192.81994588650431</v>
          </cell>
          <cell r="AQ282">
            <v>103.94772582298381</v>
          </cell>
          <cell r="AR282">
            <v>170.79402510250654</v>
          </cell>
        </row>
        <row r="283">
          <cell r="B283">
            <v>1281</v>
          </cell>
          <cell r="C283">
            <v>71.876040730765141</v>
          </cell>
          <cell r="D283">
            <v>65.02789450052795</v>
          </cell>
          <cell r="E283">
            <v>70.776427523929627</v>
          </cell>
          <cell r="F283">
            <v>70.302616897201759</v>
          </cell>
          <cell r="G283">
            <v>68.235770553515408</v>
          </cell>
          <cell r="H283">
            <v>61.709630420822194</v>
          </cell>
          <cell r="I283">
            <v>53.122812618660909</v>
          </cell>
          <cell r="J283">
            <v>35.617142859323778</v>
          </cell>
          <cell r="K283">
            <v>39.893310141567085</v>
          </cell>
          <cell r="L283">
            <v>36.789774896982983</v>
          </cell>
          <cell r="M283">
            <v>44.228786442333494</v>
          </cell>
          <cell r="N283">
            <v>34.477335126376538</v>
          </cell>
          <cell r="O283">
            <v>32.750436489226111</v>
          </cell>
          <cell r="P283">
            <v>36.796395242693016</v>
          </cell>
          <cell r="Q283">
            <v>93.094680276276094</v>
          </cell>
          <cell r="R283">
            <v>97.675002998824098</v>
          </cell>
          <cell r="S283">
            <v>116.28156997284543</v>
          </cell>
          <cell r="T283">
            <v>116.07481633637779</v>
          </cell>
          <cell r="U283">
            <v>82.855736755176437</v>
          </cell>
          <cell r="V283">
            <v>88.432010692651389</v>
          </cell>
          <cell r="W283">
            <v>87.386101354971316</v>
          </cell>
          <cell r="X283">
            <v>76.744663544066043</v>
          </cell>
          <cell r="Y283">
            <v>85.908813098676561</v>
          </cell>
          <cell r="Z283">
            <v>88.093991383215325</v>
          </cell>
          <cell r="AA283">
            <v>121.26179576486955</v>
          </cell>
          <cell r="AB283">
            <v>70.618639381867254</v>
          </cell>
          <cell r="AC283">
            <v>52.958459385122794</v>
          </cell>
          <cell r="AD283">
            <v>60.538828427891765</v>
          </cell>
          <cell r="AE283">
            <v>362.94514818848711</v>
          </cell>
          <cell r="AF283">
            <v>351.65141343109218</v>
          </cell>
          <cell r="AG283">
            <v>243.24669386611026</v>
          </cell>
          <cell r="AH283">
            <v>194.3240870688881</v>
          </cell>
          <cell r="AI283">
            <v>116.07609219406636</v>
          </cell>
          <cell r="AJ283">
            <v>117.07266334600946</v>
          </cell>
          <cell r="AK283">
            <v>91.629323595656814</v>
          </cell>
          <cell r="AL283">
            <v>77.366904012922731</v>
          </cell>
          <cell r="AM283">
            <v>29.262775324508794</v>
          </cell>
          <cell r="AN283">
            <v>29.393910913632435</v>
          </cell>
          <cell r="AO283">
            <v>50.403027744380609</v>
          </cell>
          <cell r="AP283">
            <v>33.210594522377761</v>
          </cell>
          <cell r="AQ283">
            <v>18.498055045883348</v>
          </cell>
          <cell r="AR283">
            <v>35.725623257949451</v>
          </cell>
        </row>
        <row r="284">
          <cell r="B284">
            <v>1282</v>
          </cell>
          <cell r="C284">
            <v>176.75485838006341</v>
          </cell>
          <cell r="D284">
            <v>163.8757230906462</v>
          </cell>
          <cell r="E284">
            <v>190.67473015558474</v>
          </cell>
          <cell r="F284">
            <v>217.83905504119983</v>
          </cell>
          <cell r="G284">
            <v>224.43075610920766</v>
          </cell>
          <cell r="H284">
            <v>223.58210616970024</v>
          </cell>
          <cell r="I284">
            <v>244.1684521747238</v>
          </cell>
          <cell r="J284">
            <v>166.91291173460689</v>
          </cell>
          <cell r="K284">
            <v>217.49313886260867</v>
          </cell>
          <cell r="L284">
            <v>196.32405827404719</v>
          </cell>
          <cell r="M284">
            <v>190.49400628102939</v>
          </cell>
          <cell r="N284">
            <v>190.02732042028012</v>
          </cell>
          <cell r="O284">
            <v>227.47399407817659</v>
          </cell>
          <cell r="P284">
            <v>218.85585291836128</v>
          </cell>
          <cell r="Q284">
            <v>228.93493938832455</v>
          </cell>
          <cell r="R284">
            <v>246.14916209817278</v>
          </cell>
          <cell r="S284">
            <v>313.26753486029895</v>
          </cell>
          <cell r="T284">
            <v>359.66837965321599</v>
          </cell>
          <cell r="U284">
            <v>272.51653344144313</v>
          </cell>
          <cell r="V284">
            <v>320.40080403419506</v>
          </cell>
          <cell r="W284">
            <v>401.65285039767781</v>
          </cell>
          <cell r="X284">
            <v>359.6491527359982</v>
          </cell>
          <cell r="Y284">
            <v>468.36367677907583</v>
          </cell>
          <cell r="Z284">
            <v>470.1026289598222</v>
          </cell>
          <cell r="AA284">
            <v>522.27626263722641</v>
          </cell>
          <cell r="AB284">
            <v>389.22587155513281</v>
          </cell>
          <cell r="AC284">
            <v>367.83241898237787</v>
          </cell>
          <cell r="AD284">
            <v>360.06996997608383</v>
          </cell>
          <cell r="AE284">
            <v>892.54106953512292</v>
          </cell>
          <cell r="AF284">
            <v>886.19091998127283</v>
          </cell>
          <cell r="AG284">
            <v>655.31702201947394</v>
          </cell>
          <cell r="AH284">
            <v>602.13086464090554</v>
          </cell>
          <cell r="AI284">
            <v>381.77989236430335</v>
          </cell>
          <cell r="AJ284">
            <v>424.16965500031444</v>
          </cell>
          <cell r="AK284">
            <v>421.15597825686791</v>
          </cell>
          <cell r="AL284">
            <v>362.56516340159783</v>
          </cell>
          <cell r="AM284">
            <v>159.53684551553988</v>
          </cell>
          <cell r="AN284">
            <v>156.85694993429723</v>
          </cell>
          <cell r="AO284">
            <v>217.08655054869214</v>
          </cell>
          <cell r="AP284">
            <v>183.04547795005689</v>
          </cell>
          <cell r="AQ284">
            <v>128.48153841703152</v>
          </cell>
          <cell r="AR284">
            <v>212.48716613650387</v>
          </cell>
        </row>
        <row r="285">
          <cell r="B285">
            <v>1283</v>
          </cell>
          <cell r="C285">
            <v>103.19595070096739</v>
          </cell>
          <cell r="D285">
            <v>102.49210712089896</v>
          </cell>
          <cell r="E285">
            <v>120.03567783503276</v>
          </cell>
          <cell r="F285">
            <v>209.31250235652388</v>
          </cell>
          <cell r="G285">
            <v>174.68120213858671</v>
          </cell>
          <cell r="H285">
            <v>184.44798724425982</v>
          </cell>
          <cell r="I285">
            <v>153.22635454783327</v>
          </cell>
          <cell r="J285">
            <v>105.79871698628833</v>
          </cell>
          <cell r="K285">
            <v>133.22943325778394</v>
          </cell>
          <cell r="L285">
            <v>144.98232656967795</v>
          </cell>
          <cell r="M285">
            <v>142.83289890775399</v>
          </cell>
          <cell r="N285">
            <v>119.66271357995832</v>
          </cell>
          <cell r="O285">
            <v>140.6523743829618</v>
          </cell>
          <cell r="P285">
            <v>131.90532015014125</v>
          </cell>
          <cell r="Q285">
            <v>133.66059035303573</v>
          </cell>
          <cell r="R285">
            <v>153.9480394880128</v>
          </cell>
          <cell r="S285">
            <v>197.21166438773827</v>
          </cell>
          <cell r="T285">
            <v>345.59041100087688</v>
          </cell>
          <cell r="U285">
            <v>212.10780772412429</v>
          </cell>
          <cell r="V285">
            <v>264.32027333481949</v>
          </cell>
          <cell r="W285">
            <v>252.05468401848432</v>
          </cell>
          <cell r="X285">
            <v>227.96570097090381</v>
          </cell>
          <cell r="Y285">
            <v>286.90480785799139</v>
          </cell>
          <cell r="Z285">
            <v>347.16363074553942</v>
          </cell>
          <cell r="AA285">
            <v>391.60409337567444</v>
          </cell>
          <cell r="AB285">
            <v>245.10067227596829</v>
          </cell>
          <cell r="AC285">
            <v>227.43919943270282</v>
          </cell>
          <cell r="AD285">
            <v>217.01564766405392</v>
          </cell>
          <cell r="AE285">
            <v>521.09811891158859</v>
          </cell>
          <cell r="AF285">
            <v>554.24667539101119</v>
          </cell>
          <cell r="AG285">
            <v>412.54246365397944</v>
          </cell>
          <cell r="AH285">
            <v>578.56254472022295</v>
          </cell>
          <cell r="AI285">
            <v>297.15076358823836</v>
          </cell>
          <cell r="AJ285">
            <v>349.92621035387111</v>
          </cell>
          <cell r="AK285">
            <v>264.2937474909657</v>
          </cell>
          <cell r="AL285">
            <v>229.81403124045963</v>
          </cell>
          <cell r="AM285">
            <v>97.727236927675619</v>
          </cell>
          <cell r="AN285">
            <v>115.83646823535632</v>
          </cell>
          <cell r="AO285">
            <v>162.77205742111721</v>
          </cell>
          <cell r="AP285">
            <v>115.26615515916428</v>
          </cell>
          <cell r="AQ285">
            <v>79.443074431271512</v>
          </cell>
          <cell r="AR285">
            <v>128.0668865067411</v>
          </cell>
        </row>
        <row r="286">
          <cell r="B286">
            <v>1284</v>
          </cell>
          <cell r="C286">
            <v>411.03288665924407</v>
          </cell>
          <cell r="D286">
            <v>440.29566112387005</v>
          </cell>
          <cell r="E286">
            <v>422.80662779784865</v>
          </cell>
          <cell r="F286">
            <v>436.26959061395729</v>
          </cell>
          <cell r="G286">
            <v>390.7704237135801</v>
          </cell>
          <cell r="H286">
            <v>354.42181064683007</v>
          </cell>
          <cell r="I286">
            <v>380.91510341518716</v>
          </cell>
          <cell r="J286">
            <v>263.60846368018832</v>
          </cell>
          <cell r="K286">
            <v>313.70379298271769</v>
          </cell>
          <cell r="L286">
            <v>318.03961139665222</v>
          </cell>
          <cell r="M286">
            <v>288.65348317283457</v>
          </cell>
          <cell r="N286">
            <v>235.966936662905</v>
          </cell>
          <cell r="O286">
            <v>273.03973970804657</v>
          </cell>
          <cell r="P286">
            <v>275.78732215049911</v>
          </cell>
          <cell r="Q286">
            <v>532.37455454608221</v>
          </cell>
          <cell r="R286">
            <v>661.34510967895631</v>
          </cell>
          <cell r="S286">
            <v>694.64679407046515</v>
          </cell>
          <cell r="T286">
            <v>720.31333737844727</v>
          </cell>
          <cell r="U286">
            <v>474.49557755822991</v>
          </cell>
          <cell r="V286">
            <v>507.89857490790916</v>
          </cell>
          <cell r="W286">
            <v>626.59870955300335</v>
          </cell>
          <cell r="X286">
            <v>568.00016027137076</v>
          </cell>
          <cell r="Y286">
            <v>675.54987099497612</v>
          </cell>
          <cell r="Z286">
            <v>761.55341706631236</v>
          </cell>
          <cell r="AA286">
            <v>791.39950559031797</v>
          </cell>
          <cell r="AB286">
            <v>483.32227375349635</v>
          </cell>
          <cell r="AC286">
            <v>441.51362595151659</v>
          </cell>
          <cell r="AD286">
            <v>453.73578765360776</v>
          </cell>
          <cell r="AE286">
            <v>2075.5510520910816</v>
          </cell>
          <cell r="AF286">
            <v>2380.9873093850374</v>
          </cell>
          <cell r="AG286">
            <v>1453.1153655888209</v>
          </cell>
          <cell r="AH286">
            <v>1205.8966458665241</v>
          </cell>
          <cell r="AI286">
            <v>664.74084430713697</v>
          </cell>
          <cell r="AJ286">
            <v>672.39270495353264</v>
          </cell>
          <cell r="AK286">
            <v>657.024572924111</v>
          </cell>
          <cell r="AL286">
            <v>572.60546661732917</v>
          </cell>
          <cell r="AM286">
            <v>230.10984999548805</v>
          </cell>
          <cell r="AN286">
            <v>254.10397401388042</v>
          </cell>
          <cell r="AO286">
            <v>328.94887450375376</v>
          </cell>
          <cell r="AP286">
            <v>227.29721498121296</v>
          </cell>
          <cell r="AQ286">
            <v>154.21791817933888</v>
          </cell>
          <cell r="AR286">
            <v>267.76193443633588</v>
          </cell>
        </row>
        <row r="287">
          <cell r="B287">
            <v>1285</v>
          </cell>
          <cell r="C287">
            <v>117.30617799938568</v>
          </cell>
          <cell r="D287">
            <v>121.58501366066042</v>
          </cell>
          <cell r="E287">
            <v>144.02158610408875</v>
          </cell>
          <cell r="F287">
            <v>162.13635011758052</v>
          </cell>
          <cell r="G287">
            <v>169.18299431804164</v>
          </cell>
          <cell r="H287">
            <v>176.75058572805685</v>
          </cell>
          <cell r="I287">
            <v>182.81760056149929</v>
          </cell>
          <cell r="J287">
            <v>123.75537615427578</v>
          </cell>
          <cell r="K287">
            <v>151.24481549581481</v>
          </cell>
          <cell r="L287">
            <v>143.50871328791837</v>
          </cell>
          <cell r="M287">
            <v>155.75527759412893</v>
          </cell>
          <cell r="N287">
            <v>128.48183456499882</v>
          </cell>
          <cell r="O287">
            <v>141.68021941758343</v>
          </cell>
          <cell r="P287">
            <v>145.63037873298555</v>
          </cell>
          <cell r="Q287">
            <v>151.93632014583687</v>
          </cell>
          <cell r="R287">
            <v>182.6264969077333</v>
          </cell>
          <cell r="S287">
            <v>236.61912204456169</v>
          </cell>
          <cell r="T287">
            <v>267.6990970175093</v>
          </cell>
          <cell r="U287">
            <v>205.43157242834113</v>
          </cell>
          <cell r="V287">
            <v>253.28963373214233</v>
          </cell>
          <cell r="W287">
            <v>300.73176822960443</v>
          </cell>
          <cell r="X287">
            <v>266.65711908003254</v>
          </cell>
          <cell r="Y287">
            <v>325.70028760374453</v>
          </cell>
          <cell r="Z287">
            <v>343.63502867855141</v>
          </cell>
          <cell r="AA287">
            <v>427.03330071118609</v>
          </cell>
          <cell r="AB287">
            <v>263.16454879730566</v>
          </cell>
          <cell r="AC287">
            <v>229.10125635026841</v>
          </cell>
          <cell r="AD287">
            <v>239.59663586220006</v>
          </cell>
          <cell r="AE287">
            <v>592.34910165535018</v>
          </cell>
          <cell r="AF287">
            <v>657.49540615162869</v>
          </cell>
          <cell r="AG287">
            <v>494.97800172703364</v>
          </cell>
          <cell r="AH287">
            <v>448.1625237841539</v>
          </cell>
          <cell r="AI287">
            <v>287.79774430373868</v>
          </cell>
          <cell r="AJ287">
            <v>335.32305538113582</v>
          </cell>
          <cell r="AK287">
            <v>315.33445341233153</v>
          </cell>
          <cell r="AL287">
            <v>268.81915671415493</v>
          </cell>
          <cell r="AM287">
            <v>110.94198599076087</v>
          </cell>
          <cell r="AN287">
            <v>114.65909605391526</v>
          </cell>
          <cell r="AO287">
            <v>177.49837174814408</v>
          </cell>
          <cell r="AP287">
            <v>123.76125056037182</v>
          </cell>
          <cell r="AQ287">
            <v>80.02362040461523</v>
          </cell>
          <cell r="AR287">
            <v>141.3925470473983</v>
          </cell>
        </row>
        <row r="288">
          <cell r="B288">
            <v>1286</v>
          </cell>
          <cell r="C288">
            <v>71.381137411632622</v>
          </cell>
          <cell r="D288">
            <v>68.964482570881799</v>
          </cell>
          <cell r="E288">
            <v>75.09161279191089</v>
          </cell>
          <cell r="F288">
            <v>77.919562742025235</v>
          </cell>
          <cell r="G288">
            <v>107.7134257337672</v>
          </cell>
          <cell r="H288">
            <v>86.759580938824641</v>
          </cell>
          <cell r="I288">
            <v>96.478724479018311</v>
          </cell>
          <cell r="J288">
            <v>69.618737318857256</v>
          </cell>
          <cell r="K288">
            <v>73.182641853030745</v>
          </cell>
          <cell r="L288">
            <v>66.194353263499366</v>
          </cell>
          <cell r="M288">
            <v>59.338770233446716</v>
          </cell>
          <cell r="N288">
            <v>47.380549932802658</v>
          </cell>
          <cell r="O288">
            <v>70.184684036217689</v>
          </cell>
          <cell r="P288">
            <v>56.272180450761361</v>
          </cell>
          <cell r="Q288">
            <v>92.453675766374232</v>
          </cell>
          <cell r="R288">
            <v>103.58794627540252</v>
          </cell>
          <cell r="S288">
            <v>123.37116936686549</v>
          </cell>
          <cell r="T288">
            <v>128.65095687002</v>
          </cell>
          <cell r="U288">
            <v>130.79174127001158</v>
          </cell>
          <cell r="V288">
            <v>124.32944642435073</v>
          </cell>
          <cell r="W288">
            <v>158.7058211025568</v>
          </cell>
          <cell r="X288">
            <v>150.00828654339333</v>
          </cell>
          <cell r="Y288">
            <v>157.59619541995812</v>
          </cell>
          <cell r="Z288">
            <v>158.50395394755279</v>
          </cell>
          <cell r="AA288">
            <v>162.68874675927248</v>
          </cell>
          <cell r="AB288">
            <v>97.047812922738345</v>
          </cell>
          <cell r="AC288">
            <v>113.49078477816464</v>
          </cell>
          <cell r="AD288">
            <v>92.581130708679808</v>
          </cell>
          <cell r="AE288">
            <v>360.44608512553464</v>
          </cell>
          <cell r="AF288">
            <v>372.9393048762729</v>
          </cell>
          <cell r="AG288">
            <v>258.07726085822497</v>
          </cell>
          <cell r="AH288">
            <v>215.37815465378051</v>
          </cell>
          <cell r="AI288">
            <v>183.23166038266928</v>
          </cell>
          <cell r="AJ288">
            <v>164.59627358041385</v>
          </cell>
          <cell r="AK288">
            <v>166.41212747607386</v>
          </cell>
          <cell r="AL288">
            <v>151.22454344310015</v>
          </cell>
          <cell r="AM288">
            <v>53.681361576658318</v>
          </cell>
          <cell r="AN288">
            <v>52.887274473983702</v>
          </cell>
          <cell r="AO288">
            <v>67.622332036927688</v>
          </cell>
          <cell r="AP288">
            <v>45.639729007412875</v>
          </cell>
          <cell r="AQ288">
            <v>39.64161360435547</v>
          </cell>
          <cell r="AR288">
            <v>54.63466476614888</v>
          </cell>
        </row>
        <row r="289">
          <cell r="B289">
            <v>1287</v>
          </cell>
          <cell r="C289">
            <v>312.94149326615451</v>
          </cell>
          <cell r="D289">
            <v>298.37685454420591</v>
          </cell>
          <cell r="E289">
            <v>340.01901421580311</v>
          </cell>
          <cell r="F289">
            <v>360.61172532750163</v>
          </cell>
          <cell r="G289">
            <v>382.97220307517608</v>
          </cell>
          <cell r="H289">
            <v>375.0723886052528</v>
          </cell>
          <cell r="I289">
            <v>404.16953492348944</v>
          </cell>
          <cell r="J289">
            <v>281.11409947908408</v>
          </cell>
          <cell r="K289">
            <v>378.11829152103979</v>
          </cell>
          <cell r="L289">
            <v>315.52286085087712</v>
          </cell>
          <cell r="M289">
            <v>267.49749473061217</v>
          </cell>
          <cell r="N289">
            <v>245.3801253372265</v>
          </cell>
          <cell r="O289">
            <v>276.64716430407424</v>
          </cell>
          <cell r="P289">
            <v>222.0975924690149</v>
          </cell>
          <cell r="Q289">
            <v>405.32544592878736</v>
          </cell>
          <cell r="R289">
            <v>448.17628475036048</v>
          </cell>
          <cell r="S289">
            <v>558.63154127502401</v>
          </cell>
          <cell r="T289">
            <v>595.39661016231867</v>
          </cell>
          <cell r="U289">
            <v>465.02653645071217</v>
          </cell>
          <cell r="V289">
            <v>537.49155931529083</v>
          </cell>
          <cell r="W289">
            <v>664.85184429050605</v>
          </cell>
          <cell r="X289">
            <v>605.71975318811485</v>
          </cell>
          <cell r="Y289">
            <v>814.26418415014678</v>
          </cell>
          <cell r="Z289">
            <v>755.52699799976358</v>
          </cell>
          <cell r="AA289">
            <v>733.39626028243333</v>
          </cell>
          <cell r="AB289">
            <v>502.6029569614289</v>
          </cell>
          <cell r="AC289">
            <v>447.34694206675294</v>
          </cell>
          <cell r="AD289">
            <v>365.4034031336131</v>
          </cell>
          <cell r="AE289">
            <v>1580.2288981562524</v>
          </cell>
          <cell r="AF289">
            <v>1613.5328298956622</v>
          </cell>
          <cell r="AG289">
            <v>1168.5882426270268</v>
          </cell>
          <cell r="AH289">
            <v>996.77006921477232</v>
          </cell>
          <cell r="AI289">
            <v>651.47526570473599</v>
          </cell>
          <cell r="AJ289">
            <v>711.5700285696405</v>
          </cell>
          <cell r="AK289">
            <v>697.13517183014039</v>
          </cell>
          <cell r="AL289">
            <v>610.63088740662772</v>
          </cell>
          <cell r="AM289">
            <v>277.35955155394026</v>
          </cell>
          <cell r="AN289">
            <v>252.09316689311129</v>
          </cell>
          <cell r="AO289">
            <v>304.83955660954854</v>
          </cell>
          <cell r="AP289">
            <v>236.36455127851175</v>
          </cell>
          <cell r="AQ289">
            <v>156.25545861862881</v>
          </cell>
          <cell r="AR289">
            <v>215.63457134082324</v>
          </cell>
        </row>
        <row r="290">
          <cell r="B290">
            <v>1288</v>
          </cell>
          <cell r="C290">
            <v>115.51965896266395</v>
          </cell>
          <cell r="D290">
            <v>109.3457494800121</v>
          </cell>
          <cell r="E290">
            <v>121.91654093360145</v>
          </cell>
          <cell r="F290">
            <v>129.67767254662141</v>
          </cell>
          <cell r="G290">
            <v>134.23868475694624</v>
          </cell>
          <cell r="H290">
            <v>135.03101634393701</v>
          </cell>
          <cell r="I290">
            <v>133.10764781278326</v>
          </cell>
          <cell r="J290">
            <v>91.481430200778078</v>
          </cell>
          <cell r="K290">
            <v>103.12808393447318</v>
          </cell>
          <cell r="L290">
            <v>93.568859338863078</v>
          </cell>
          <cell r="M290">
            <v>103.12407578206762</v>
          </cell>
          <cell r="N290">
            <v>81.80735511553759</v>
          </cell>
          <cell r="O290">
            <v>92.148774054533263</v>
          </cell>
          <cell r="P290">
            <v>94.157474878592225</v>
          </cell>
          <cell r="Q290">
            <v>149.62240000165312</v>
          </cell>
          <cell r="R290">
            <v>164.24253761256466</v>
          </cell>
          <cell r="S290">
            <v>200.30181349044079</v>
          </cell>
          <cell r="T290">
            <v>214.10742143194875</v>
          </cell>
          <cell r="U290">
            <v>163.00021288481869</v>
          </cell>
          <cell r="V290">
            <v>193.50406411018545</v>
          </cell>
          <cell r="W290">
            <v>218.95976190845957</v>
          </cell>
          <cell r="X290">
            <v>197.11608000165043</v>
          </cell>
          <cell r="Y290">
            <v>222.08263131115706</v>
          </cell>
          <cell r="Z290">
            <v>224.0528601062754</v>
          </cell>
          <cell r="AA290">
            <v>282.73465364532075</v>
          </cell>
          <cell r="AB290">
            <v>167.5629537060355</v>
          </cell>
          <cell r="AC290">
            <v>149.0073913903787</v>
          </cell>
          <cell r="AD290">
            <v>154.91145747518732</v>
          </cell>
          <cell r="AE290">
            <v>583.32789778919198</v>
          </cell>
          <cell r="AF290">
            <v>591.3091243791722</v>
          </cell>
          <cell r="AG290">
            <v>419.00667421599059</v>
          </cell>
          <cell r="AH290">
            <v>358.44320514679777</v>
          </cell>
          <cell r="AI290">
            <v>228.35386515694213</v>
          </cell>
          <cell r="AJ290">
            <v>256.17461342580202</v>
          </cell>
          <cell r="AK290">
            <v>229.59182944710736</v>
          </cell>
          <cell r="AL290">
            <v>198.71428366005841</v>
          </cell>
          <cell r="AM290">
            <v>75.647118253973687</v>
          </cell>
          <cell r="AN290">
            <v>74.758672033144009</v>
          </cell>
          <cell r="AO290">
            <v>117.51996993031065</v>
          </cell>
          <cell r="AP290">
            <v>78.801650119755649</v>
          </cell>
          <cell r="AQ290">
            <v>52.047339748652696</v>
          </cell>
          <cell r="AR290">
            <v>91.417500335183306</v>
          </cell>
        </row>
        <row r="291">
          <cell r="B291">
            <v>1289</v>
          </cell>
          <cell r="C291">
            <v>57.933047328149243</v>
          </cell>
          <cell r="D291">
            <v>55.648865855945466</v>
          </cell>
          <cell r="E291">
            <v>64.011242182898769</v>
          </cell>
          <cell r="F291">
            <v>70.325894686079209</v>
          </cell>
          <cell r="G291">
            <v>79.148992824735203</v>
          </cell>
          <cell r="H291">
            <v>79.641801472695377</v>
          </cell>
          <cell r="I291">
            <v>87.5628642405118</v>
          </cell>
          <cell r="J291">
            <v>61.513361183988309</v>
          </cell>
          <cell r="K291">
            <v>68.605102792407095</v>
          </cell>
          <cell r="L291">
            <v>69.850744295777929</v>
          </cell>
          <cell r="M291">
            <v>75.272672771146858</v>
          </cell>
          <cell r="N291">
            <v>58.23186160088445</v>
          </cell>
          <cell r="O291">
            <v>61.130212940088569</v>
          </cell>
          <cell r="P291">
            <v>61.562470094898245</v>
          </cell>
          <cell r="Q291">
            <v>75.03555376188028</v>
          </cell>
          <cell r="R291">
            <v>83.587254071658478</v>
          </cell>
          <cell r="S291">
            <v>105.16676240013523</v>
          </cell>
          <cell r="T291">
            <v>116.11324968620056</v>
          </cell>
          <cell r="U291">
            <v>96.107189245857427</v>
          </cell>
          <cell r="V291">
            <v>114.12942504090891</v>
          </cell>
          <cell r="W291">
            <v>144.03938632505788</v>
          </cell>
          <cell r="X291">
            <v>132.54354023217192</v>
          </cell>
          <cell r="Y291">
            <v>147.73862917099299</v>
          </cell>
          <cell r="Z291">
            <v>167.25926927615049</v>
          </cell>
          <cell r="AA291">
            <v>206.37463078828932</v>
          </cell>
          <cell r="AB291">
            <v>119.27414981042499</v>
          </cell>
          <cell r="AC291">
            <v>98.849427556685555</v>
          </cell>
          <cell r="AD291">
            <v>101.2849163645276</v>
          </cell>
          <cell r="AE291">
            <v>292.53862947581325</v>
          </cell>
          <cell r="AF291">
            <v>300.93243037296236</v>
          </cell>
          <cell r="AG291">
            <v>219.99588812233566</v>
          </cell>
          <cell r="AH291">
            <v>194.3884294116377</v>
          </cell>
          <cell r="AI291">
            <v>134.64061024981194</v>
          </cell>
          <cell r="AJ291">
            <v>151.09275081538169</v>
          </cell>
          <cell r="AK291">
            <v>151.03353205432498</v>
          </cell>
          <cell r="AL291">
            <v>133.61819416652185</v>
          </cell>
          <cell r="AM291">
            <v>50.323618220821253</v>
          </cell>
          <cell r="AN291">
            <v>55.808619673000251</v>
          </cell>
          <cell r="AO291">
            <v>85.780572320799834</v>
          </cell>
          <cell r="AP291">
            <v>56.092349853068278</v>
          </cell>
          <cell r="AQ291">
            <v>34.527480093412628</v>
          </cell>
          <cell r="AR291">
            <v>59.771007429752515</v>
          </cell>
        </row>
        <row r="292">
          <cell r="B292">
            <v>1290</v>
          </cell>
          <cell r="C292">
            <v>130.29493963068288</v>
          </cell>
          <cell r="D292">
            <v>126.71083205348609</v>
          </cell>
          <cell r="E292">
            <v>136.96996221328453</v>
          </cell>
          <cell r="F292">
            <v>166.01299540395468</v>
          </cell>
          <cell r="G292">
            <v>164.10941798394251</v>
          </cell>
          <cell r="H292">
            <v>177.76813105177456</v>
          </cell>
          <cell r="I292">
            <v>206.74610211936056</v>
          </cell>
          <cell r="J292">
            <v>137.07165833585358</v>
          </cell>
          <cell r="K292">
            <v>149.87827274192227</v>
          </cell>
          <cell r="L292">
            <v>147.78342331399634</v>
          </cell>
          <cell r="M292">
            <v>136.2772456037946</v>
          </cell>
          <cell r="N292">
            <v>120.86739452131691</v>
          </cell>
          <cell r="O292">
            <v>131.93230935234405</v>
          </cell>
          <cell r="P292">
            <v>126.82737925436534</v>
          </cell>
          <cell r="Q292">
            <v>168.75951462005341</v>
          </cell>
          <cell r="R292">
            <v>190.32572092130812</v>
          </cell>
          <cell r="S292">
            <v>225.0337125294586</v>
          </cell>
          <cell r="T292">
            <v>274.09972489563131</v>
          </cell>
          <cell r="U292">
            <v>199.27094873001681</v>
          </cell>
          <cell r="V292">
            <v>254.74781097828091</v>
          </cell>
          <cell r="W292">
            <v>340.09373645628909</v>
          </cell>
          <cell r="X292">
            <v>295.34986402365183</v>
          </cell>
          <cell r="Y292">
            <v>322.75748677776892</v>
          </cell>
          <cell r="Z292">
            <v>353.87092355036089</v>
          </cell>
          <cell r="AA292">
            <v>373.63049843911659</v>
          </cell>
          <cell r="AB292">
            <v>247.56817530821186</v>
          </cell>
          <cell r="AC292">
            <v>213.3385870664672</v>
          </cell>
          <cell r="AD292">
            <v>208.6612262423686</v>
          </cell>
          <cell r="AE292">
            <v>657.9371330372494</v>
          </cell>
          <cell r="AF292">
            <v>685.2142996614532</v>
          </cell>
          <cell r="AG292">
            <v>470.7427547976028</v>
          </cell>
          <cell r="AH292">
            <v>458.87799341263303</v>
          </cell>
          <cell r="AI292">
            <v>279.16706702797381</v>
          </cell>
          <cell r="AJ292">
            <v>337.25349541635467</v>
          </cell>
          <cell r="AK292">
            <v>356.60772762963552</v>
          </cell>
          <cell r="AL292">
            <v>297.74454046602511</v>
          </cell>
          <cell r="AM292">
            <v>109.93959151818926</v>
          </cell>
          <cell r="AN292">
            <v>118.07445931830019</v>
          </cell>
          <cell r="AO292">
            <v>155.30124933569024</v>
          </cell>
          <cell r="AP292">
            <v>116.42657460938126</v>
          </cell>
          <cell r="AQ292">
            <v>74.517819679533687</v>
          </cell>
          <cell r="AR292">
            <v>123.13671326090804</v>
          </cell>
        </row>
        <row r="293">
          <cell r="B293">
            <v>1291</v>
          </cell>
          <cell r="C293">
            <v>158.41895246475448</v>
          </cell>
          <cell r="D293">
            <v>152.93244592136543</v>
          </cell>
          <cell r="E293">
            <v>173.84658337933863</v>
          </cell>
          <cell r="F293">
            <v>181.29754158395707</v>
          </cell>
          <cell r="G293">
            <v>185.88019794215481</v>
          </cell>
          <cell r="H293">
            <v>183.80214745278676</v>
          </cell>
          <cell r="I293">
            <v>174.72567747709968</v>
          </cell>
          <cell r="J293">
            <v>113.26219005985047</v>
          </cell>
          <cell r="K293">
            <v>126.29702891786033</v>
          </cell>
          <cell r="L293">
            <v>121.42184430965109</v>
          </cell>
          <cell r="M293">
            <v>135.41737694632579</v>
          </cell>
          <cell r="N293">
            <v>99.702277144630813</v>
          </cell>
          <cell r="O293">
            <v>101.88045977840197</v>
          </cell>
          <cell r="P293">
            <v>109.60651832576916</v>
          </cell>
          <cell r="Q293">
            <v>205.18606171773069</v>
          </cell>
          <cell r="R293">
            <v>229.71183718497292</v>
          </cell>
          <cell r="S293">
            <v>285.61986464956709</v>
          </cell>
          <cell r="T293">
            <v>299.33564027020225</v>
          </cell>
          <cell r="U293">
            <v>225.70626262095928</v>
          </cell>
          <cell r="V293">
            <v>263.39476282769436</v>
          </cell>
          <cell r="W293">
            <v>287.42069571757446</v>
          </cell>
          <cell r="X293">
            <v>244.04733144202342</v>
          </cell>
          <cell r="Y293">
            <v>271.9761236588227</v>
          </cell>
          <cell r="Z293">
            <v>290.74749536523268</v>
          </cell>
          <cell r="AA293">
            <v>371.27300175169256</v>
          </cell>
          <cell r="AB293">
            <v>204.21645493828055</v>
          </cell>
          <cell r="AC293">
            <v>164.74382541701596</v>
          </cell>
          <cell r="AD293">
            <v>180.32881111689804</v>
          </cell>
          <cell r="AE293">
            <v>799.95210634320017</v>
          </cell>
          <cell r="AF293">
            <v>827.01294853219656</v>
          </cell>
          <cell r="AG293">
            <v>597.48150798718518</v>
          </cell>
          <cell r="AH293">
            <v>501.1261431086005</v>
          </cell>
          <cell r="AI293">
            <v>316.20141193339674</v>
          </cell>
          <cell r="AJ293">
            <v>348.70095290269279</v>
          </cell>
          <cell r="AK293">
            <v>301.37703281914639</v>
          </cell>
          <cell r="AL293">
            <v>246.02605046855891</v>
          </cell>
          <cell r="AM293">
            <v>92.642138951650253</v>
          </cell>
          <cell r="AN293">
            <v>97.0123596733265</v>
          </cell>
          <cell r="AO293">
            <v>154.32134490499939</v>
          </cell>
          <cell r="AP293">
            <v>96.039090233365727</v>
          </cell>
          <cell r="AQ293">
            <v>57.543976664273067</v>
          </cell>
          <cell r="AR293">
            <v>106.41697792665029</v>
          </cell>
        </row>
        <row r="294">
          <cell r="B294">
            <v>1292</v>
          </cell>
          <cell r="C294">
            <v>778.37458818273774</v>
          </cell>
          <cell r="D294">
            <v>787.77358860407821</v>
          </cell>
          <cell r="E294">
            <v>713.00059129466331</v>
          </cell>
          <cell r="F294">
            <v>622.58812710956499</v>
          </cell>
          <cell r="G294">
            <v>590.17031076509954</v>
          </cell>
          <cell r="H294">
            <v>622.71193455320667</v>
          </cell>
          <cell r="I294">
            <v>827.60493452260607</v>
          </cell>
          <cell r="J294">
            <v>656.07741865629418</v>
          </cell>
          <cell r="K294">
            <v>520.49381353532112</v>
          </cell>
          <cell r="L294">
            <v>479.95282020101041</v>
          </cell>
          <cell r="M294">
            <v>437.27491676677255</v>
          </cell>
          <cell r="N294">
            <v>580.07799689680417</v>
          </cell>
          <cell r="O294">
            <v>424.03824418841077</v>
          </cell>
          <cell r="P294">
            <v>714.14862222437978</v>
          </cell>
          <cell r="Q294">
            <v>1008.159780162096</v>
          </cell>
          <cell r="R294">
            <v>1183.2735508401406</v>
          </cell>
          <cell r="S294">
            <v>1171.4186636402203</v>
          </cell>
          <cell r="T294">
            <v>1027.9390113332834</v>
          </cell>
          <cell r="U294">
            <v>716.61821230733597</v>
          </cell>
          <cell r="V294">
            <v>892.36749724998799</v>
          </cell>
          <cell r="W294">
            <v>1361.3957003598484</v>
          </cell>
          <cell r="X294">
            <v>1413.6574893866323</v>
          </cell>
          <cell r="Y294">
            <v>1120.8647662313742</v>
          </cell>
          <cell r="Z294">
            <v>1149.2584481837923</v>
          </cell>
          <cell r="AA294">
            <v>1198.8739894368928</v>
          </cell>
          <cell r="AB294">
            <v>1188.1521215620867</v>
          </cell>
          <cell r="AC294">
            <v>685.68283479147522</v>
          </cell>
          <cell r="AD294">
            <v>1174.9444647418914</v>
          </cell>
          <cell r="AE294">
            <v>3930.4791608146365</v>
          </cell>
          <cell r="AF294">
            <v>4260.0440629991299</v>
          </cell>
          <cell r="AG294">
            <v>2450.4632774573129</v>
          </cell>
          <cell r="AH294">
            <v>1720.9013655551505</v>
          </cell>
          <cell r="AI294">
            <v>1003.9406435491807</v>
          </cell>
          <cell r="AJ294">
            <v>1181.3803482266667</v>
          </cell>
          <cell r="AK294">
            <v>1427.5012300100948</v>
          </cell>
          <cell r="AL294">
            <v>1425.1193273617721</v>
          </cell>
          <cell r="AM294">
            <v>381.79568126162428</v>
          </cell>
          <cell r="AN294">
            <v>383.46770207860311</v>
          </cell>
          <cell r="AO294">
            <v>498.31753332082911</v>
          </cell>
          <cell r="AP294">
            <v>558.76520257955144</v>
          </cell>
          <cell r="AQ294">
            <v>239.50467912503541</v>
          </cell>
          <cell r="AR294">
            <v>693.366957809224</v>
          </cell>
        </row>
        <row r="295">
          <cell r="B295">
            <v>1293</v>
          </cell>
          <cell r="C295">
            <v>351.62961038590169</v>
          </cell>
          <cell r="D295">
            <v>341.96106986463161</v>
          </cell>
          <cell r="E295">
            <v>404.70798150167269</v>
          </cell>
          <cell r="F295">
            <v>635.78663888314736</v>
          </cell>
          <cell r="G295">
            <v>511.5326518437854</v>
          </cell>
          <cell r="H295">
            <v>523.39021752277142</v>
          </cell>
          <cell r="I295">
            <v>486.65474131877284</v>
          </cell>
          <cell r="J295">
            <v>325.45876694156703</v>
          </cell>
          <cell r="K295">
            <v>362.40856789473816</v>
          </cell>
          <cell r="L295">
            <v>501.57875637085311</v>
          </cell>
          <cell r="M295">
            <v>472.14558926139227</v>
          </cell>
          <cell r="N295">
            <v>440.69168376468457</v>
          </cell>
          <cell r="O295">
            <v>466.43681116737775</v>
          </cell>
          <cell r="P295">
            <v>488.62223532171834</v>
          </cell>
          <cell r="Q295">
            <v>455.4347432291932</v>
          </cell>
          <cell r="R295">
            <v>513.64185756064751</v>
          </cell>
          <cell r="S295">
            <v>664.91176675517704</v>
          </cell>
          <cell r="T295">
            <v>1049.7307297307968</v>
          </cell>
          <cell r="U295">
            <v>621.13191364353224</v>
          </cell>
          <cell r="V295">
            <v>750.03608021586001</v>
          </cell>
          <cell r="W295">
            <v>800.53857191328098</v>
          </cell>
          <cell r="X295">
            <v>701.26971343684556</v>
          </cell>
          <cell r="Y295">
            <v>780.43385756018631</v>
          </cell>
          <cell r="Z295">
            <v>1201.0422669196967</v>
          </cell>
          <cell r="AA295">
            <v>1294.4787009009847</v>
          </cell>
          <cell r="AB295">
            <v>902.65233610115354</v>
          </cell>
          <cell r="AC295">
            <v>754.24261682924077</v>
          </cell>
          <cell r="AD295">
            <v>803.8998786455461</v>
          </cell>
          <cell r="AE295">
            <v>1775.5883567240633</v>
          </cell>
          <cell r="AF295">
            <v>1849.2232368884388</v>
          </cell>
          <cell r="AG295">
            <v>1390.9133580982841</v>
          </cell>
          <cell r="AH295">
            <v>1757.3834890416722</v>
          </cell>
          <cell r="AI295">
            <v>870.16986507285037</v>
          </cell>
          <cell r="AJ295">
            <v>992.95176971214914</v>
          </cell>
          <cell r="AK295">
            <v>839.41046366950695</v>
          </cell>
          <cell r="AL295">
            <v>706.95556018022694</v>
          </cell>
          <cell r="AM295">
            <v>265.83606274703891</v>
          </cell>
          <cell r="AN295">
            <v>400.74616716789046</v>
          </cell>
          <cell r="AO295">
            <v>538.0560749944317</v>
          </cell>
          <cell r="AP295">
            <v>424.50011769314563</v>
          </cell>
          <cell r="AQ295">
            <v>263.45217753781253</v>
          </cell>
          <cell r="AR295">
            <v>474.40336966233917</v>
          </cell>
        </row>
        <row r="296">
          <cell r="B296">
            <v>1294</v>
          </cell>
          <cell r="C296">
            <v>202.6115241678973</v>
          </cell>
          <cell r="D296">
            <v>202.59150969728856</v>
          </cell>
          <cell r="E296">
            <v>225.62577884426045</v>
          </cell>
          <cell r="F296">
            <v>236.20875125309249</v>
          </cell>
          <cell r="G296">
            <v>238.10478263322327</v>
          </cell>
          <cell r="H296">
            <v>235.38715007672937</v>
          </cell>
          <cell r="I296">
            <v>223.11306401897343</v>
          </cell>
          <cell r="J296">
            <v>148.91510922823488</v>
          </cell>
          <cell r="K296">
            <v>160.51812966973787</v>
          </cell>
          <cell r="L296">
            <v>152.00126930152109</v>
          </cell>
          <cell r="M296">
            <v>169.91312532432457</v>
          </cell>
          <cell r="N296">
            <v>127.13583530133747</v>
          </cell>
          <cell r="O296">
            <v>124.82415135065665</v>
          </cell>
          <cell r="P296">
            <v>135.64407061466133</v>
          </cell>
          <cell r="Q296">
            <v>262.42479233592303</v>
          </cell>
          <cell r="R296">
            <v>304.30212248465625</v>
          </cell>
          <cell r="S296">
            <v>370.69008295856906</v>
          </cell>
          <cell r="T296">
            <v>389.99810574390096</v>
          </cell>
          <cell r="U296">
            <v>289.12031079849044</v>
          </cell>
          <cell r="V296">
            <v>337.31783565299691</v>
          </cell>
          <cell r="W296">
            <v>367.01710366765002</v>
          </cell>
          <cell r="X296">
            <v>320.86908260686107</v>
          </cell>
          <cell r="Y296">
            <v>345.67003720200557</v>
          </cell>
          <cell r="Z296">
            <v>363.97065612880641</v>
          </cell>
          <cell r="AA296">
            <v>465.84978603726478</v>
          </cell>
          <cell r="AB296">
            <v>260.40758871728946</v>
          </cell>
          <cell r="AC296">
            <v>201.84447776019167</v>
          </cell>
          <cell r="AD296">
            <v>223.16678207310247</v>
          </cell>
          <cell r="AE296">
            <v>1023.1068505744324</v>
          </cell>
          <cell r="AF296">
            <v>1095.5543199020838</v>
          </cell>
          <cell r="AG296">
            <v>775.43790602141632</v>
          </cell>
          <cell r="AH296">
            <v>652.90670491052924</v>
          </cell>
          <cell r="AI296">
            <v>405.0408235531865</v>
          </cell>
          <cell r="AJ296">
            <v>446.56563957659137</v>
          </cell>
          <cell r="AK296">
            <v>384.83841750185451</v>
          </cell>
          <cell r="AL296">
            <v>323.47066712339586</v>
          </cell>
          <cell r="AM296">
            <v>117.7442019067158</v>
          </cell>
          <cell r="AN296">
            <v>121.44438994581516</v>
          </cell>
          <cell r="AO296">
            <v>193.63262387998074</v>
          </cell>
          <cell r="AP296">
            <v>122.46470500054178</v>
          </cell>
          <cell r="AQ296">
            <v>70.502999967640534</v>
          </cell>
          <cell r="AR296">
            <v>131.69683964943249</v>
          </cell>
        </row>
        <row r="297">
          <cell r="B297">
            <v>1295</v>
          </cell>
          <cell r="C297">
            <v>125.95304169561285</v>
          </cell>
          <cell r="D297">
            <v>116.84479901988217</v>
          </cell>
          <cell r="E297">
            <v>125.55725171056581</v>
          </cell>
          <cell r="F297">
            <v>131.4580191833092</v>
          </cell>
          <cell r="G297">
            <v>128.97036963625243</v>
          </cell>
          <cell r="H297">
            <v>127.5838256809291</v>
          </cell>
          <cell r="I297">
            <v>123.91199717368728</v>
          </cell>
          <cell r="J297">
            <v>77.136780850107868</v>
          </cell>
          <cell r="K297">
            <v>80.842937889225055</v>
          </cell>
          <cell r="L297">
            <v>84.475217626042237</v>
          </cell>
          <cell r="M297">
            <v>92.80622608996984</v>
          </cell>
          <cell r="N297">
            <v>69.13321283608866</v>
          </cell>
          <cell r="O297">
            <v>74.874352092660516</v>
          </cell>
          <cell r="P297">
            <v>69.295447130865753</v>
          </cell>
          <cell r="Q297">
            <v>163.13583813553956</v>
          </cell>
          <cell r="R297">
            <v>175.50646814454879</v>
          </cell>
          <cell r="S297">
            <v>206.28329037155828</v>
          </cell>
          <cell r="T297">
            <v>217.04690530878361</v>
          </cell>
          <cell r="U297">
            <v>156.60312632387516</v>
          </cell>
          <cell r="V297">
            <v>182.83198521665966</v>
          </cell>
          <cell r="W297">
            <v>203.83307679595728</v>
          </cell>
          <cell r="X297">
            <v>166.20750060147523</v>
          </cell>
          <cell r="Y297">
            <v>174.09236829001165</v>
          </cell>
          <cell r="Z297">
            <v>202.27791864674001</v>
          </cell>
          <cell r="AA297">
            <v>254.44626767011258</v>
          </cell>
          <cell r="AB297">
            <v>141.60298087675068</v>
          </cell>
          <cell r="AC297">
            <v>121.07412173242281</v>
          </cell>
          <cell r="AD297">
            <v>114.0075041867743</v>
          </cell>
          <cell r="AE297">
            <v>636.01229169316082</v>
          </cell>
          <cell r="AF297">
            <v>631.8617424569984</v>
          </cell>
          <cell r="AG297">
            <v>431.51918566649977</v>
          </cell>
          <cell r="AH297">
            <v>363.36427707995773</v>
          </cell>
          <cell r="AI297">
            <v>219.39191709514893</v>
          </cell>
          <cell r="AJ297">
            <v>242.04614693818417</v>
          </cell>
          <cell r="AK297">
            <v>213.73063523416482</v>
          </cell>
          <cell r="AL297">
            <v>167.55509961782084</v>
          </cell>
          <cell r="AM297">
            <v>59.300386947852388</v>
          </cell>
          <cell r="AN297">
            <v>67.493128953969901</v>
          </cell>
          <cell r="AO297">
            <v>105.76177111625981</v>
          </cell>
          <cell r="AP297">
            <v>66.593171749288842</v>
          </cell>
          <cell r="AQ297">
            <v>42.290425258622669</v>
          </cell>
          <cell r="AR297">
            <v>67.278955488991002</v>
          </cell>
        </row>
        <row r="298">
          <cell r="B298">
            <v>1296</v>
          </cell>
          <cell r="C298">
            <v>31.981710182116682</v>
          </cell>
          <cell r="D298">
            <v>28.17379205978493</v>
          </cell>
          <cell r="E298">
            <v>31.681526587593591</v>
          </cell>
          <cell r="F298">
            <v>34.798547784650481</v>
          </cell>
          <cell r="G298">
            <v>34.659547621478694</v>
          </cell>
          <cell r="H298">
            <v>31.457656277668015</v>
          </cell>
          <cell r="I298">
            <v>29.684289298344293</v>
          </cell>
          <cell r="J298">
            <v>22.64335919010907</v>
          </cell>
          <cell r="K298">
            <v>27.248039236117499</v>
          </cell>
          <cell r="L298">
            <v>24.805432138604758</v>
          </cell>
          <cell r="M298">
            <v>21.277084946882681</v>
          </cell>
          <cell r="N298">
            <v>22.630836528905018</v>
          </cell>
          <cell r="O298">
            <v>24.073813034889671</v>
          </cell>
          <cell r="P298">
            <v>27.339462761787402</v>
          </cell>
          <cell r="Q298">
            <v>41.423081374852217</v>
          </cell>
          <cell r="R298">
            <v>42.318381135735493</v>
          </cell>
          <cell r="S298">
            <v>52.050912706723835</v>
          </cell>
          <cell r="T298">
            <v>57.454974240606731</v>
          </cell>
          <cell r="U298">
            <v>42.085585470548963</v>
          </cell>
          <cell r="V298">
            <v>45.079897211211104</v>
          </cell>
          <cell r="W298">
            <v>48.830138793595992</v>
          </cell>
          <cell r="X298">
            <v>48.789904047495781</v>
          </cell>
          <cell r="Y298">
            <v>58.677675573528404</v>
          </cell>
          <cell r="Z298">
            <v>59.397197487456815</v>
          </cell>
          <cell r="AA298">
            <v>58.335254860873434</v>
          </cell>
          <cell r="AB298">
            <v>46.35389823159727</v>
          </cell>
          <cell r="AC298">
            <v>38.928093378927969</v>
          </cell>
          <cell r="AD298">
            <v>44.979923563986915</v>
          </cell>
          <cell r="AE298">
            <v>161.49479608719153</v>
          </cell>
          <cell r="AF298">
            <v>152.35544493073843</v>
          </cell>
          <cell r="AG298">
            <v>108.88408568598427</v>
          </cell>
          <cell r="AH298">
            <v>96.186974653633982</v>
          </cell>
          <cell r="AI298">
            <v>58.959469681083981</v>
          </cell>
          <cell r="AJ298">
            <v>59.680013928705044</v>
          </cell>
          <cell r="AK298">
            <v>51.201192402030699</v>
          </cell>
          <cell r="AL298">
            <v>49.185489243495169</v>
          </cell>
          <cell r="AM298">
            <v>19.987141888461625</v>
          </cell>
          <cell r="AN298">
            <v>19.818785640792182</v>
          </cell>
          <cell r="AO298">
            <v>24.247319204553104</v>
          </cell>
          <cell r="AP298">
            <v>21.799351165301871</v>
          </cell>
          <cell r="AQ298">
            <v>13.597336903591788</v>
          </cell>
          <cell r="AR298">
            <v>26.543886711193824</v>
          </cell>
        </row>
        <row r="299">
          <cell r="B299">
            <v>1297</v>
          </cell>
          <cell r="C299">
            <v>264.66738169213079</v>
          </cell>
          <cell r="D299">
            <v>253.48889116761569</v>
          </cell>
          <cell r="E299">
            <v>298.80861890559311</v>
          </cell>
          <cell r="F299">
            <v>318.54649575073921</v>
          </cell>
          <cell r="G299">
            <v>333.83685878269824</v>
          </cell>
          <cell r="H299">
            <v>326.42497768301138</v>
          </cell>
          <cell r="I299">
            <v>335.67166772731628</v>
          </cell>
          <cell r="J299">
            <v>231.58944021077482</v>
          </cell>
          <cell r="K299">
            <v>285.28240251497562</v>
          </cell>
          <cell r="L299">
            <v>265.50498743258265</v>
          </cell>
          <cell r="M299">
            <v>279.70516674588163</v>
          </cell>
          <cell r="N299">
            <v>242.92940191959323</v>
          </cell>
          <cell r="O299">
            <v>272.09631284999875</v>
          </cell>
          <cell r="P299">
            <v>276.86484156926645</v>
          </cell>
          <cell r="Q299">
            <v>342.80025760575518</v>
          </cell>
          <cell r="R299">
            <v>380.75242009818481</v>
          </cell>
          <cell r="S299">
            <v>490.92524931429136</v>
          </cell>
          <cell r="T299">
            <v>525.94380722597987</v>
          </cell>
          <cell r="U299">
            <v>405.36361890690546</v>
          </cell>
          <cell r="V299">
            <v>467.77815585608164</v>
          </cell>
          <cell r="W299">
            <v>552.17404598994153</v>
          </cell>
          <cell r="X299">
            <v>499.00840557405559</v>
          </cell>
          <cell r="Y299">
            <v>614.34542561219837</v>
          </cell>
          <cell r="Z299">
            <v>635.75800995196403</v>
          </cell>
          <cell r="AA299">
            <v>766.8659606688592</v>
          </cell>
          <cell r="AB299">
            <v>497.58323160794197</v>
          </cell>
          <cell r="AC299">
            <v>439.98807581232398</v>
          </cell>
          <cell r="AD299">
            <v>455.50856356793958</v>
          </cell>
          <cell r="AE299">
            <v>1336.4640162739624</v>
          </cell>
          <cell r="AF299">
            <v>1370.7921431694003</v>
          </cell>
          <cell r="AG299">
            <v>1026.955035600085</v>
          </cell>
          <cell r="AH299">
            <v>880.49719495178147</v>
          </cell>
          <cell r="AI299">
            <v>567.89097101859613</v>
          </cell>
          <cell r="AJ299">
            <v>619.27840532192033</v>
          </cell>
          <cell r="AK299">
            <v>578.98605792712954</v>
          </cell>
          <cell r="AL299">
            <v>503.05433150439131</v>
          </cell>
          <cell r="AM299">
            <v>209.26202461533524</v>
          </cell>
          <cell r="AN299">
            <v>212.1304076899485</v>
          </cell>
          <cell r="AO299">
            <v>318.75139278624698</v>
          </cell>
          <cell r="AP299">
            <v>234.00387051791412</v>
          </cell>
          <cell r="AQ299">
            <v>153.68505316064901</v>
          </cell>
          <cell r="AR299">
            <v>268.80809813128781</v>
          </cell>
        </row>
        <row r="300">
          <cell r="B300">
            <v>1298</v>
          </cell>
          <cell r="C300">
            <v>137.14549348843423</v>
          </cell>
          <cell r="D300">
            <v>128.43305978901347</v>
          </cell>
          <cell r="E300">
            <v>160.67555308773603</v>
          </cell>
          <cell r="F300">
            <v>177.06715561584201</v>
          </cell>
          <cell r="G300">
            <v>186.26536501470332</v>
          </cell>
          <cell r="H300">
            <v>177.11001800857173</v>
          </cell>
          <cell r="I300">
            <v>188.5826124583092</v>
          </cell>
          <cell r="J300">
            <v>125.4878386050575</v>
          </cell>
          <cell r="K300">
            <v>161.79983848507811</v>
          </cell>
          <cell r="L300">
            <v>149.61590917940356</v>
          </cell>
          <cell r="M300">
            <v>152.5787606435498</v>
          </cell>
          <cell r="N300">
            <v>123.40275496568016</v>
          </cell>
          <cell r="O300">
            <v>153.30562771394708</v>
          </cell>
          <cell r="P300">
            <v>159.1801229613977</v>
          </cell>
          <cell r="Q300">
            <v>177.63243130576336</v>
          </cell>
          <cell r="R300">
            <v>192.91258922643112</v>
          </cell>
          <cell r="S300">
            <v>263.98062494720102</v>
          </cell>
          <cell r="T300">
            <v>292.35096038269597</v>
          </cell>
          <cell r="U300">
            <v>226.17395429221867</v>
          </cell>
          <cell r="V300">
            <v>253.80471248171548</v>
          </cell>
          <cell r="W300">
            <v>310.21511237298813</v>
          </cell>
          <cell r="X300">
            <v>270.39007566257226</v>
          </cell>
          <cell r="Y300">
            <v>348.43015118285223</v>
          </cell>
          <cell r="Z300">
            <v>358.25885455806838</v>
          </cell>
          <cell r="AA300">
            <v>418.32426343730572</v>
          </cell>
          <cell r="AB300">
            <v>252.76125952621356</v>
          </cell>
          <cell r="AC300">
            <v>247.89989780657325</v>
          </cell>
          <cell r="AD300">
            <v>261.88919021909868</v>
          </cell>
          <cell r="AE300">
            <v>692.52967959095156</v>
          </cell>
          <cell r="AF300">
            <v>694.52759239682734</v>
          </cell>
          <cell r="AG300">
            <v>552.21488906721356</v>
          </cell>
          <cell r="AH300">
            <v>489.43289572344213</v>
          </cell>
          <cell r="AI300">
            <v>316.85662089873256</v>
          </cell>
          <cell r="AJ300">
            <v>336.00495371832324</v>
          </cell>
          <cell r="AK300">
            <v>325.27828195954311</v>
          </cell>
          <cell r="AL300">
            <v>272.58237985265936</v>
          </cell>
          <cell r="AM300">
            <v>118.68436849007644</v>
          </cell>
          <cell r="AN300">
            <v>119.53855977635132</v>
          </cell>
          <cell r="AO300">
            <v>173.87842001830663</v>
          </cell>
          <cell r="AP300">
            <v>118.8687827260233</v>
          </cell>
          <cell r="AQ300">
            <v>86.589867015335898</v>
          </cell>
          <cell r="AR300">
            <v>154.54799486648741</v>
          </cell>
        </row>
        <row r="301">
          <cell r="B301">
            <v>1299</v>
          </cell>
          <cell r="C301">
            <v>370.10432288357288</v>
          </cell>
          <cell r="D301">
            <v>347.66605833324479</v>
          </cell>
          <cell r="E301">
            <v>668.65825305051339</v>
          </cell>
          <cell r="F301">
            <v>658.44680374683162</v>
          </cell>
          <cell r="G301">
            <v>470.24177668351194</v>
          </cell>
          <cell r="H301">
            <v>556.53787986399175</v>
          </cell>
          <cell r="I301">
            <v>507.53052146920521</v>
          </cell>
          <cell r="J301">
            <v>302.11090400551933</v>
          </cell>
          <cell r="K301">
            <v>356.43227013031623</v>
          </cell>
          <cell r="L301">
            <v>353.9954507685602</v>
          </cell>
          <cell r="M301">
            <v>324.28927137095832</v>
          </cell>
          <cell r="N301">
            <v>311.5545776646461</v>
          </cell>
          <cell r="O301">
            <v>285.84507735863281</v>
          </cell>
          <cell r="P301">
            <v>315.97174910605247</v>
          </cell>
          <cell r="Q301">
            <v>479.36340479263754</v>
          </cell>
          <cell r="R301">
            <v>522.21102268678464</v>
          </cell>
          <cell r="S301">
            <v>1098.5667708888745</v>
          </cell>
          <cell r="T301">
            <v>1087.1443366602552</v>
          </cell>
          <cell r="U301">
            <v>570.99419474743888</v>
          </cell>
          <cell r="V301">
            <v>797.53781390970016</v>
          </cell>
          <cell r="W301">
            <v>834.87886660334345</v>
          </cell>
          <cell r="X301">
            <v>650.96180714079355</v>
          </cell>
          <cell r="Y301">
            <v>767.56411459215894</v>
          </cell>
          <cell r="Z301">
            <v>847.65052999169995</v>
          </cell>
          <cell r="AA301">
            <v>889.10193014214656</v>
          </cell>
          <cell r="AB301">
            <v>638.14561906316032</v>
          </cell>
          <cell r="AC301">
            <v>462.2202493305499</v>
          </cell>
          <cell r="AD301">
            <v>519.84873466622264</v>
          </cell>
          <cell r="AE301">
            <v>1868.8782374274795</v>
          </cell>
          <cell r="AF301">
            <v>1880.0741090257736</v>
          </cell>
          <cell r="AG301">
            <v>2298.0661086042301</v>
          </cell>
          <cell r="AH301">
            <v>1820.0186517754396</v>
          </cell>
          <cell r="AI301">
            <v>799.92982245299515</v>
          </cell>
          <cell r="AJ301">
            <v>1055.8379851621035</v>
          </cell>
          <cell r="AK301">
            <v>875.41822606806306</v>
          </cell>
          <cell r="AL301">
            <v>656.23976083004936</v>
          </cell>
          <cell r="AM301">
            <v>261.45229368570898</v>
          </cell>
          <cell r="AN301">
            <v>282.83159581320302</v>
          </cell>
          <cell r="AO301">
            <v>369.5593403501266</v>
          </cell>
          <cell r="AP301">
            <v>300.10767109710321</v>
          </cell>
          <cell r="AQ301">
            <v>161.45061081290399</v>
          </cell>
          <cell r="AR301">
            <v>306.77699797128287</v>
          </cell>
        </row>
        <row r="302">
          <cell r="B302">
            <v>1300</v>
          </cell>
          <cell r="C302">
            <v>371.98709328750192</v>
          </cell>
          <cell r="D302">
            <v>358.08454856483644</v>
          </cell>
          <cell r="E302">
            <v>399.56441500245546</v>
          </cell>
          <cell r="F302">
            <v>410.13984815750052</v>
          </cell>
          <cell r="G302">
            <v>468.67895013330838</v>
          </cell>
          <cell r="H302">
            <v>480.40773783864148</v>
          </cell>
          <cell r="I302">
            <v>482.32677172545704</v>
          </cell>
          <cell r="J302">
            <v>319.82805740831981</v>
          </cell>
          <cell r="K302">
            <v>420.5807754219631</v>
          </cell>
          <cell r="L302">
            <v>333.23895021560332</v>
          </cell>
          <cell r="M302">
            <v>388.13491964883639</v>
          </cell>
          <cell r="N302">
            <v>338.1700644132377</v>
          </cell>
          <cell r="O302">
            <v>375.6635714364017</v>
          </cell>
          <cell r="P302">
            <v>367.66272245794431</v>
          </cell>
          <cell r="Q302">
            <v>481.80199082221537</v>
          </cell>
          <cell r="R302">
            <v>537.86009255795625</v>
          </cell>
          <cell r="S302">
            <v>656.46118499069769</v>
          </cell>
          <cell r="T302">
            <v>677.17120141806038</v>
          </cell>
          <cell r="U302">
            <v>569.09652224828972</v>
          </cell>
          <cell r="V302">
            <v>688.44071694593026</v>
          </cell>
          <cell r="W302">
            <v>793.41913732577814</v>
          </cell>
          <cell r="X302">
            <v>689.13715944872285</v>
          </cell>
          <cell r="Y302">
            <v>905.70562082724609</v>
          </cell>
          <cell r="Z302">
            <v>797.94859552816934</v>
          </cell>
          <cell r="AA302">
            <v>1064.1471571243972</v>
          </cell>
          <cell r="AB302">
            <v>692.66112769461859</v>
          </cell>
          <cell r="AC302">
            <v>607.45950659099003</v>
          </cell>
          <cell r="AD302">
            <v>604.8926892813779</v>
          </cell>
          <cell r="AE302">
            <v>1878.3854720540862</v>
          </cell>
          <cell r="AF302">
            <v>1936.4141896003875</v>
          </cell>
          <cell r="AG302">
            <v>1373.2357839484434</v>
          </cell>
          <cell r="AH302">
            <v>1133.6711929275421</v>
          </cell>
          <cell r="AI302">
            <v>797.27129310316559</v>
          </cell>
          <cell r="AJ302">
            <v>911.40739261053398</v>
          </cell>
          <cell r="AK302">
            <v>831.94532944883144</v>
          </cell>
          <cell r="AL302">
            <v>694.7246362764206</v>
          </cell>
          <cell r="AM302">
            <v>308.50688231450778</v>
          </cell>
          <cell r="AN302">
            <v>266.24778333158849</v>
          </cell>
          <cell r="AO302">
            <v>442.31770069319361</v>
          </cell>
          <cell r="AP302">
            <v>325.74527142738401</v>
          </cell>
          <cell r="AQ302">
            <v>212.18176513310638</v>
          </cell>
          <cell r="AR302">
            <v>356.9637683770905</v>
          </cell>
        </row>
        <row r="303">
          <cell r="B303">
            <v>1301</v>
          </cell>
          <cell r="C303">
            <v>89.808181224594563</v>
          </cell>
          <cell r="D303">
            <v>86.490490317752588</v>
          </cell>
          <cell r="E303">
            <v>96.49872340885149</v>
          </cell>
          <cell r="F303">
            <v>102.59539722819547</v>
          </cell>
          <cell r="G303">
            <v>111.27715659225207</v>
          </cell>
          <cell r="H303">
            <v>123.29608334687678</v>
          </cell>
          <cell r="I303">
            <v>122.964338531461</v>
          </cell>
          <cell r="J303">
            <v>84.787277333706498</v>
          </cell>
          <cell r="K303">
            <v>97.451093051577658</v>
          </cell>
          <cell r="L303">
            <v>92.705347465471462</v>
          </cell>
          <cell r="M303">
            <v>84.739528897925311</v>
          </cell>
          <cell r="N303">
            <v>80.817006638329104</v>
          </cell>
          <cell r="O303">
            <v>65.273684738911484</v>
          </cell>
          <cell r="P303">
            <v>62.902946375183923</v>
          </cell>
          <cell r="Q303">
            <v>116.32059629738168</v>
          </cell>
          <cell r="R303">
            <v>129.91284687969809</v>
          </cell>
          <cell r="S303">
            <v>158.54181188451162</v>
          </cell>
          <cell r="T303">
            <v>169.39258331782682</v>
          </cell>
          <cell r="U303">
            <v>135.11902509023818</v>
          </cell>
          <cell r="V303">
            <v>176.68750382296935</v>
          </cell>
          <cell r="W303">
            <v>202.27419483776799</v>
          </cell>
          <cell r="X303">
            <v>182.69211254516287</v>
          </cell>
          <cell r="Y303">
            <v>209.85743498147477</v>
          </cell>
          <cell r="Z303">
            <v>221.9851603786507</v>
          </cell>
          <cell r="AA303">
            <v>232.32985286243689</v>
          </cell>
          <cell r="AB303">
            <v>165.53445986455924</v>
          </cell>
          <cell r="AC303">
            <v>105.54954842510668</v>
          </cell>
          <cell r="AD303">
            <v>103.49031890487529</v>
          </cell>
          <cell r="AE303">
            <v>453.49525810966298</v>
          </cell>
          <cell r="AF303">
            <v>467.71471538785499</v>
          </cell>
          <cell r="AG303">
            <v>331.64990453307473</v>
          </cell>
          <cell r="AH303">
            <v>283.5848476734663</v>
          </cell>
          <cell r="AI303">
            <v>189.29393458766134</v>
          </cell>
          <cell r="AJ303">
            <v>233.91164003276668</v>
          </cell>
          <cell r="AK303">
            <v>212.09605837148817</v>
          </cell>
          <cell r="AL303">
            <v>184.1733676646312</v>
          </cell>
          <cell r="AM303">
            <v>71.482898535531163</v>
          </cell>
          <cell r="AN303">
            <v>74.068752316309386</v>
          </cell>
          <cell r="AO303">
            <v>96.568980739651721</v>
          </cell>
          <cell r="AP303">
            <v>77.847688289705047</v>
          </cell>
          <cell r="AQ303">
            <v>36.867789952821852</v>
          </cell>
          <cell r="AR303">
            <v>61.072475963826207</v>
          </cell>
        </row>
        <row r="304">
          <cell r="B304">
            <v>1302</v>
          </cell>
          <cell r="C304">
            <v>223.58886375734465</v>
          </cell>
          <cell r="D304">
            <v>224.87204335818853</v>
          </cell>
          <cell r="E304">
            <v>200.78162898150032</v>
          </cell>
          <cell r="F304">
            <v>204.64240356158669</v>
          </cell>
          <cell r="G304">
            <v>203.48210582191334</v>
          </cell>
          <cell r="H304">
            <v>228.36178310870406</v>
          </cell>
          <cell r="I304">
            <v>190.60092769642256</v>
          </cell>
          <cell r="J304">
            <v>123.42394512912861</v>
          </cell>
          <cell r="K304">
            <v>137.48159826282711</v>
          </cell>
          <cell r="L304">
            <v>150.21881666195102</v>
          </cell>
          <cell r="M304">
            <v>131.59036735356472</v>
          </cell>
          <cell r="N304">
            <v>116.64571050473685</v>
          </cell>
          <cell r="O304">
            <v>116.31222094795713</v>
          </cell>
          <cell r="P304">
            <v>113.244833309269</v>
          </cell>
          <cell r="Q304">
            <v>289.59488548896138</v>
          </cell>
          <cell r="R304">
            <v>337.76854806800549</v>
          </cell>
          <cell r="S304">
            <v>329.87258408571824</v>
          </cell>
          <cell r="T304">
            <v>337.87973273853402</v>
          </cell>
          <cell r="U304">
            <v>247.07949595361933</v>
          </cell>
          <cell r="V304">
            <v>327.25024453959122</v>
          </cell>
          <cell r="W304">
            <v>313.53520578050654</v>
          </cell>
          <cell r="X304">
            <v>265.94298087379161</v>
          </cell>
          <cell r="Y304">
            <v>296.06169274387014</v>
          </cell>
          <cell r="Z304">
            <v>359.70253087087917</v>
          </cell>
          <cell r="AA304">
            <v>360.78051274269245</v>
          </cell>
          <cell r="AB304">
            <v>238.9210574245858</v>
          </cell>
          <cell r="AC304">
            <v>188.08042546523532</v>
          </cell>
          <cell r="AD304">
            <v>186.31470525408156</v>
          </cell>
          <cell r="AE304">
            <v>1129.0339933119053</v>
          </cell>
          <cell r="AF304">
            <v>1216.0407851956952</v>
          </cell>
          <cell r="AG304">
            <v>690.0527357401478</v>
          </cell>
          <cell r="AH304">
            <v>565.65388320944783</v>
          </cell>
          <cell r="AI304">
            <v>346.14407492772631</v>
          </cell>
          <cell r="AJ304">
            <v>433.23743753874083</v>
          </cell>
          <cell r="AK304">
            <v>328.75958972460234</v>
          </cell>
          <cell r="AL304">
            <v>268.09922832431346</v>
          </cell>
          <cell r="AM304">
            <v>100.84630999390549</v>
          </cell>
          <cell r="AN304">
            <v>120.02026451308282</v>
          </cell>
          <cell r="AO304">
            <v>149.96009319095006</v>
          </cell>
          <cell r="AP304">
            <v>112.36000056697563</v>
          </cell>
          <cell r="AQ304">
            <v>65.695303520979081</v>
          </cell>
          <cell r="AR304">
            <v>109.94941825231176</v>
          </cell>
        </row>
        <row r="305">
          <cell r="B305">
            <v>1303</v>
          </cell>
          <cell r="C305">
            <v>199.11558773676842</v>
          </cell>
          <cell r="D305">
            <v>201.64501312415757</v>
          </cell>
          <cell r="E305">
            <v>204.64762671287127</v>
          </cell>
          <cell r="F305">
            <v>220.32299673703051</v>
          </cell>
          <cell r="G305">
            <v>193.96468298323578</v>
          </cell>
          <cell r="H305">
            <v>199.78059575156584</v>
          </cell>
          <cell r="I305">
            <v>175.3417695570264</v>
          </cell>
          <cell r="J305">
            <v>119.79576781223733</v>
          </cell>
          <cell r="K305">
            <v>138.32453192762702</v>
          </cell>
          <cell r="L305">
            <v>137.38917602233994</v>
          </cell>
          <cell r="M305">
            <v>131.73524237118926</v>
          </cell>
          <cell r="N305">
            <v>124.594726271198</v>
          </cell>
          <cell r="O305">
            <v>152.84494063882676</v>
          </cell>
          <cell r="P305">
            <v>135.3705597683298</v>
          </cell>
          <cell r="Q305">
            <v>257.89681498751537</v>
          </cell>
          <cell r="R305">
            <v>302.88043943111381</v>
          </cell>
          <cell r="S305">
            <v>336.22419438087309</v>
          </cell>
          <cell r="T305">
            <v>363.76955097313163</v>
          </cell>
          <cell r="U305">
            <v>235.52290217718192</v>
          </cell>
          <cell r="V305">
            <v>286.29242565882402</v>
          </cell>
          <cell r="W305">
            <v>288.4341564566912</v>
          </cell>
          <cell r="X305">
            <v>258.12530586929176</v>
          </cell>
          <cell r="Y305">
            <v>297.87692016939337</v>
          </cell>
          <cell r="Z305">
            <v>328.98165108511188</v>
          </cell>
          <cell r="AA305">
            <v>361.1777157005788</v>
          </cell>
          <cell r="AB305">
            <v>255.20272988549019</v>
          </cell>
          <cell r="AC305">
            <v>247.15495268912306</v>
          </cell>
          <cell r="AD305">
            <v>222.71679163001633</v>
          </cell>
          <cell r="AE305">
            <v>1005.4537751802766</v>
          </cell>
          <cell r="AF305">
            <v>1090.4359493888496</v>
          </cell>
          <cell r="AG305">
            <v>703.33952061399464</v>
          </cell>
          <cell r="AH305">
            <v>608.99674991912286</v>
          </cell>
          <cell r="AI305">
            <v>329.95395584633008</v>
          </cell>
          <cell r="AJ305">
            <v>379.01452771618546</v>
          </cell>
          <cell r="AK305">
            <v>302.43970434901365</v>
          </cell>
          <cell r="AL305">
            <v>260.2181681470143</v>
          </cell>
          <cell r="AM305">
            <v>101.46462364997893</v>
          </cell>
          <cell r="AN305">
            <v>109.76977194903148</v>
          </cell>
          <cell r="AO305">
            <v>150.12519244236901</v>
          </cell>
          <cell r="AP305">
            <v>120.01695950838651</v>
          </cell>
          <cell r="AQ305">
            <v>86.329662395549974</v>
          </cell>
          <cell r="AR305">
            <v>131.43128794556159</v>
          </cell>
        </row>
        <row r="306">
          <cell r="B306">
            <v>1304</v>
          </cell>
          <cell r="C306">
            <v>128.81226270326891</v>
          </cell>
          <cell r="D306">
            <v>120.61463327181359</v>
          </cell>
          <cell r="E306">
            <v>124.63800966689897</v>
          </cell>
          <cell r="F306">
            <v>131.99974470815656</v>
          </cell>
          <cell r="G306">
            <v>152.5926447414212</v>
          </cell>
          <cell r="H306">
            <v>148.72859515884218</v>
          </cell>
          <cell r="I306">
            <v>188.3708111233893</v>
          </cell>
          <cell r="J306">
            <v>101.09460611141004</v>
          </cell>
          <cell r="K306">
            <v>120.16235959183223</v>
          </cell>
          <cell r="L306">
            <v>136.02976670124036</v>
          </cell>
          <cell r="M306">
            <v>88.187465708527554</v>
          </cell>
          <cell r="N306">
            <v>126.46123325382673</v>
          </cell>
          <cell r="O306">
            <v>140.10148226143926</v>
          </cell>
          <cell r="P306">
            <v>91.701730919315608</v>
          </cell>
          <cell r="Q306">
            <v>166.83913429432505</v>
          </cell>
          <cell r="R306">
            <v>181.16893922239495</v>
          </cell>
          <cell r="S306">
            <v>204.77302895031761</v>
          </cell>
          <cell r="T306">
            <v>217.94133418748851</v>
          </cell>
          <cell r="U306">
            <v>185.28663047126673</v>
          </cell>
          <cell r="V306">
            <v>213.13316297146153</v>
          </cell>
          <cell r="W306">
            <v>309.86670286663747</v>
          </cell>
          <cell r="X306">
            <v>217.82969966972101</v>
          </cell>
          <cell r="Y306">
            <v>258.76533321095758</v>
          </cell>
          <cell r="Z306">
            <v>325.72651311934453</v>
          </cell>
          <cell r="AA306">
            <v>241.78304032175265</v>
          </cell>
          <cell r="AB306">
            <v>259.0258265090211</v>
          </cell>
          <cell r="AC306">
            <v>226.54838999103836</v>
          </cell>
          <cell r="AD306">
            <v>150.87117414762412</v>
          </cell>
          <cell r="AE306">
            <v>650.45020983356824</v>
          </cell>
          <cell r="AF306">
            <v>652.24787910304758</v>
          </cell>
          <cell r="AG306">
            <v>428.35990515733465</v>
          </cell>
          <cell r="AH306">
            <v>364.8616654092117</v>
          </cell>
          <cell r="AI306">
            <v>259.57584644333008</v>
          </cell>
          <cell r="AJ306">
            <v>282.16102790142219</v>
          </cell>
          <cell r="AK306">
            <v>324.91295467172267</v>
          </cell>
          <cell r="AL306">
            <v>219.59584793585515</v>
          </cell>
          <cell r="AM306">
            <v>88.142200251635799</v>
          </cell>
          <cell r="AN306">
            <v>108.68364525781222</v>
          </cell>
          <cell r="AO306">
            <v>100.49824194495842</v>
          </cell>
          <cell r="AP306">
            <v>121.81488867971177</v>
          </cell>
          <cell r="AQ306">
            <v>79.131920325230226</v>
          </cell>
          <cell r="AR306">
            <v>89.033218317109146</v>
          </cell>
        </row>
        <row r="307">
          <cell r="B307">
            <v>1305</v>
          </cell>
          <cell r="C307">
            <v>203.59703759752654</v>
          </cell>
          <cell r="D307">
            <v>197.7222779149354</v>
          </cell>
          <cell r="E307">
            <v>217.68157887675565</v>
          </cell>
          <cell r="F307">
            <v>234.31263478712242</v>
          </cell>
          <cell r="G307">
            <v>259.61784161263142</v>
          </cell>
          <cell r="H307">
            <v>265.75274584937131</v>
          </cell>
          <cell r="I307">
            <v>267.35881755130259</v>
          </cell>
          <cell r="J307">
            <v>178.22847937672094</v>
          </cell>
          <cell r="K307">
            <v>204.37647351711882</v>
          </cell>
          <cell r="L307">
            <v>200.71020449221706</v>
          </cell>
          <cell r="M307">
            <v>221.68197629673779</v>
          </cell>
          <cell r="N307">
            <v>178.82875438837218</v>
          </cell>
          <cell r="O307">
            <v>194.20862393319754</v>
          </cell>
          <cell r="P307">
            <v>202.67518591198774</v>
          </cell>
          <cell r="Q307">
            <v>263.70124074218643</v>
          </cell>
          <cell r="R307">
            <v>296.98830381350962</v>
          </cell>
          <cell r="S307">
            <v>357.63822266105166</v>
          </cell>
          <cell r="T307">
            <v>386.86747732274728</v>
          </cell>
          <cell r="U307">
            <v>315.24268528239077</v>
          </cell>
          <cell r="V307">
            <v>380.83277281504036</v>
          </cell>
          <cell r="W307">
            <v>439.80059746453139</v>
          </cell>
          <cell r="X307">
            <v>384.03093526510497</v>
          </cell>
          <cell r="Y307">
            <v>440.11740822816267</v>
          </cell>
          <cell r="Z307">
            <v>480.60536044515851</v>
          </cell>
          <cell r="AA307">
            <v>607.78413103186676</v>
          </cell>
          <cell r="AB307">
            <v>366.28826650814869</v>
          </cell>
          <cell r="AC307">
            <v>314.04129609662681</v>
          </cell>
          <cell r="AD307">
            <v>333.44892143893895</v>
          </cell>
          <cell r="AE307">
            <v>1028.0832977204063</v>
          </cell>
          <cell r="AF307">
            <v>1069.2229700753692</v>
          </cell>
          <cell r="AG307">
            <v>748.13502503249572</v>
          </cell>
          <cell r="AH307">
            <v>647.66563256517543</v>
          </cell>
          <cell r="AI307">
            <v>441.63675845966969</v>
          </cell>
          <cell r="AJ307">
            <v>504.17384670647868</v>
          </cell>
          <cell r="AK307">
            <v>461.15607216465196</v>
          </cell>
          <cell r="AL307">
            <v>387.14463175134506</v>
          </cell>
          <cell r="AM307">
            <v>149.9154320592545</v>
          </cell>
          <cell r="AN307">
            <v>160.36134732601991</v>
          </cell>
          <cell r="AO307">
            <v>252.62829257777153</v>
          </cell>
          <cell r="AP307">
            <v>172.25836130213361</v>
          </cell>
          <cell r="AQ307">
            <v>109.6926392746968</v>
          </cell>
          <cell r="AR307">
            <v>196.77735516944114</v>
          </cell>
        </row>
        <row r="308">
          <cell r="B308">
            <v>1306</v>
          </cell>
          <cell r="C308">
            <v>179.09469932682597</v>
          </cell>
          <cell r="D308">
            <v>176.29989674817259</v>
          </cell>
          <cell r="E308">
            <v>199.76535822127352</v>
          </cell>
          <cell r="F308">
            <v>215.3875705380857</v>
          </cell>
          <cell r="G308">
            <v>223.90651520968211</v>
          </cell>
          <cell r="H308">
            <v>222.77600063444376</v>
          </cell>
          <cell r="I308">
            <v>211.53908141113558</v>
          </cell>
          <cell r="J308">
            <v>132.34455194294054</v>
          </cell>
          <cell r="K308">
            <v>151.58849967589441</v>
          </cell>
          <cell r="L308">
            <v>140.89573964529305</v>
          </cell>
          <cell r="M308">
            <v>153.25488635345766</v>
          </cell>
          <cell r="N308">
            <v>112.66808513362501</v>
          </cell>
          <cell r="O308">
            <v>115.43805150639803</v>
          </cell>
          <cell r="P308">
            <v>125.36546728804521</v>
          </cell>
          <cell r="Q308">
            <v>231.9655284778396</v>
          </cell>
          <cell r="R308">
            <v>264.81086425811202</v>
          </cell>
          <cell r="S308">
            <v>328.20291010455099</v>
          </cell>
          <cell r="T308">
            <v>355.62079755728161</v>
          </cell>
          <cell r="U308">
            <v>271.87997045380428</v>
          </cell>
          <cell r="V308">
            <v>319.24562723558063</v>
          </cell>
          <cell r="W308">
            <v>347.9781038972593</v>
          </cell>
          <cell r="X308">
            <v>285.16431401774651</v>
          </cell>
          <cell r="Y308">
            <v>326.4403991634685</v>
          </cell>
          <cell r="Z308">
            <v>337.37820111701927</v>
          </cell>
          <cell r="AA308">
            <v>420.17799319887467</v>
          </cell>
          <cell r="AB308">
            <v>230.77383576000244</v>
          </cell>
          <cell r="AC308">
            <v>186.666866690782</v>
          </cell>
          <cell r="AD308">
            <v>206.25603309445259</v>
          </cell>
          <cell r="AE308">
            <v>904.35632689384829</v>
          </cell>
          <cell r="AF308">
            <v>953.37713692617206</v>
          </cell>
          <cell r="AG308">
            <v>686.55998382900634</v>
          </cell>
          <cell r="AH308">
            <v>595.35469457702641</v>
          </cell>
          <cell r="AI308">
            <v>380.88810445758514</v>
          </cell>
          <cell r="AJ308">
            <v>422.64034877522664</v>
          </cell>
          <cell r="AK308">
            <v>364.87493768242291</v>
          </cell>
          <cell r="AL308">
            <v>287.47640671919817</v>
          </cell>
          <cell r="AM308">
            <v>111.19408723050681</v>
          </cell>
          <cell r="AN308">
            <v>112.57140960608928</v>
          </cell>
          <cell r="AO308">
            <v>174.64893139011667</v>
          </cell>
          <cell r="AP308">
            <v>108.52851814880992</v>
          </cell>
          <cell r="AQ308">
            <v>65.201556377953693</v>
          </cell>
          <cell r="AR308">
            <v>121.71734280897735</v>
          </cell>
        </row>
        <row r="309">
          <cell r="B309">
            <v>1307</v>
          </cell>
          <cell r="C309">
            <v>349.74525760471596</v>
          </cell>
          <cell r="D309">
            <v>333.88006272007914</v>
          </cell>
          <cell r="E309">
            <v>616.13738082608199</v>
          </cell>
          <cell r="F309">
            <v>567.04402252617115</v>
          </cell>
          <cell r="G309">
            <v>466.96697925392692</v>
          </cell>
          <cell r="H309">
            <v>469.24214374159533</v>
          </cell>
          <cell r="I309">
            <v>450.31318926096867</v>
          </cell>
          <cell r="J309">
            <v>304.18509847807576</v>
          </cell>
          <cell r="K309">
            <v>344.73686937098415</v>
          </cell>
          <cell r="L309">
            <v>336.02968196688579</v>
          </cell>
          <cell r="M309">
            <v>334.1424644665513</v>
          </cell>
          <cell r="N309">
            <v>300.08770090642895</v>
          </cell>
          <cell r="O309">
            <v>446.53382630082285</v>
          </cell>
          <cell r="P309">
            <v>415.57927158802892</v>
          </cell>
          <cell r="Q309">
            <v>452.99410768626853</v>
          </cell>
          <cell r="R309">
            <v>501.50379891458027</v>
          </cell>
          <cell r="S309">
            <v>1012.2780206332161</v>
          </cell>
          <cell r="T309">
            <v>936.23158958092745</v>
          </cell>
          <cell r="U309">
            <v>567.01775025870222</v>
          </cell>
          <cell r="V309">
            <v>672.44003877225862</v>
          </cell>
          <cell r="W309">
            <v>740.75735185030794</v>
          </cell>
          <cell r="X309">
            <v>655.43109760437812</v>
          </cell>
          <cell r="Y309">
            <v>742.37848837106787</v>
          </cell>
          <cell r="Z309">
            <v>804.63106911053717</v>
          </cell>
          <cell r="AA309">
            <v>916.11636994251137</v>
          </cell>
          <cell r="AB309">
            <v>614.65844316465711</v>
          </cell>
          <cell r="AC309">
            <v>722.05888040652474</v>
          </cell>
          <cell r="AD309">
            <v>683.72681766570327</v>
          </cell>
          <cell r="AE309">
            <v>1766.0731317276184</v>
          </cell>
          <cell r="AF309">
            <v>1805.5235660601668</v>
          </cell>
          <cell r="AG309">
            <v>2117.5606921188064</v>
          </cell>
          <cell r="AH309">
            <v>1567.3714133058697</v>
          </cell>
          <cell r="AI309">
            <v>794.35905384776208</v>
          </cell>
          <cell r="AJ309">
            <v>890.22454270740752</v>
          </cell>
          <cell r="AK309">
            <v>776.72643642537707</v>
          </cell>
          <cell r="AL309">
            <v>660.74528799420796</v>
          </cell>
          <cell r="AM309">
            <v>252.87341458202124</v>
          </cell>
          <cell r="AN309">
            <v>268.47749310042349</v>
          </cell>
          <cell r="AO309">
            <v>380.78801752885562</v>
          </cell>
          <cell r="AP309">
            <v>289.06210179601521</v>
          </cell>
          <cell r="AQ309">
            <v>252.21060187942305</v>
          </cell>
          <cell r="AR309">
            <v>403.48594998623514</v>
          </cell>
        </row>
        <row r="310">
          <cell r="B310">
            <v>1308</v>
          </cell>
          <cell r="C310">
            <v>383.05736177968527</v>
          </cell>
          <cell r="D310">
            <v>375.53182638114754</v>
          </cell>
          <cell r="E310">
            <v>437.04489165578434</v>
          </cell>
          <cell r="F310">
            <v>472.1449370600215</v>
          </cell>
          <cell r="G310">
            <v>52.39854909944119</v>
          </cell>
          <cell r="H310">
            <v>68.418946036431137</v>
          </cell>
          <cell r="I310">
            <v>79.672323042957728</v>
          </cell>
          <cell r="J310">
            <v>70.278232423085129</v>
          </cell>
          <cell r="K310">
            <v>77.054605030679923</v>
          </cell>
          <cell r="L310">
            <v>80.683075478274844</v>
          </cell>
          <cell r="M310">
            <v>74.422379152518076</v>
          </cell>
          <cell r="N310">
            <v>76.423203731107364</v>
          </cell>
          <cell r="O310">
            <v>63.113914690566865</v>
          </cell>
          <cell r="P310">
            <v>63.870284543306795</v>
          </cell>
          <cell r="Q310">
            <v>496.14033076657495</v>
          </cell>
          <cell r="R310">
            <v>564.0667370467404</v>
          </cell>
          <cell r="S310">
            <v>718.0394366918888</v>
          </cell>
          <cell r="T310">
            <v>779.54618579175553</v>
          </cell>
          <cell r="U310">
            <v>63.625285613673164</v>
          </cell>
          <cell r="V310">
            <v>98.046689409957494</v>
          </cell>
          <cell r="W310">
            <v>131.05958350880371</v>
          </cell>
          <cell r="X310">
            <v>151.42930815882244</v>
          </cell>
          <cell r="Y310">
            <v>165.9343293018851</v>
          </cell>
          <cell r="Z310">
            <v>193.1975440419815</v>
          </cell>
          <cell r="AA310">
            <v>204.04338592682853</v>
          </cell>
          <cell r="AB310">
            <v>156.53479727802966</v>
          </cell>
          <cell r="AC310">
            <v>102.05713407441276</v>
          </cell>
          <cell r="AD310">
            <v>105.08182043662846</v>
          </cell>
          <cell r="AE310">
            <v>1934.2858833390119</v>
          </cell>
          <cell r="AF310">
            <v>2030.7638521837412</v>
          </cell>
          <cell r="AG310">
            <v>1502.0498870248625</v>
          </cell>
          <cell r="AH310">
            <v>1305.0600092532006</v>
          </cell>
          <cell r="AI310">
            <v>89.135343043161413</v>
          </cell>
          <cell r="AJ310">
            <v>129.80126734172021</v>
          </cell>
          <cell r="AK310">
            <v>137.4234666775989</v>
          </cell>
          <cell r="AL310">
            <v>152.65708660433333</v>
          </cell>
          <cell r="AM310">
            <v>56.521546763854907</v>
          </cell>
          <cell r="AN310">
            <v>64.463322743537077</v>
          </cell>
          <cell r="AO310">
            <v>84.811579583309808</v>
          </cell>
          <cell r="AP310">
            <v>73.615319220920767</v>
          </cell>
          <cell r="AQ310">
            <v>35.647911700088592</v>
          </cell>
          <cell r="AR310">
            <v>62.011664673194545</v>
          </cell>
        </row>
        <row r="311">
          <cell r="B311">
            <v>1309</v>
          </cell>
          <cell r="C311">
            <v>210.61140916065912</v>
          </cell>
          <cell r="D311">
            <v>137.79941086303327</v>
          </cell>
          <cell r="E311">
            <v>86.654159657379452</v>
          </cell>
          <cell r="F311">
            <v>46.261211086531631</v>
          </cell>
          <cell r="G311">
            <v>74.298120410563058</v>
          </cell>
          <cell r="H311">
            <v>47.423775309206761</v>
          </cell>
          <cell r="I311">
            <v>73.453194644102012</v>
          </cell>
          <cell r="J311">
            <v>48.228524092104671</v>
          </cell>
          <cell r="K311">
            <v>42.73774748727012</v>
          </cell>
          <cell r="L311">
            <v>43.413261396688348</v>
          </cell>
          <cell r="M311">
            <v>89.058830189977982</v>
          </cell>
          <cell r="N311">
            <v>95.591877381247883</v>
          </cell>
          <cell r="O311">
            <v>57.857106995872122</v>
          </cell>
          <cell r="P311">
            <v>73.427349072377694</v>
          </cell>
          <cell r="Q311">
            <v>272.78633601690893</v>
          </cell>
          <cell r="R311">
            <v>206.98129583718406</v>
          </cell>
          <cell r="S311">
            <v>142.36776398795885</v>
          </cell>
          <cell r="T311">
            <v>76.380678520393658</v>
          </cell>
          <cell r="U311">
            <v>90.216985258692361</v>
          </cell>
          <cell r="V311">
            <v>67.959891780758355</v>
          </cell>
          <cell r="W311">
            <v>120.82922563029261</v>
          </cell>
          <cell r="X311">
            <v>103.9185503816049</v>
          </cell>
          <cell r="Y311">
            <v>92.034206941296901</v>
          </cell>
          <cell r="Z311">
            <v>103.95408740896559</v>
          </cell>
          <cell r="AA311">
            <v>244.17205504012324</v>
          </cell>
          <cell r="AB311">
            <v>195.79727643908197</v>
          </cell>
          <cell r="AC311">
            <v>93.556714946060822</v>
          </cell>
          <cell r="AD311">
            <v>120.80546635312909</v>
          </cell>
          <cell r="AE311">
            <v>1063.5030579151351</v>
          </cell>
          <cell r="AF311">
            <v>745.17801894330171</v>
          </cell>
          <cell r="AG311">
            <v>297.81579240174284</v>
          </cell>
          <cell r="AH311">
            <v>127.87102397960949</v>
          </cell>
          <cell r="AI311">
            <v>126.38877533974082</v>
          </cell>
          <cell r="AJ311">
            <v>89.970198225302966</v>
          </cell>
          <cell r="AK311">
            <v>126.69635151838551</v>
          </cell>
          <cell r="AL311">
            <v>104.7611148613518</v>
          </cell>
          <cell r="AM311">
            <v>31.349243724262404</v>
          </cell>
          <cell r="AN311">
            <v>34.685875125295844</v>
          </cell>
          <cell r="AO311">
            <v>101.49124699137265</v>
          </cell>
          <cell r="AP311">
            <v>92.079711720896142</v>
          </cell>
          <cell r="AQ311">
            <v>32.678769040445694</v>
          </cell>
          <cell r="AR311">
            <v>71.29061943399546</v>
          </cell>
        </row>
        <row r="312">
          <cell r="B312">
            <v>1310</v>
          </cell>
          <cell r="C312">
            <v>82.77374128388935</v>
          </cell>
          <cell r="D312">
            <v>76.437760511149946</v>
          </cell>
          <cell r="E312">
            <v>75.211169228189192</v>
          </cell>
          <cell r="F312">
            <v>84.616592106350765</v>
          </cell>
          <cell r="G312">
            <v>57.171602247277889</v>
          </cell>
          <cell r="H312">
            <v>83.601261749969652</v>
          </cell>
          <cell r="I312">
            <v>72.167273631124999</v>
          </cell>
          <cell r="J312">
            <v>41.822878001184236</v>
          </cell>
          <cell r="K312">
            <v>52.237785675055136</v>
          </cell>
          <cell r="L312">
            <v>51.719513576027701</v>
          </cell>
          <cell r="M312">
            <v>45.023287056392114</v>
          </cell>
          <cell r="N312">
            <v>44.574317803431789</v>
          </cell>
          <cell r="O312">
            <v>46.395310746334431</v>
          </cell>
          <cell r="P312">
            <v>43.488238101245194</v>
          </cell>
          <cell r="Q312">
            <v>107.20950822763612</v>
          </cell>
          <cell r="R312">
            <v>114.81316663404121</v>
          </cell>
          <cell r="S312">
            <v>123.56759366514045</v>
          </cell>
          <cell r="T312">
            <v>139.70824730630753</v>
          </cell>
          <cell r="U312">
            <v>69.420997040797218</v>
          </cell>
          <cell r="V312">
            <v>119.80346702089297</v>
          </cell>
          <cell r="W312">
            <v>118.71390796477009</v>
          </cell>
          <cell r="X312">
            <v>90.116231762963622</v>
          </cell>
          <cell r="Y312">
            <v>112.49219857469441</v>
          </cell>
          <cell r="Z312">
            <v>123.8436058950801</v>
          </cell>
          <cell r="AA312">
            <v>123.44007328380295</v>
          </cell>
          <cell r="AB312">
            <v>91.299912337050657</v>
          </cell>
          <cell r="AC312">
            <v>75.022639183089609</v>
          </cell>
          <cell r="AD312">
            <v>71.548502718221883</v>
          </cell>
          <cell r="AE312">
            <v>417.97416066544258</v>
          </cell>
          <cell r="AF312">
            <v>413.35255784784744</v>
          </cell>
          <cell r="AG312">
            <v>258.4881562491413</v>
          </cell>
          <cell r="AH312">
            <v>233.88947293371066</v>
          </cell>
          <cell r="AI312">
            <v>97.25479934505745</v>
          </cell>
          <cell r="AJ312">
            <v>158.60445615071004</v>
          </cell>
          <cell r="AK312">
            <v>124.47832000220156</v>
          </cell>
          <cell r="AL312">
            <v>90.846887989915317</v>
          </cell>
          <cell r="AM312">
            <v>38.317767571416042</v>
          </cell>
          <cell r="AN312">
            <v>41.322317921407873</v>
          </cell>
          <cell r="AO312">
            <v>51.308438896584306</v>
          </cell>
          <cell r="AP312">
            <v>42.936601371747507</v>
          </cell>
          <cell r="AQ312">
            <v>26.204933553752383</v>
          </cell>
          <cell r="AR312">
            <v>42.222734056146692</v>
          </cell>
        </row>
        <row r="313">
          <cell r="B313">
            <v>1311</v>
          </cell>
          <cell r="C313">
            <v>143.32016628276628</v>
          </cell>
          <cell r="D313">
            <v>143.80438014691555</v>
          </cell>
          <cell r="E313">
            <v>163.14153665700508</v>
          </cell>
          <cell r="F313">
            <v>165.8049543605643</v>
          </cell>
          <cell r="G313">
            <v>151.41218348044455</v>
          </cell>
          <cell r="H313">
            <v>147.71743104390362</v>
          </cell>
          <cell r="I313">
            <v>159.54581319587126</v>
          </cell>
          <cell r="J313">
            <v>101.90385572545794</v>
          </cell>
          <cell r="K313">
            <v>108.12499667124474</v>
          </cell>
          <cell r="L313">
            <v>102.35904849606074</v>
          </cell>
          <cell r="M313">
            <v>117.45859953799182</v>
          </cell>
          <cell r="N313">
            <v>89.321591795573497</v>
          </cell>
          <cell r="O313">
            <v>87.521481595316985</v>
          </cell>
          <cell r="P313">
            <v>89.991185583092459</v>
          </cell>
          <cell r="Q313">
            <v>185.62993901145586</v>
          </cell>
          <cell r="R313">
            <v>216.00104647367871</v>
          </cell>
          <cell r="S313">
            <v>268.03209308417206</v>
          </cell>
          <cell r="T313">
            <v>273.75623375735302</v>
          </cell>
          <cell r="U313">
            <v>183.85324755940448</v>
          </cell>
          <cell r="V313">
            <v>211.68413021572326</v>
          </cell>
          <cell r="W313">
            <v>262.45008340914114</v>
          </cell>
          <cell r="X313">
            <v>219.57339903377641</v>
          </cell>
          <cell r="Y313">
            <v>232.84330373594079</v>
          </cell>
          <cell r="Z313">
            <v>245.10117720088488</v>
          </cell>
          <cell r="AA313">
            <v>322.03553056049213</v>
          </cell>
          <cell r="AB313">
            <v>182.954084383403</v>
          </cell>
          <cell r="AC313">
            <v>141.52491768823108</v>
          </cell>
          <cell r="AD313">
            <v>148.05691992666729</v>
          </cell>
          <cell r="AE313">
            <v>723.70929813378291</v>
          </cell>
          <cell r="AF313">
            <v>777.65109765063016</v>
          </cell>
          <cell r="AG313">
            <v>560.69006041080854</v>
          </cell>
          <cell r="AH313">
            <v>458.30294531892127</v>
          </cell>
          <cell r="AI313">
            <v>257.56775993607528</v>
          </cell>
          <cell r="AJ313">
            <v>280.24269400104896</v>
          </cell>
          <cell r="AK313">
            <v>275.19391811195885</v>
          </cell>
          <cell r="AL313">
            <v>221.35368509477115</v>
          </cell>
          <cell r="AM313">
            <v>79.3124830535711</v>
          </cell>
          <cell r="AN313">
            <v>81.781765752095666</v>
          </cell>
          <cell r="AO313">
            <v>133.85556167245232</v>
          </cell>
          <cell r="AP313">
            <v>86.039804304558984</v>
          </cell>
          <cell r="AQ313">
            <v>49.433758990663655</v>
          </cell>
          <cell r="AR313">
            <v>87.37244970527928</v>
          </cell>
        </row>
        <row r="314">
          <cell r="B314">
            <v>1312</v>
          </cell>
          <cell r="C314">
            <v>84.795179693862508</v>
          </cell>
          <cell r="D314">
            <v>83.660266938526945</v>
          </cell>
          <cell r="E314">
            <v>85.286230876354338</v>
          </cell>
          <cell r="F314">
            <v>88.531264625659659</v>
          </cell>
          <cell r="G314">
            <v>82.429738661555987</v>
          </cell>
          <cell r="H314">
            <v>79.345343973588641</v>
          </cell>
          <cell r="I314">
            <v>72.612350885060835</v>
          </cell>
          <cell r="J314">
            <v>46.605204743898256</v>
          </cell>
          <cell r="K314">
            <v>51.365664831426948</v>
          </cell>
          <cell r="L314">
            <v>49.090850785178972</v>
          </cell>
          <cell r="M314">
            <v>55.700242654955552</v>
          </cell>
          <cell r="N314">
            <v>40.43136172432812</v>
          </cell>
          <cell r="O314">
            <v>36.832146859123519</v>
          </cell>
          <cell r="P314">
            <v>40.188960480648298</v>
          </cell>
          <cell r="Q314">
            <v>109.82769866441244</v>
          </cell>
          <cell r="R314">
            <v>125.6617162045236</v>
          </cell>
          <cell r="S314">
            <v>140.12033625201016</v>
          </cell>
          <cell r="T314">
            <v>146.17166095647468</v>
          </cell>
          <cell r="U314">
            <v>100.09085662751431</v>
          </cell>
          <cell r="V314">
            <v>113.70459130665795</v>
          </cell>
          <cell r="W314">
            <v>119.44605229422089</v>
          </cell>
          <cell r="X314">
            <v>100.42076568577095</v>
          </cell>
          <cell r="Y314">
            <v>110.6141176060097</v>
          </cell>
          <cell r="Z314">
            <v>117.54921029481247</v>
          </cell>
          <cell r="AA314">
            <v>152.71301774660543</v>
          </cell>
          <cell r="AB314">
            <v>82.814049950856287</v>
          </cell>
          <cell r="AC314">
            <v>59.558710130396257</v>
          </cell>
          <cell r="AD314">
            <v>66.120405740462601</v>
          </cell>
          <cell r="AE314">
            <v>428.18161304877299</v>
          </cell>
          <cell r="AF314">
            <v>452.40971344561416</v>
          </cell>
          <cell r="AG314">
            <v>293.1144509372254</v>
          </cell>
          <cell r="AH314">
            <v>244.71005397411062</v>
          </cell>
          <cell r="AI314">
            <v>140.22149771002526</v>
          </cell>
          <cell r="AJ314">
            <v>150.5303253276152</v>
          </cell>
          <cell r="AK314">
            <v>125.24601519218903</v>
          </cell>
          <cell r="AL314">
            <v>101.23497036708252</v>
          </cell>
          <cell r="AM314">
            <v>37.678044364383368</v>
          </cell>
          <cell r="AN314">
            <v>39.22209632145119</v>
          </cell>
          <cell r="AO314">
            <v>63.475874011756765</v>
          </cell>
          <cell r="AP314">
            <v>38.945862703494974</v>
          </cell>
          <cell r="AQ314">
            <v>20.803480902682345</v>
          </cell>
          <cell r="AR314">
            <v>39.019465134845639</v>
          </cell>
        </row>
        <row r="315">
          <cell r="B315">
            <v>1313</v>
          </cell>
          <cell r="C315">
            <v>341.22508163907276</v>
          </cell>
          <cell r="D315">
            <v>331.17095426226234</v>
          </cell>
          <cell r="E315">
            <v>379.24835844012421</v>
          </cell>
          <cell r="F315">
            <v>399.60461585528071</v>
          </cell>
          <cell r="G315">
            <v>412.21684410387581</v>
          </cell>
          <cell r="H315">
            <v>406.14438236280773</v>
          </cell>
          <cell r="I315">
            <v>401.20676624385862</v>
          </cell>
          <cell r="J315">
            <v>267.21413999769015</v>
          </cell>
          <cell r="K315">
            <v>318.0185244955162</v>
          </cell>
          <cell r="L315">
            <v>297.30104668542498</v>
          </cell>
          <cell r="M315">
            <v>315.7535186837481</v>
          </cell>
          <cell r="N315">
            <v>259.55004686156553</v>
          </cell>
          <cell r="O315">
            <v>285.28894630107084</v>
          </cell>
          <cell r="P315">
            <v>286.33321133201486</v>
          </cell>
          <cell r="Q315">
            <v>441.95867711225742</v>
          </cell>
          <cell r="R315">
            <v>497.43458863530162</v>
          </cell>
          <cell r="S315">
            <v>623.08308107430162</v>
          </cell>
          <cell r="T315">
            <v>659.77675426214057</v>
          </cell>
          <cell r="U315">
            <v>500.5370356935282</v>
          </cell>
          <cell r="V315">
            <v>582.0187889465825</v>
          </cell>
          <cell r="W315">
            <v>659.97814142412926</v>
          </cell>
          <cell r="X315">
            <v>575.76935211610748</v>
          </cell>
          <cell r="Y315">
            <v>684.84149061211474</v>
          </cell>
          <cell r="Z315">
            <v>711.89443040257675</v>
          </cell>
          <cell r="AA315">
            <v>865.69950872582649</v>
          </cell>
          <cell r="AB315">
            <v>531.62667861882323</v>
          </cell>
          <cell r="AC315">
            <v>461.32096836877139</v>
          </cell>
          <cell r="AD315">
            <v>471.08628548276994</v>
          </cell>
          <cell r="AE315">
            <v>1723.049663865417</v>
          </cell>
          <cell r="AF315">
            <v>1790.8735174057135</v>
          </cell>
          <cell r="AG315">
            <v>1303.4129098070052</v>
          </cell>
          <cell r="AH315">
            <v>1104.5506638556146</v>
          </cell>
          <cell r="AI315">
            <v>701.22342009199292</v>
          </cell>
          <cell r="AJ315">
            <v>770.51838136094307</v>
          </cell>
          <cell r="AK315">
            <v>692.02481571940996</v>
          </cell>
          <cell r="AL315">
            <v>580.43765053673098</v>
          </cell>
          <cell r="AM315">
            <v>233.27481721421586</v>
          </cell>
          <cell r="AN315">
            <v>237.53449172415847</v>
          </cell>
          <cell r="AO315">
            <v>359.8320153629586</v>
          </cell>
          <cell r="AP315">
            <v>250.01385208536897</v>
          </cell>
          <cell r="AQ315">
            <v>161.13649765844602</v>
          </cell>
          <cell r="AR315">
            <v>278.00093913595339</v>
          </cell>
        </row>
        <row r="316">
          <cell r="B316">
            <v>1314</v>
          </cell>
          <cell r="C316">
            <v>279.87728163737046</v>
          </cell>
          <cell r="D316">
            <v>277.33546031465994</v>
          </cell>
          <cell r="E316">
            <v>213.71896425869028</v>
          </cell>
          <cell r="F316">
            <v>205.51316008967521</v>
          </cell>
          <cell r="G316">
            <v>241.89577616756856</v>
          </cell>
          <cell r="H316">
            <v>222.61602532779574</v>
          </cell>
          <cell r="I316">
            <v>222.13372693880771</v>
          </cell>
          <cell r="J316">
            <v>184.44192060646031</v>
          </cell>
          <cell r="K316">
            <v>178.10852617585311</v>
          </cell>
          <cell r="L316">
            <v>214.47954658805307</v>
          </cell>
          <cell r="M316">
            <v>269.93289057584082</v>
          </cell>
          <cell r="N316">
            <v>237.49849188857121</v>
          </cell>
          <cell r="O316">
            <v>203.39795091461949</v>
          </cell>
          <cell r="P316">
            <v>221.03730264513189</v>
          </cell>
          <cell r="Q316">
            <v>362.50029614488648</v>
          </cell>
          <cell r="R316">
            <v>416.571105768998</v>
          </cell>
          <cell r="S316">
            <v>351.12787641857994</v>
          </cell>
          <cell r="T316">
            <v>339.3174161212076</v>
          </cell>
          <cell r="U316">
            <v>293.7235498294902</v>
          </cell>
          <cell r="V316">
            <v>319.01637715043853</v>
          </cell>
          <cell r="W316">
            <v>365.4061112308907</v>
          </cell>
          <cell r="X316">
            <v>397.4191078793591</v>
          </cell>
          <cell r="Y316">
            <v>383.55032541105282</v>
          </cell>
          <cell r="Z316">
            <v>513.57637772753378</v>
          </cell>
          <cell r="AA316">
            <v>740.0733703129282</v>
          </cell>
          <cell r="AB316">
            <v>486.45930118842699</v>
          </cell>
          <cell r="AC316">
            <v>328.90071941705611</v>
          </cell>
          <cell r="AD316">
            <v>363.65897400384284</v>
          </cell>
          <cell r="AE316">
            <v>1413.2679043767503</v>
          </cell>
          <cell r="AF316">
            <v>1499.7472602072478</v>
          </cell>
          <cell r="AG316">
            <v>734.51618414674988</v>
          </cell>
          <cell r="AH316">
            <v>568.06074905382309</v>
          </cell>
          <cell r="AI316">
            <v>411.48969503848264</v>
          </cell>
          <cell r="AJ316">
            <v>422.33685100524872</v>
          </cell>
          <cell r="AK316">
            <v>383.14919982296584</v>
          </cell>
          <cell r="AL316">
            <v>400.64135475099295</v>
          </cell>
          <cell r="AM316">
            <v>130.64721293790961</v>
          </cell>
          <cell r="AN316">
            <v>171.36263276572839</v>
          </cell>
          <cell r="AO316">
            <v>307.61492835789289</v>
          </cell>
          <cell r="AP316">
            <v>228.77249894390289</v>
          </cell>
          <cell r="AQ316">
            <v>114.8829418953316</v>
          </cell>
          <cell r="AR316">
            <v>214.60513586100402</v>
          </cell>
        </row>
        <row r="317">
          <cell r="B317">
            <v>1315</v>
          </cell>
          <cell r="C317">
            <v>98.423412405852091</v>
          </cell>
          <cell r="D317">
            <v>69.265232514514167</v>
          </cell>
          <cell r="E317">
            <v>53.831907501724018</v>
          </cell>
          <cell r="F317">
            <v>46.757405900635767</v>
          </cell>
          <cell r="G317">
            <v>81.695197683559542</v>
          </cell>
          <cell r="H317">
            <v>121.33618618117011</v>
          </cell>
          <cell r="I317">
            <v>136.7060660048428</v>
          </cell>
          <cell r="J317">
            <v>120.90846113843143</v>
          </cell>
          <cell r="K317">
            <v>114.94756984241323</v>
          </cell>
          <cell r="L317">
            <v>142.58522878847211</v>
          </cell>
          <cell r="M317">
            <v>191.05665699292771</v>
          </cell>
          <cell r="N317">
            <v>208.41927773247949</v>
          </cell>
          <cell r="O317">
            <v>206.01919132483675</v>
          </cell>
          <cell r="P317">
            <v>196.06731041517236</v>
          </cell>
          <cell r="Q317">
            <v>127.47914348739239</v>
          </cell>
          <cell r="R317">
            <v>104.03968705329206</v>
          </cell>
          <cell r="S317">
            <v>88.442705261113431</v>
          </cell>
          <cell r="T317">
            <v>77.199932830633884</v>
          </cell>
          <cell r="U317">
            <v>99.198935375433877</v>
          </cell>
          <cell r="V317">
            <v>173.8789041614198</v>
          </cell>
          <cell r="W317">
            <v>224.87909714972702</v>
          </cell>
          <cell r="X317">
            <v>260.52283885737478</v>
          </cell>
          <cell r="Y317">
            <v>247.53547045096218</v>
          </cell>
          <cell r="Z317">
            <v>341.42372307082331</v>
          </cell>
          <cell r="AA317">
            <v>523.81887868440481</v>
          </cell>
          <cell r="AB317">
            <v>426.89743161614393</v>
          </cell>
          <cell r="AC317">
            <v>333.13934548388119</v>
          </cell>
          <cell r="AD317">
            <v>322.57739344452182</v>
          </cell>
          <cell r="AE317">
            <v>496.99871664701118</v>
          </cell>
          <cell r="AF317">
            <v>374.56567066252472</v>
          </cell>
          <cell r="AG317">
            <v>185.01122453338542</v>
          </cell>
          <cell r="AH317">
            <v>129.24256046736352</v>
          </cell>
          <cell r="AI317">
            <v>138.9719676528338</v>
          </cell>
          <cell r="AJ317">
            <v>230.19341356618659</v>
          </cell>
          <cell r="AK317">
            <v>235.79859088723666</v>
          </cell>
          <cell r="AL317">
            <v>262.63514016814162</v>
          </cell>
          <cell r="AM317">
            <v>84.317017025168056</v>
          </cell>
          <cell r="AN317">
            <v>113.92126003336732</v>
          </cell>
          <cell r="AO317">
            <v>217.72774606236922</v>
          </cell>
          <cell r="AP317">
            <v>200.76169164608126</v>
          </cell>
          <cell r="AQ317">
            <v>116.36346718276232</v>
          </cell>
          <cell r="AR317">
            <v>190.36176828986657</v>
          </cell>
        </row>
      </sheetData>
      <sheetData sheetId="2">
        <row r="3">
          <cell r="B3">
            <v>1001</v>
          </cell>
          <cell r="C3">
            <v>132.58550492141444</v>
          </cell>
          <cell r="D3">
            <v>126.86826711915168</v>
          </cell>
          <cell r="E3">
            <v>142.64214730219075</v>
          </cell>
          <cell r="F3">
            <v>198.72750200877388</v>
          </cell>
          <cell r="G3">
            <v>209.37969362608405</v>
          </cell>
          <cell r="H3">
            <v>233.69863462251581</v>
          </cell>
          <cell r="I3">
            <v>242.50411323664821</v>
          </cell>
          <cell r="J3">
            <v>240.6348692609661</v>
          </cell>
          <cell r="K3">
            <v>261.46318158487964</v>
          </cell>
          <cell r="L3">
            <v>255.4537783756526</v>
          </cell>
          <cell r="M3">
            <v>272.24156818066672</v>
          </cell>
          <cell r="N3">
            <v>280.29944196826614</v>
          </cell>
          <cell r="O3">
            <v>281.9514824828164</v>
          </cell>
          <cell r="P3">
            <v>285.01945534186939</v>
          </cell>
          <cell r="Q3">
            <v>3.1288064575396581</v>
          </cell>
          <cell r="R3">
            <v>12.359589312809357</v>
          </cell>
          <cell r="S3">
            <v>18.822467797970663</v>
          </cell>
          <cell r="T3">
            <v>24.940223638644287</v>
          </cell>
          <cell r="U3">
            <v>32.055195011785287</v>
          </cell>
          <cell r="V3">
            <v>39.109356589261161</v>
          </cell>
          <cell r="W3">
            <v>63.122730472506731</v>
          </cell>
          <cell r="X3">
            <v>83.532894341789685</v>
          </cell>
          <cell r="Y3">
            <v>125.21721275022503</v>
          </cell>
          <cell r="Z3">
            <v>132.54151796021659</v>
          </cell>
          <cell r="AA3">
            <v>184.70017743533984</v>
          </cell>
          <cell r="AB3">
            <v>214.25440182759064</v>
          </cell>
          <cell r="AC3">
            <v>276.03716946448628</v>
          </cell>
          <cell r="AD3">
            <v>287.5570082142325</v>
          </cell>
        </row>
        <row r="4">
          <cell r="B4">
            <v>1002</v>
          </cell>
          <cell r="C4">
            <v>20.84495644130558</v>
          </cell>
          <cell r="D4">
            <v>26.26461258304661</v>
          </cell>
          <cell r="E4">
            <v>18.684564511147236</v>
          </cell>
          <cell r="F4">
            <v>21.998146594364407</v>
          </cell>
          <cell r="G4">
            <v>20.272845076484536</v>
          </cell>
          <cell r="H4">
            <v>32.216929100727448</v>
          </cell>
          <cell r="I4">
            <v>41.388506089659728</v>
          </cell>
          <cell r="J4">
            <v>46.017428142279364</v>
          </cell>
          <cell r="K4">
            <v>40.066772401252528</v>
          </cell>
          <cell r="L4">
            <v>47.085326210200869</v>
          </cell>
          <cell r="M4">
            <v>66.789411928196628</v>
          </cell>
          <cell r="N4">
            <v>69.381500853022843</v>
          </cell>
          <cell r="O4">
            <v>54.115765628804475</v>
          </cell>
          <cell r="P4">
            <v>67.620593043044096</v>
          </cell>
          <cell r="Q4">
            <v>0.49190772671074884</v>
          </cell>
          <cell r="R4">
            <v>2.5587156848420243</v>
          </cell>
          <cell r="S4">
            <v>2.465537854566306</v>
          </cell>
          <cell r="T4">
            <v>2.7607587784951217</v>
          </cell>
          <cell r="U4">
            <v>3.1036916289071605</v>
          </cell>
          <cell r="V4">
            <v>5.3914879325097305</v>
          </cell>
          <cell r="W4">
            <v>10.773242068714213</v>
          </cell>
          <cell r="X4">
            <v>15.974280762781619</v>
          </cell>
          <cell r="Y4">
            <v>19.188359651906786</v>
          </cell>
          <cell r="Z4">
            <v>24.430097097153777</v>
          </cell>
          <cell r="AA4">
            <v>45.312757770163202</v>
          </cell>
          <cell r="AB4">
            <v>53.033612406719818</v>
          </cell>
          <cell r="AC4">
            <v>52.980614381018988</v>
          </cell>
          <cell r="AD4">
            <v>68.222625033812776</v>
          </cell>
        </row>
        <row r="5">
          <cell r="B5">
            <v>1003</v>
          </cell>
          <cell r="C5">
            <v>63.144187151181612</v>
          </cell>
          <cell r="D5">
            <v>61.940262167015383</v>
          </cell>
          <cell r="E5">
            <v>71.579348602609173</v>
          </cell>
          <cell r="F5">
            <v>102.56161298576025</v>
          </cell>
          <cell r="G5">
            <v>107.42843057908571</v>
          </cell>
          <cell r="H5">
            <v>112.46823531534329</v>
          </cell>
          <cell r="I5">
            <v>118.97173083858284</v>
          </cell>
          <cell r="J5">
            <v>118.25134699303638</v>
          </cell>
          <cell r="K5">
            <v>130.14497812543667</v>
          </cell>
          <cell r="L5">
            <v>131.36479745972059</v>
          </cell>
          <cell r="M5">
            <v>133.32866168768331</v>
          </cell>
          <cell r="N5">
            <v>130.78294634582531</v>
          </cell>
          <cell r="O5">
            <v>138.01170185951412</v>
          </cell>
          <cell r="P5">
            <v>141.00328873427571</v>
          </cell>
          <cell r="Q5">
            <v>1.4901021090639597</v>
          </cell>
          <cell r="R5">
            <v>6.0342607311965617</v>
          </cell>
          <cell r="S5">
            <v>9.4453147933761912</v>
          </cell>
          <cell r="T5">
            <v>12.871442245029641</v>
          </cell>
          <cell r="U5">
            <v>16.446863744926354</v>
          </cell>
          <cell r="V5">
            <v>18.821506283156161</v>
          </cell>
          <cell r="W5">
            <v>30.967806687233409</v>
          </cell>
          <cell r="X5">
            <v>41.049234902989717</v>
          </cell>
          <cell r="Y5">
            <v>62.327671970960985</v>
          </cell>
          <cell r="Z5">
            <v>68.158278075041551</v>
          </cell>
          <cell r="AA5">
            <v>90.45579495997157</v>
          </cell>
          <cell r="AB5">
            <v>99.967455310692486</v>
          </cell>
          <cell r="AC5">
            <v>135.11672007824487</v>
          </cell>
          <cell r="AD5">
            <v>142.25865321425883</v>
          </cell>
        </row>
        <row r="6">
          <cell r="B6">
            <v>1004</v>
          </cell>
          <cell r="C6">
            <v>63.662771216227995</v>
          </cell>
          <cell r="D6">
            <v>58.97708612447434</v>
          </cell>
          <cell r="E6">
            <v>69.443598395896842</v>
          </cell>
          <cell r="F6">
            <v>93.466038542486544</v>
          </cell>
          <cell r="G6">
            <v>136.84232935066197</v>
          </cell>
          <cell r="H6">
            <v>110.20109417634563</v>
          </cell>
          <cell r="I6">
            <v>137.7776446317045</v>
          </cell>
          <cell r="J6">
            <v>114.89549223260742</v>
          </cell>
          <cell r="K6">
            <v>115.54511993955451</v>
          </cell>
          <cell r="L6">
            <v>144.54377548200549</v>
          </cell>
          <cell r="M6">
            <v>136.53273318153978</v>
          </cell>
          <cell r="N6">
            <v>94.979531500779672</v>
          </cell>
          <cell r="O6">
            <v>121.08491036194047</v>
          </cell>
          <cell r="P6">
            <v>132.41523813494979</v>
          </cell>
          <cell r="Q6">
            <v>1.5023398659172145</v>
          </cell>
          <cell r="R6">
            <v>5.7455861888622932</v>
          </cell>
          <cell r="S6">
            <v>9.1634900294430768</v>
          </cell>
          <cell r="T6">
            <v>11.729951216137383</v>
          </cell>
          <cell r="U6">
            <v>20.950014193047593</v>
          </cell>
          <cell r="V6">
            <v>18.442101279842973</v>
          </cell>
          <cell r="W6">
            <v>35.862901503600497</v>
          </cell>
          <cell r="X6">
            <v>39.884298740619606</v>
          </cell>
          <cell r="Y6">
            <v>55.335660562305939</v>
          </cell>
          <cell r="Z6">
            <v>74.996156000923335</v>
          </cell>
          <cell r="AA6">
            <v>92.629572378995505</v>
          </cell>
          <cell r="AB6">
            <v>72.600154194628161</v>
          </cell>
          <cell r="AC6">
            <v>118.54499088582781</v>
          </cell>
          <cell r="AD6">
            <v>133.59414245736167</v>
          </cell>
        </row>
        <row r="7">
          <cell r="B7">
            <v>1005</v>
          </cell>
          <cell r="C7">
            <v>61.077191437704499</v>
          </cell>
          <cell r="D7">
            <v>62.508012125443678</v>
          </cell>
          <cell r="E7">
            <v>70.989774807885965</v>
          </cell>
          <cell r="F7">
            <v>102.93307584591591</v>
          </cell>
          <cell r="G7">
            <v>104.50772687542668</v>
          </cell>
          <cell r="H7">
            <v>108.4883795000553</v>
          </cell>
          <cell r="I7">
            <v>117.56174590296568</v>
          </cell>
          <cell r="J7">
            <v>117.83729506493634</v>
          </cell>
          <cell r="K7">
            <v>126.94289194475579</v>
          </cell>
          <cell r="L7">
            <v>130.61647287503155</v>
          </cell>
          <cell r="M7">
            <v>135.55733887551006</v>
          </cell>
          <cell r="N7">
            <v>129.01750345927516</v>
          </cell>
          <cell r="O7">
            <v>133.98937332383474</v>
          </cell>
          <cell r="P7">
            <v>140.01379852069419</v>
          </cell>
          <cell r="Q7">
            <v>1.4413243068459327</v>
          </cell>
          <cell r="R7">
            <v>6.0895713023731028</v>
          </cell>
          <cell r="S7">
            <v>9.3675170738691005</v>
          </cell>
          <cell r="T7">
            <v>12.918060688436245</v>
          </cell>
          <cell r="U7">
            <v>15.999715670674082</v>
          </cell>
          <cell r="V7">
            <v>18.155479284302029</v>
          </cell>
          <cell r="W7">
            <v>30.60079394722926</v>
          </cell>
          <cell r="X7">
            <v>40.90550279937473</v>
          </cell>
          <cell r="Y7">
            <v>60.794162342184777</v>
          </cell>
          <cell r="Z7">
            <v>67.770011841469625</v>
          </cell>
          <cell r="AA7">
            <v>91.967823687944929</v>
          </cell>
          <cell r="AB7">
            <v>98.617991655101605</v>
          </cell>
          <cell r="AC7">
            <v>131.17876531429772</v>
          </cell>
          <cell r="AD7">
            <v>141.26035348368961</v>
          </cell>
        </row>
        <row r="8">
          <cell r="B8">
            <v>1006</v>
          </cell>
          <cell r="C8">
            <v>222.38401880279403</v>
          </cell>
          <cell r="D8">
            <v>216.88644116617928</v>
          </cell>
          <cell r="E8">
            <v>244.97197870689772</v>
          </cell>
          <cell r="F8">
            <v>337.86630596932167</v>
          </cell>
          <cell r="G8">
            <v>381.10613544926991</v>
          </cell>
          <cell r="H8">
            <v>419.14157845524642</v>
          </cell>
          <cell r="I8">
            <v>520.07531209780359</v>
          </cell>
          <cell r="J8">
            <v>519.22445902517063</v>
          </cell>
          <cell r="K8">
            <v>535.31965440502006</v>
          </cell>
          <cell r="L8">
            <v>619.04801485416556</v>
          </cell>
          <cell r="M8">
            <v>526.25787974961099</v>
          </cell>
          <cell r="N8">
            <v>527.464021191509</v>
          </cell>
          <cell r="O8">
            <v>596.29432352586036</v>
          </cell>
          <cell r="P8">
            <v>517.91090451818241</v>
          </cell>
          <cell r="Q8">
            <v>5.2479081668558889</v>
          </cell>
          <cell r="R8">
            <v>21.129218528800287</v>
          </cell>
          <cell r="S8">
            <v>32.325489119616748</v>
          </cell>
          <cell r="T8">
            <v>42.402089019694252</v>
          </cell>
          <cell r="U8">
            <v>58.34582752724166</v>
          </cell>
          <cell r="V8">
            <v>70.143146020814171</v>
          </cell>
          <cell r="W8">
            <v>135.37326568526549</v>
          </cell>
          <cell r="X8">
            <v>180.24121777790083</v>
          </cell>
          <cell r="Y8">
            <v>256.3696909396391</v>
          </cell>
          <cell r="Z8">
            <v>321.19142688260962</v>
          </cell>
          <cell r="AA8">
            <v>357.03557107779528</v>
          </cell>
          <cell r="AB8">
            <v>403.18128196187007</v>
          </cell>
          <cell r="AC8">
            <v>583.7862450106137</v>
          </cell>
          <cell r="AD8">
            <v>522.52191011361424</v>
          </cell>
        </row>
        <row r="9">
          <cell r="B9">
            <v>1007</v>
          </cell>
          <cell r="C9">
            <v>33.649228990378042</v>
          </cell>
          <cell r="D9">
            <v>32.922439884349885</v>
          </cell>
          <cell r="E9">
            <v>35.874451231965715</v>
          </cell>
          <cell r="F9">
            <v>47.48068243229033</v>
          </cell>
          <cell r="G9">
            <v>46.228461381072144</v>
          </cell>
          <cell r="H9">
            <v>44.591111278297269</v>
          </cell>
          <cell r="I9">
            <v>44.967166461748427</v>
          </cell>
          <cell r="J9">
            <v>40.811340314045886</v>
          </cell>
          <cell r="K9">
            <v>40.887561697874837</v>
          </cell>
          <cell r="L9">
            <v>43.915179462074498</v>
          </cell>
          <cell r="M9">
            <v>33.993942257834924</v>
          </cell>
          <cell r="N9">
            <v>30.416069047758196</v>
          </cell>
          <cell r="O9">
            <v>38.832042787930668</v>
          </cell>
          <cell r="P9">
            <v>40.051339909416868</v>
          </cell>
          <cell r="Q9">
            <v>0.79406813752927008</v>
          </cell>
          <cell r="R9">
            <v>3.2073255620655798</v>
          </cell>
          <cell r="S9">
            <v>4.7338442098254454</v>
          </cell>
          <cell r="T9">
            <v>5.9588070418380648</v>
          </cell>
          <cell r="U9">
            <v>7.0773928407374704</v>
          </cell>
          <cell r="V9">
            <v>7.4623015000119901</v>
          </cell>
          <cell r="W9">
            <v>11.704751275321181</v>
          </cell>
          <cell r="X9">
            <v>14.167063106315211</v>
          </cell>
          <cell r="Y9">
            <v>19.58144347868221</v>
          </cell>
          <cell r="Z9">
            <v>22.78527483292627</v>
          </cell>
          <cell r="AA9">
            <v>23.062926094306448</v>
          </cell>
          <cell r="AB9">
            <v>23.249338757199226</v>
          </cell>
          <cell r="AC9">
            <v>38.017488261858958</v>
          </cell>
          <cell r="AD9">
            <v>40.407920454093109</v>
          </cell>
        </row>
        <row r="10">
          <cell r="B10">
            <v>1008</v>
          </cell>
          <cell r="C10">
            <v>122.90659417150596</v>
          </cell>
          <cell r="D10">
            <v>124.24695141742838</v>
          </cell>
          <cell r="E10">
            <v>99.908029202621307</v>
          </cell>
          <cell r="F10">
            <v>127.71500473525772</v>
          </cell>
          <cell r="G10">
            <v>83.452831112014721</v>
          </cell>
          <cell r="H10">
            <v>138.49957777036121</v>
          </cell>
          <cell r="I10">
            <v>113.23531145897854</v>
          </cell>
          <cell r="J10">
            <v>120.86633891384305</v>
          </cell>
          <cell r="K10">
            <v>130.79721501239044</v>
          </cell>
          <cell r="L10">
            <v>195.43836864481909</v>
          </cell>
          <cell r="M10">
            <v>226.63885976911845</v>
          </cell>
          <cell r="N10">
            <v>187.78024415015867</v>
          </cell>
          <cell r="O10">
            <v>94.703084830910072</v>
          </cell>
          <cell r="P10">
            <v>99.806229567710801</v>
          </cell>
          <cell r="Q10">
            <v>2.9003996005893962</v>
          </cell>
          <cell r="R10">
            <v>12.104219027802692</v>
          </cell>
          <cell r="S10">
            <v>13.183450319498736</v>
          </cell>
          <cell r="T10">
            <v>16.028183054236816</v>
          </cell>
          <cell r="U10">
            <v>12.776295204435986</v>
          </cell>
          <cell r="V10">
            <v>23.177839199755851</v>
          </cell>
          <cell r="W10">
            <v>29.474642511404891</v>
          </cell>
          <cell r="X10">
            <v>41.956991307937358</v>
          </cell>
          <cell r="Y10">
            <v>62.640034440285255</v>
          </cell>
          <cell r="Z10">
            <v>101.40268119174397</v>
          </cell>
          <cell r="AA10">
            <v>153.76137410918716</v>
          </cell>
          <cell r="AB10">
            <v>143.53486971974093</v>
          </cell>
          <cell r="AC10">
            <v>92.71655976440114</v>
          </cell>
          <cell r="AD10">
            <v>100.69481306533731</v>
          </cell>
        </row>
        <row r="11">
          <cell r="B11">
            <v>1009</v>
          </cell>
          <cell r="C11">
            <v>38.760333579276036</v>
          </cell>
          <cell r="D11">
            <v>36.735082143765808</v>
          </cell>
          <cell r="E11">
            <v>44.606800264931771</v>
          </cell>
          <cell r="F11">
            <v>30.64420051638718</v>
          </cell>
          <cell r="G11">
            <v>59.671144610981017</v>
          </cell>
          <cell r="H11">
            <v>61.265933786890756</v>
          </cell>
          <cell r="I11">
            <v>48.224517571269807</v>
          </cell>
          <cell r="J11">
            <v>33.405604034067522</v>
          </cell>
          <cell r="K11">
            <v>54.223478915192722</v>
          </cell>
          <cell r="L11">
            <v>36.258471927194336</v>
          </cell>
          <cell r="M11">
            <v>34.064038682305316</v>
          </cell>
          <cell r="N11">
            <v>42.958591997377056</v>
          </cell>
          <cell r="O11">
            <v>54.495403890425607</v>
          </cell>
          <cell r="P11">
            <v>54.797515753378335</v>
          </cell>
          <cell r="Q11">
            <v>0.91468205420427251</v>
          </cell>
          <cell r="R11">
            <v>3.578755657179796</v>
          </cell>
          <cell r="S11">
            <v>5.8861288717033542</v>
          </cell>
          <cell r="T11">
            <v>3.8458351580971017</v>
          </cell>
          <cell r="U11">
            <v>9.1354139647243624</v>
          </cell>
          <cell r="V11">
            <v>10.252825204203072</v>
          </cell>
          <cell r="W11">
            <v>12.552625125361782</v>
          </cell>
          <cell r="X11">
            <v>11.596269488172942</v>
          </cell>
          <cell r="Y11">
            <v>25.968141495963785</v>
          </cell>
          <cell r="Z11">
            <v>18.812612358707138</v>
          </cell>
          <cell r="AA11">
            <v>23.110482469050339</v>
          </cell>
          <cell r="AB11">
            <v>32.836552820521042</v>
          </cell>
          <cell r="AC11">
            <v>53.35228921753879</v>
          </cell>
          <cell r="AD11">
            <v>55.285382777513796</v>
          </cell>
        </row>
        <row r="12">
          <cell r="B12">
            <v>1010</v>
          </cell>
          <cell r="C12">
            <v>48.424643204847094</v>
          </cell>
          <cell r="D12">
            <v>49.628910511853384</v>
          </cell>
          <cell r="E12">
            <v>55.933143207415299</v>
          </cell>
          <cell r="F12">
            <v>79.987170133954876</v>
          </cell>
          <cell r="G12">
            <v>85.175864606818465</v>
          </cell>
          <cell r="H12">
            <v>91.031491284570322</v>
          </cell>
          <cell r="I12">
            <v>98.690230854303863</v>
          </cell>
          <cell r="J12">
            <v>95.901562560333048</v>
          </cell>
          <cell r="K12">
            <v>108.47039515619488</v>
          </cell>
          <cell r="L12">
            <v>112.46465852776167</v>
          </cell>
          <cell r="M12">
            <v>118.62198916248377</v>
          </cell>
          <cell r="N12">
            <v>115.99003146839151</v>
          </cell>
          <cell r="O12">
            <v>121.37758640882447</v>
          </cell>
          <cell r="P12">
            <v>123.18786378280301</v>
          </cell>
          <cell r="Q12">
            <v>1.1427443479072821</v>
          </cell>
          <cell r="R12">
            <v>4.8348808247896278</v>
          </cell>
          <cell r="S12">
            <v>7.3807062412659494</v>
          </cell>
          <cell r="T12">
            <v>10.038358512024415</v>
          </cell>
          <cell r="U12">
            <v>13.040084752176975</v>
          </cell>
          <cell r="V12">
            <v>15.234077251889399</v>
          </cell>
          <cell r="W12">
            <v>25.688623418962482</v>
          </cell>
          <cell r="X12">
            <v>33.290832360114258</v>
          </cell>
          <cell r="Y12">
            <v>51.947507350915281</v>
          </cell>
          <cell r="Z12">
            <v>58.351990927403193</v>
          </cell>
          <cell r="AA12">
            <v>80.478167211790321</v>
          </cell>
          <cell r="AB12">
            <v>88.660093775845496</v>
          </cell>
          <cell r="AC12">
            <v>118.83152765747552</v>
          </cell>
          <cell r="AD12">
            <v>124.28461599295437</v>
          </cell>
        </row>
        <row r="13">
          <cell r="B13">
            <v>1011</v>
          </cell>
          <cell r="C13">
            <v>80.424485299793417</v>
          </cell>
          <cell r="D13">
            <v>82.060318657368157</v>
          </cell>
          <cell r="E13">
            <v>93.226246886668903</v>
          </cell>
          <cell r="F13">
            <v>134.1872849887647</v>
          </cell>
          <cell r="G13">
            <v>141.17745466424296</v>
          </cell>
          <cell r="H13">
            <v>154.87072166021346</v>
          </cell>
          <cell r="I13">
            <v>169.61674761233314</v>
          </cell>
          <cell r="J13">
            <v>168.97299663041414</v>
          </cell>
          <cell r="K13">
            <v>185.54688033795449</v>
          </cell>
          <cell r="L13">
            <v>197.95467167781518</v>
          </cell>
          <cell r="M13">
            <v>208.66816987852846</v>
          </cell>
          <cell r="N13">
            <v>198.84770211133326</v>
          </cell>
          <cell r="O13">
            <v>206.85435377258031</v>
          </cell>
          <cell r="P13">
            <v>210.22472469236777</v>
          </cell>
          <cell r="Q13">
            <v>1.8978895852864426</v>
          </cell>
          <cell r="R13">
            <v>7.9943697546589396</v>
          </cell>
          <cell r="S13">
            <v>12.301749960567498</v>
          </cell>
          <cell r="T13">
            <v>16.840451690146701</v>
          </cell>
          <cell r="U13">
            <v>21.613704567795818</v>
          </cell>
          <cell r="V13">
            <v>25.917542429928893</v>
          </cell>
          <cell r="W13">
            <v>44.150476873389664</v>
          </cell>
          <cell r="X13">
            <v>58.656517725353453</v>
          </cell>
          <cell r="Y13">
            <v>88.860171629464276</v>
          </cell>
          <cell r="Z13">
            <v>102.70825837193644</v>
          </cell>
          <cell r="AA13">
            <v>141.56929913103858</v>
          </cell>
          <cell r="AB13">
            <v>151.99457826775841</v>
          </cell>
          <cell r="AC13">
            <v>202.51530442039262</v>
          </cell>
          <cell r="AD13">
            <v>212.096373606106</v>
          </cell>
        </row>
        <row r="14">
          <cell r="B14">
            <v>1012</v>
          </cell>
          <cell r="C14">
            <v>38.621001944090835</v>
          </cell>
          <cell r="D14">
            <v>37.923181551953341</v>
          </cell>
          <cell r="E14">
            <v>47.92069995031315</v>
          </cell>
          <cell r="F14">
            <v>62.907783837437776</v>
          </cell>
          <cell r="G14">
            <v>71.423394191649535</v>
          </cell>
          <cell r="H14">
            <v>72.713078291246603</v>
          </cell>
          <cell r="I14">
            <v>97.731590549923922</v>
          </cell>
          <cell r="J14">
            <v>93.915792298572995</v>
          </cell>
          <cell r="K14">
            <v>91.96394821005785</v>
          </cell>
          <cell r="L14">
            <v>101.1923285620508</v>
          </cell>
          <cell r="M14">
            <v>94.239771175865755</v>
          </cell>
          <cell r="N14">
            <v>101.33090617614943</v>
          </cell>
          <cell r="O14">
            <v>83.182055181106477</v>
          </cell>
          <cell r="P14">
            <v>99.746958723225362</v>
          </cell>
          <cell r="Q14">
            <v>0.91139404983180805</v>
          </cell>
          <cell r="R14">
            <v>3.6945010762781627</v>
          </cell>
          <cell r="S14">
            <v>6.3234173680805972</v>
          </cell>
          <cell r="T14">
            <v>7.8949022236888062</v>
          </cell>
          <cell r="U14">
            <v>10.934636447150277</v>
          </cell>
          <cell r="V14">
            <v>12.168499453103971</v>
          </cell>
          <cell r="W14">
            <v>25.439093657401671</v>
          </cell>
          <cell r="X14">
            <v>32.601501100799638</v>
          </cell>
          <cell r="Y14">
            <v>44.042412390790808</v>
          </cell>
          <cell r="Z14">
            <v>52.503372308003847</v>
          </cell>
          <cell r="AA14">
            <v>63.936240795149551</v>
          </cell>
          <cell r="AB14">
            <v>77.45499790141055</v>
          </cell>
          <cell r="AC14">
            <v>81.437199266475702</v>
          </cell>
          <cell r="AD14">
            <v>100.63501452739497</v>
          </cell>
        </row>
        <row r="15">
          <cell r="B15">
            <v>1013</v>
          </cell>
          <cell r="C15">
            <v>139.32803885967024</v>
          </cell>
          <cell r="D15">
            <v>138.64721985483447</v>
          </cell>
          <cell r="E15">
            <v>122.41173683894671</v>
          </cell>
          <cell r="F15">
            <v>160.5898672424938</v>
          </cell>
          <cell r="G15">
            <v>95.129725270540334</v>
          </cell>
          <cell r="H15">
            <v>174.70390167560743</v>
          </cell>
          <cell r="I15">
            <v>220.39539581755449</v>
          </cell>
          <cell r="J15">
            <v>249.41302652267214</v>
          </cell>
          <cell r="K15">
            <v>245.76733347068134</v>
          </cell>
          <cell r="L15">
            <v>272.15981408819238</v>
          </cell>
          <cell r="M15">
            <v>265.35859434549093</v>
          </cell>
          <cell r="N15">
            <v>273.60075459265266</v>
          </cell>
          <cell r="O15">
            <v>314.95512505976541</v>
          </cell>
          <cell r="P15">
            <v>270.03779551265092</v>
          </cell>
          <cell r="Q15">
            <v>3.2879195049176411</v>
          </cell>
          <cell r="R15">
            <v>13.507102569306372</v>
          </cell>
          <cell r="S15">
            <v>16.152946505098967</v>
          </cell>
          <cell r="T15">
            <v>20.15396541818939</v>
          </cell>
          <cell r="U15">
            <v>14.563981072636551</v>
          </cell>
          <cell r="V15">
            <v>29.236615777421697</v>
          </cell>
          <cell r="W15">
            <v>57.36793072040355</v>
          </cell>
          <cell r="X15">
            <v>86.580103939092396</v>
          </cell>
          <cell r="Y15">
            <v>117.70032130609347</v>
          </cell>
          <cell r="Z15">
            <v>141.20940044963308</v>
          </cell>
          <cell r="AA15">
            <v>180.03047729683593</v>
          </cell>
          <cell r="AB15">
            <v>209.13408033635272</v>
          </cell>
          <cell r="AC15">
            <v>308.3485160789304</v>
          </cell>
          <cell r="AD15">
            <v>272.44196537125879</v>
          </cell>
        </row>
        <row r="16">
          <cell r="B16">
            <v>1014</v>
          </cell>
          <cell r="C16">
            <v>66.479670359450353</v>
          </cell>
          <cell r="D16">
            <v>65.163181846665012</v>
          </cell>
          <cell r="E16">
            <v>75.054914461350535</v>
          </cell>
          <cell r="F16">
            <v>107.43893850561325</v>
          </cell>
          <cell r="G16">
            <v>115.50039595241108</v>
          </cell>
          <cell r="H16">
            <v>122.19444310775269</v>
          </cell>
          <cell r="I16">
            <v>129.29116337146598</v>
          </cell>
          <cell r="J16">
            <v>126.23246266483778</v>
          </cell>
          <cell r="K16">
            <v>139.11174241264723</v>
          </cell>
          <cell r="L16">
            <v>143.73308508949268</v>
          </cell>
          <cell r="M16">
            <v>174.13882263662421</v>
          </cell>
          <cell r="N16">
            <v>154.5245167023804</v>
          </cell>
          <cell r="O16">
            <v>170.98656074683885</v>
          </cell>
          <cell r="P16">
            <v>152.97164683205801</v>
          </cell>
          <cell r="Q16">
            <v>1.568814193067652</v>
          </cell>
          <cell r="R16">
            <v>6.3482396680352693</v>
          </cell>
          <cell r="S16">
            <v>9.9039360893476687</v>
          </cell>
          <cell r="T16">
            <v>13.483544686785436</v>
          </cell>
          <cell r="U16">
            <v>17.682649411097035</v>
          </cell>
          <cell r="V16">
            <v>20.449182582716109</v>
          </cell>
          <cell r="W16">
            <v>33.65390858343811</v>
          </cell>
          <cell r="X16">
            <v>43.819763106943306</v>
          </cell>
          <cell r="Y16">
            <v>66.621940956088721</v>
          </cell>
          <cell r="Z16">
            <v>74.575531432742508</v>
          </cell>
          <cell r="AA16">
            <v>118.14313168377407</v>
          </cell>
          <cell r="AB16">
            <v>118.11496184681768</v>
          </cell>
          <cell r="AC16">
            <v>167.39988677981637</v>
          </cell>
          <cell r="AD16">
            <v>154.333566639754</v>
          </cell>
        </row>
        <row r="17">
          <cell r="B17">
            <v>1015</v>
          </cell>
          <cell r="C17">
            <v>33.714436030876392</v>
          </cell>
          <cell r="D17">
            <v>33.057075471494372</v>
          </cell>
          <cell r="E17">
            <v>42.224647943525007</v>
          </cell>
          <cell r="F17">
            <v>59.541947589688334</v>
          </cell>
          <cell r="G17">
            <v>65.411344098420471</v>
          </cell>
          <cell r="H17">
            <v>69.134527114089209</v>
          </cell>
          <cell r="I17">
            <v>69.437176980608868</v>
          </cell>
          <cell r="J17">
            <v>67.127675305738975</v>
          </cell>
          <cell r="K17">
            <v>73.905812269852262</v>
          </cell>
          <cell r="L17">
            <v>72.463361241946728</v>
          </cell>
          <cell r="M17">
            <v>76.377676934946351</v>
          </cell>
          <cell r="N17">
            <v>57.405308934938695</v>
          </cell>
          <cell r="O17">
            <v>67.082178070100767</v>
          </cell>
          <cell r="P17">
            <v>68.464743666080025</v>
          </cell>
          <cell r="Q17">
            <v>0.79560691968731412</v>
          </cell>
          <cell r="R17">
            <v>3.2204418487602808</v>
          </cell>
          <cell r="S17">
            <v>5.5717899038206733</v>
          </cell>
          <cell r="T17">
            <v>7.4724910933651314</v>
          </cell>
          <cell r="U17">
            <v>10.014215584832847</v>
          </cell>
          <cell r="V17">
            <v>11.569630596696522</v>
          </cell>
          <cell r="W17">
            <v>18.07418500584977</v>
          </cell>
          <cell r="X17">
            <v>23.302395974222364</v>
          </cell>
          <cell r="Y17">
            <v>35.394198763958791</v>
          </cell>
          <cell r="Z17">
            <v>37.597423520522646</v>
          </cell>
          <cell r="AA17">
            <v>51.81784169205892</v>
          </cell>
          <cell r="AB17">
            <v>43.879288667923177</v>
          </cell>
          <cell r="AC17">
            <v>65.675038814920214</v>
          </cell>
          <cell r="AD17">
            <v>69.074291202886172</v>
          </cell>
        </row>
        <row r="18">
          <cell r="B18">
            <v>1016</v>
          </cell>
          <cell r="C18">
            <v>166.49193630662117</v>
          </cell>
          <cell r="D18">
            <v>168.83110888271557</v>
          </cell>
          <cell r="E18">
            <v>160.59682240602118</v>
          </cell>
          <cell r="F18">
            <v>219.02653578309858</v>
          </cell>
          <cell r="G18">
            <v>177.01767060167117</v>
          </cell>
          <cell r="H18">
            <v>207.19267972127369</v>
          </cell>
          <cell r="I18">
            <v>210.15052628693627</v>
          </cell>
          <cell r="J18">
            <v>196.93064057366828</v>
          </cell>
          <cell r="K18">
            <v>197.5228130250465</v>
          </cell>
          <cell r="L18">
            <v>231.37202949717633</v>
          </cell>
          <cell r="M18">
            <v>217.78388474954593</v>
          </cell>
          <cell r="N18">
            <v>216.70665417637983</v>
          </cell>
          <cell r="O18">
            <v>248.32317499986027</v>
          </cell>
          <cell r="P18">
            <v>225.41458207348509</v>
          </cell>
          <cell r="Q18">
            <v>3.9289441613786962</v>
          </cell>
          <cell r="R18">
            <v>16.447636721141627</v>
          </cell>
          <cell r="S18">
            <v>21.191692465129634</v>
          </cell>
          <cell r="T18">
            <v>27.487744423954112</v>
          </cell>
          <cell r="U18">
            <v>27.100698512826764</v>
          </cell>
          <cell r="V18">
            <v>34.673597503008985</v>
          </cell>
          <cell r="W18">
            <v>54.701237238482499</v>
          </cell>
          <cell r="X18">
            <v>68.361607119627919</v>
          </cell>
          <cell r="Y18">
            <v>94.595560077168756</v>
          </cell>
          <cell r="Z18">
            <v>120.04676618247503</v>
          </cell>
          <cell r="AA18">
            <v>147.75378508363772</v>
          </cell>
          <cell r="AB18">
            <v>165.64554762073121</v>
          </cell>
          <cell r="AC18">
            <v>243.11426113382234</v>
          </cell>
          <cell r="AD18">
            <v>227.42146760179762</v>
          </cell>
        </row>
        <row r="19">
          <cell r="B19">
            <v>1017</v>
          </cell>
          <cell r="C19">
            <v>39.501241757294068</v>
          </cell>
          <cell r="D19">
            <v>36.625038854981497</v>
          </cell>
          <cell r="E19">
            <v>40.873423516567655</v>
          </cell>
          <cell r="F19">
            <v>58.657746157232417</v>
          </cell>
          <cell r="G19">
            <v>65.353865910504496</v>
          </cell>
          <cell r="H19">
            <v>62.788001281173635</v>
          </cell>
          <cell r="I19">
            <v>66.020770907044252</v>
          </cell>
          <cell r="J19">
            <v>64.393287960299318</v>
          </cell>
          <cell r="K19">
            <v>66.933190115914314</v>
          </cell>
          <cell r="L19">
            <v>68.84711479678073</v>
          </cell>
          <cell r="M19">
            <v>74.713465658378581</v>
          </cell>
          <cell r="N19">
            <v>79.979954786408456</v>
          </cell>
          <cell r="O19">
            <v>77.781603224161287</v>
          </cell>
          <cell r="P19">
            <v>78.401578526277746</v>
          </cell>
          <cell r="Q19">
            <v>0.93216630554231117</v>
          </cell>
          <cell r="R19">
            <v>3.5680351682278379</v>
          </cell>
          <cell r="S19">
            <v>5.3934879170288257</v>
          </cell>
          <cell r="T19">
            <v>7.3615241600310304</v>
          </cell>
          <cell r="U19">
            <v>10.005415903781346</v>
          </cell>
          <cell r="V19">
            <v>10.507542483501616</v>
          </cell>
          <cell r="W19">
            <v>17.184909863717195</v>
          </cell>
          <cell r="X19">
            <v>22.353193184461947</v>
          </cell>
          <cell r="Y19">
            <v>32.054943476142491</v>
          </cell>
          <cell r="Z19">
            <v>35.72114360715333</v>
          </cell>
          <cell r="AA19">
            <v>50.688770477379549</v>
          </cell>
          <cell r="AB19">
            <v>61.134825137824322</v>
          </cell>
          <cell r="AC19">
            <v>76.150029080679801</v>
          </cell>
          <cell r="AD19">
            <v>79.099594563633985</v>
          </cell>
        </row>
        <row r="20">
          <cell r="B20">
            <v>1018</v>
          </cell>
          <cell r="C20">
            <v>129.88783767704567</v>
          </cell>
          <cell r="D20">
            <v>128.80682167188658</v>
          </cell>
          <cell r="E20">
            <v>151.4942148520793</v>
          </cell>
          <cell r="F20">
            <v>313.03970649029111</v>
          </cell>
          <cell r="G20">
            <v>231.29118269169336</v>
          </cell>
          <cell r="H20">
            <v>244.29232521998514</v>
          </cell>
          <cell r="I20">
            <v>220.47669269513165</v>
          </cell>
          <cell r="J20">
            <v>224.11317945524277</v>
          </cell>
          <cell r="K20">
            <v>211.72168409668186</v>
          </cell>
          <cell r="L20">
            <v>231.70867455133862</v>
          </cell>
          <cell r="M20">
            <v>213.93712943687038</v>
          </cell>
          <cell r="N20">
            <v>241.87625405000091</v>
          </cell>
          <cell r="O20">
            <v>245.17758969481528</v>
          </cell>
          <cell r="P20">
            <v>220.04616810160553</v>
          </cell>
          <cell r="Q20">
            <v>3.0651458130410214</v>
          </cell>
          <cell r="R20">
            <v>12.548444561456979</v>
          </cell>
          <cell r="S20">
            <v>19.990550020192508</v>
          </cell>
          <cell r="T20">
            <v>39.286360512390146</v>
          </cell>
          <cell r="U20">
            <v>35.409756492093059</v>
          </cell>
          <cell r="V20">
            <v>40.882205728247165</v>
          </cell>
          <cell r="W20">
            <v>57.389091932158138</v>
          </cell>
          <cell r="X20">
            <v>77.797630067215238</v>
          </cell>
          <cell r="Y20">
            <v>101.39553493027366</v>
          </cell>
          <cell r="Z20">
            <v>120.22143357935671</v>
          </cell>
          <cell r="AA20">
            <v>145.1439838194531</v>
          </cell>
          <cell r="AB20">
            <v>184.8846068471602</v>
          </cell>
          <cell r="AC20">
            <v>240.03465872752312</v>
          </cell>
          <cell r="AD20">
            <v>222.00525817582161</v>
          </cell>
        </row>
        <row r="21">
          <cell r="B21">
            <v>1019</v>
          </cell>
          <cell r="C21">
            <v>27.200523854925585</v>
          </cell>
          <cell r="D21">
            <v>28.031052689154535</v>
          </cell>
          <cell r="E21">
            <v>27.816648538036908</v>
          </cell>
          <cell r="F21">
            <v>46.356342768780209</v>
          </cell>
          <cell r="G21">
            <v>48.227219909091879</v>
          </cell>
          <cell r="H21">
            <v>51.017845151395072</v>
          </cell>
          <cell r="I21">
            <v>50.67004984243237</v>
          </cell>
          <cell r="J21">
            <v>49.376067549000261</v>
          </cell>
          <cell r="K21">
            <v>53.168410766335583</v>
          </cell>
          <cell r="L21">
            <v>54.394137623369758</v>
          </cell>
          <cell r="M21">
            <v>52.898236239822985</v>
          </cell>
          <cell r="N21">
            <v>50.268379448581562</v>
          </cell>
          <cell r="O21">
            <v>52.704621830598093</v>
          </cell>
          <cell r="P21">
            <v>55.635722444900594</v>
          </cell>
          <cell r="Q21">
            <v>0.64188898127435456</v>
          </cell>
          <cell r="R21">
            <v>2.7308034318644117</v>
          </cell>
          <cell r="S21">
            <v>3.6705698929605659</v>
          </cell>
          <cell r="T21">
            <v>5.8177028545952618</v>
          </cell>
          <cell r="U21">
            <v>7.3833947900552515</v>
          </cell>
          <cell r="V21">
            <v>8.5378123910073676</v>
          </cell>
          <cell r="W21">
            <v>13.189186181395378</v>
          </cell>
          <cell r="X21">
            <v>17.14018357460365</v>
          </cell>
          <cell r="Y21">
            <v>25.462859291178329</v>
          </cell>
          <cell r="Z21">
            <v>28.222254587820547</v>
          </cell>
          <cell r="AA21">
            <v>35.888397516972837</v>
          </cell>
          <cell r="AB21">
            <v>38.423985056729208</v>
          </cell>
          <cell r="AC21">
            <v>51.599071229218076</v>
          </cell>
          <cell r="AD21">
            <v>56.131052095736941</v>
          </cell>
        </row>
        <row r="22">
          <cell r="B22">
            <v>1020</v>
          </cell>
          <cell r="C22">
            <v>105.00791535669569</v>
          </cell>
          <cell r="D22">
            <v>102.25614251252028</v>
          </cell>
          <cell r="E22">
            <v>111.98628993736658</v>
          </cell>
          <cell r="F22">
            <v>160.0587816086834</v>
          </cell>
          <cell r="G22">
            <v>173.02936523802143</v>
          </cell>
          <cell r="H22">
            <v>189.48511396977966</v>
          </cell>
          <cell r="I22">
            <v>58.182263204287459</v>
          </cell>
          <cell r="J22">
            <v>48.378668085096777</v>
          </cell>
          <cell r="K22">
            <v>16.253063003768712</v>
          </cell>
          <cell r="L22">
            <v>15.469262219743682</v>
          </cell>
          <cell r="M22">
            <v>12.479937881073459</v>
          </cell>
          <cell r="N22">
            <v>29.880809475095401</v>
          </cell>
          <cell r="O22">
            <v>14.316941053077391</v>
          </cell>
          <cell r="P22">
            <v>14.278374697045985</v>
          </cell>
          <cell r="Q22">
            <v>2.4780193268905508</v>
          </cell>
          <cell r="R22">
            <v>9.9618600842075296</v>
          </cell>
          <cell r="S22">
            <v>14.77724765103782</v>
          </cell>
          <cell r="T22">
            <v>20.08731437923095</v>
          </cell>
          <cell r="U22">
            <v>26.490104887512498</v>
          </cell>
          <cell r="V22">
            <v>31.710244702845714</v>
          </cell>
          <cell r="W22">
            <v>15.14458154753336</v>
          </cell>
          <cell r="X22">
            <v>16.793950859907383</v>
          </cell>
          <cell r="Y22">
            <v>7.7837469721335752</v>
          </cell>
          <cell r="Z22">
            <v>8.0261858304338709</v>
          </cell>
          <cell r="AA22">
            <v>8.4669169238938444</v>
          </cell>
          <cell r="AB22">
            <v>22.840198736234282</v>
          </cell>
          <cell r="AC22">
            <v>14.01662388465094</v>
          </cell>
          <cell r="AD22">
            <v>14.405496302417477</v>
          </cell>
        </row>
        <row r="23">
          <cell r="B23">
            <v>1021</v>
          </cell>
          <cell r="C23">
            <v>84.975516647974899</v>
          </cell>
          <cell r="D23">
            <v>84.784872628201299</v>
          </cell>
          <cell r="E23">
            <v>99.978427010451696</v>
          </cell>
          <cell r="F23">
            <v>138.76328063372793</v>
          </cell>
          <cell r="G23">
            <v>137.4162771635213</v>
          </cell>
          <cell r="H23">
            <v>154.63046997446455</v>
          </cell>
          <cell r="I23">
            <v>164.54544099691495</v>
          </cell>
          <cell r="J23">
            <v>163.80277868182301</v>
          </cell>
          <cell r="K23">
            <v>175.79423502250592</v>
          </cell>
          <cell r="L23">
            <v>175.01641943269095</v>
          </cell>
          <cell r="M23">
            <v>196.237185891048</v>
          </cell>
          <cell r="N23">
            <v>207.587511153778</v>
          </cell>
          <cell r="O23">
            <v>227.52966032117834</v>
          </cell>
          <cell r="P23">
            <v>227.20155754663645</v>
          </cell>
          <cell r="Q23">
            <v>2.0052866667328306</v>
          </cell>
          <cell r="R23">
            <v>8.259797579163358</v>
          </cell>
          <cell r="S23">
            <v>13.192739723058596</v>
          </cell>
          <cell r="T23">
            <v>17.414737350667938</v>
          </cell>
          <cell r="U23">
            <v>21.037883311342558</v>
          </cell>
          <cell r="V23">
            <v>25.877336423315715</v>
          </cell>
          <cell r="W23">
            <v>42.830438559993723</v>
          </cell>
          <cell r="X23">
            <v>56.861751775804741</v>
          </cell>
          <cell r="Y23">
            <v>84.189536720412775</v>
          </cell>
          <cell r="Z23">
            <v>90.806806801107456</v>
          </cell>
          <cell r="AA23">
            <v>133.13559459602865</v>
          </cell>
          <cell r="AB23">
            <v>158.67508588963358</v>
          </cell>
          <cell r="AC23">
            <v>222.75691849962834</v>
          </cell>
          <cell r="AD23">
            <v>229.22435267220541</v>
          </cell>
        </row>
        <row r="24">
          <cell r="B24">
            <v>1022</v>
          </cell>
          <cell r="C24">
            <v>369.80611849577241</v>
          </cell>
          <cell r="D24">
            <v>284.48150941770467</v>
          </cell>
          <cell r="E24">
            <v>223.2229169065277</v>
          </cell>
          <cell r="F24">
            <v>306.53740295841868</v>
          </cell>
          <cell r="G24">
            <v>299.1626271126558</v>
          </cell>
          <cell r="H24">
            <v>233.88463896636861</v>
          </cell>
          <cell r="I24">
            <v>109.96865106740339</v>
          </cell>
          <cell r="J24">
            <v>97.131919987653561</v>
          </cell>
          <cell r="K24">
            <v>49.538907062772708</v>
          </cell>
          <cell r="L24">
            <v>63.507459797857955</v>
          </cell>
          <cell r="M24">
            <v>85.557697020558081</v>
          </cell>
          <cell r="N24">
            <v>96.357000345239527</v>
          </cell>
          <cell r="O24">
            <v>120.83489695715171</v>
          </cell>
          <cell r="P24">
            <v>145.26614574602087</v>
          </cell>
          <cell r="Q24">
            <v>8.7268345983450573</v>
          </cell>
          <cell r="R24">
            <v>27.714374156216088</v>
          </cell>
          <cell r="S24">
            <v>29.455572877355792</v>
          </cell>
          <cell r="T24">
            <v>38.470323966808827</v>
          </cell>
          <cell r="U24">
            <v>45.800603612782801</v>
          </cell>
          <cell r="V24">
            <v>39.140484328722032</v>
          </cell>
          <cell r="W24">
            <v>28.624345497096556</v>
          </cell>
          <cell r="X24">
            <v>33.717933042964759</v>
          </cell>
          <cell r="Y24">
            <v>23.724655331936656</v>
          </cell>
          <cell r="Z24">
            <v>32.950677719190018</v>
          </cell>
          <cell r="AA24">
            <v>58.045955018041724</v>
          </cell>
          <cell r="AB24">
            <v>73.653059477754994</v>
          </cell>
          <cell r="AC24">
            <v>118.30022184975692</v>
          </cell>
          <cell r="AD24">
            <v>146.55946281082544</v>
          </cell>
        </row>
        <row r="25">
          <cell r="B25">
            <v>1023</v>
          </cell>
          <cell r="C25">
            <v>29.604199061803111</v>
          </cell>
          <cell r="D25">
            <v>29.317972636214265</v>
          </cell>
          <cell r="E25">
            <v>31.359713268540208</v>
          </cell>
          <cell r="F25">
            <v>44.931828398041304</v>
          </cell>
          <cell r="G25">
            <v>51.313865786905389</v>
          </cell>
          <cell r="H25">
            <v>56.24221208900115</v>
          </cell>
          <cell r="I25">
            <v>59.321707358183211</v>
          </cell>
          <cell r="J25">
            <v>60.421384282319998</v>
          </cell>
          <cell r="K25">
            <v>65.433656980608362</v>
          </cell>
          <cell r="L25">
            <v>66.627894541143547</v>
          </cell>
          <cell r="M25">
            <v>76.349711943658093</v>
          </cell>
          <cell r="N25">
            <v>73.250577534201526</v>
          </cell>
          <cell r="O25">
            <v>65.49417288365207</v>
          </cell>
          <cell r="P25">
            <v>78.891820562889109</v>
          </cell>
          <cell r="Q25">
            <v>0.69861188257162676</v>
          </cell>
          <cell r="R25">
            <v>2.8561760123000077</v>
          </cell>
          <cell r="S25">
            <v>4.1380980608781526</v>
          </cell>
          <cell r="T25">
            <v>5.6389268592067516</v>
          </cell>
          <cell r="U25">
            <v>7.8559479485402868</v>
          </cell>
          <cell r="V25">
            <v>9.4121077408540419</v>
          </cell>
          <cell r="W25">
            <v>15.441173738300233</v>
          </cell>
          <cell r="X25">
            <v>20.974404602045016</v>
          </cell>
          <cell r="Y25">
            <v>31.33680274790899</v>
          </cell>
          <cell r="Z25">
            <v>34.569707041053015</v>
          </cell>
          <cell r="AA25">
            <v>51.798869060923131</v>
          </cell>
          <cell r="AB25">
            <v>55.99104501568258</v>
          </cell>
          <cell r="AC25">
            <v>64.120344181282505</v>
          </cell>
          <cell r="AD25">
            <v>79.594201267515729</v>
          </cell>
        </row>
        <row r="26">
          <cell r="B26">
            <v>1024</v>
          </cell>
          <cell r="C26">
            <v>50.924944178951563</v>
          </cell>
          <cell r="D26">
            <v>34.982669807200189</v>
          </cell>
          <cell r="E26">
            <v>22.639507637076701</v>
          </cell>
          <cell r="F26">
            <v>16.484889364694176</v>
          </cell>
          <cell r="G26">
            <v>28.264035687463213</v>
          </cell>
          <cell r="H26">
            <v>18.599190575255271</v>
          </cell>
          <cell r="I26">
            <v>7.0153646561176597</v>
          </cell>
          <cell r="J26">
            <v>12.880576003835564</v>
          </cell>
          <cell r="K26">
            <v>12.533493095838342</v>
          </cell>
          <cell r="L26">
            <v>13.176800027635622</v>
          </cell>
          <cell r="M26">
            <v>17.3533486030407</v>
          </cell>
          <cell r="N26">
            <v>32.747271653497485</v>
          </cell>
          <cell r="O26">
            <v>8.5237090690784463</v>
          </cell>
          <cell r="P26">
            <v>9.5550160914457596</v>
          </cell>
          <cell r="Q26">
            <v>1.2017474632041429</v>
          </cell>
          <cell r="R26">
            <v>3.408034504613648</v>
          </cell>
          <cell r="S26">
            <v>2.9874157920380831</v>
          </cell>
          <cell r="T26">
            <v>2.0688471563217745</v>
          </cell>
          <cell r="U26">
            <v>4.3271110015074701</v>
          </cell>
          <cell r="V26">
            <v>3.1125657950643499</v>
          </cell>
          <cell r="W26">
            <v>1.826067881670647</v>
          </cell>
          <cell r="X26">
            <v>4.4713045856331357</v>
          </cell>
          <cell r="Y26">
            <v>6.0024094481370938</v>
          </cell>
          <cell r="Z26">
            <v>6.8367478791126235</v>
          </cell>
          <cell r="AA26">
            <v>11.773244576492779</v>
          </cell>
          <cell r="AB26">
            <v>25.031256039389675</v>
          </cell>
          <cell r="AC26">
            <v>8.3449127631757776</v>
          </cell>
          <cell r="AD26">
            <v>9.6400852264605668</v>
          </cell>
        </row>
        <row r="27">
          <cell r="B27">
            <v>1025</v>
          </cell>
          <cell r="C27">
            <v>108.21837712636196</v>
          </cell>
          <cell r="D27">
            <v>106.64582505565136</v>
          </cell>
          <cell r="E27">
            <v>117.89964599241266</v>
          </cell>
          <cell r="F27">
            <v>169.98648570496397</v>
          </cell>
          <cell r="G27">
            <v>179.66674254534553</v>
          </cell>
          <cell r="H27">
            <v>190.4856134227482</v>
          </cell>
          <cell r="I27">
            <v>253.4190786442858</v>
          </cell>
          <cell r="J27">
            <v>227.6941909850099</v>
          </cell>
          <cell r="K27">
            <v>285.16895319520808</v>
          </cell>
          <cell r="L27">
            <v>264.39290603881875</v>
          </cell>
          <cell r="M27">
            <v>303.86487098339973</v>
          </cell>
          <cell r="N27">
            <v>265.11179190526849</v>
          </cell>
          <cell r="O27">
            <v>278.44443917065934</v>
          </cell>
          <cell r="P27">
            <v>326.79171186263198</v>
          </cell>
          <cell r="Q27">
            <v>2.5537811043380159</v>
          </cell>
          <cell r="R27">
            <v>10.389505820045905</v>
          </cell>
          <cell r="S27">
            <v>15.557549658748341</v>
          </cell>
          <cell r="T27">
            <v>21.333237353538692</v>
          </cell>
          <cell r="U27">
            <v>27.506260849288942</v>
          </cell>
          <cell r="V27">
            <v>31.877677815737925</v>
          </cell>
          <cell r="W27">
            <v>65.963846898728747</v>
          </cell>
          <cell r="X27">
            <v>79.040726126699283</v>
          </cell>
          <cell r="Y27">
            <v>136.57013299370146</v>
          </cell>
          <cell r="Z27">
            <v>137.17956072963659</v>
          </cell>
          <cell r="AA27">
            <v>206.15476160405916</v>
          </cell>
          <cell r="AB27">
            <v>202.64531385879363</v>
          </cell>
          <cell r="AC27">
            <v>272.60369112079235</v>
          </cell>
          <cell r="AD27">
            <v>329.7011667491654</v>
          </cell>
        </row>
        <row r="28">
          <cell r="B28">
            <v>1026</v>
          </cell>
          <cell r="C28">
            <v>61.621220508007106</v>
          </cell>
          <cell r="D28">
            <v>60.752400578357722</v>
          </cell>
          <cell r="E28">
            <v>67.515336219875323</v>
          </cell>
          <cell r="F28">
            <v>97.434195409408332</v>
          </cell>
          <cell r="G28">
            <v>106.84530753165936</v>
          </cell>
          <cell r="H28">
            <v>112.31017941765128</v>
          </cell>
          <cell r="I28">
            <v>115.40524674959154</v>
          </cell>
          <cell r="J28">
            <v>112.00317973321195</v>
          </cell>
          <cell r="K28">
            <v>121.94801610218748</v>
          </cell>
          <cell r="L28">
            <v>123.41169283084795</v>
          </cell>
          <cell r="M28">
            <v>128.80380330839424</v>
          </cell>
          <cell r="N28">
            <v>121.73936976802976</v>
          </cell>
          <cell r="O28">
            <v>127.63943289801841</v>
          </cell>
          <cell r="P28">
            <v>129.2939807855395</v>
          </cell>
          <cell r="Q28">
            <v>1.4541625252413821</v>
          </cell>
          <cell r="R28">
            <v>5.9185384806318746</v>
          </cell>
          <cell r="S28">
            <v>8.9090445278809138</v>
          </cell>
          <cell r="T28">
            <v>12.227953348171839</v>
          </cell>
          <cell r="U28">
            <v>16.35758993485717</v>
          </cell>
          <cell r="V28">
            <v>18.795055703015375</v>
          </cell>
          <cell r="W28">
            <v>30.039466912376927</v>
          </cell>
          <cell r="X28">
            <v>38.880274531005071</v>
          </cell>
          <cell r="Y28">
            <v>58.402068636108638</v>
          </cell>
          <cell r="Z28">
            <v>64.031830751733253</v>
          </cell>
          <cell r="AA28">
            <v>87.385939937060954</v>
          </cell>
          <cell r="AB28">
            <v>93.054754819918884</v>
          </cell>
          <cell r="AC28">
            <v>124.96202346220521</v>
          </cell>
          <cell r="AD28">
            <v>130.44509628370113</v>
          </cell>
        </row>
        <row r="29">
          <cell r="B29">
            <v>1027</v>
          </cell>
          <cell r="C29">
            <v>94.711626541975619</v>
          </cell>
          <cell r="D29">
            <v>89.190558379979251</v>
          </cell>
          <cell r="E29">
            <v>105.85337358296161</v>
          </cell>
          <cell r="F29">
            <v>145.35774844761269</v>
          </cell>
          <cell r="G29">
            <v>165.46131051077387</v>
          </cell>
          <cell r="H29">
            <v>164.72133754834169</v>
          </cell>
          <cell r="I29">
            <v>171.03919622397416</v>
          </cell>
          <cell r="J29">
            <v>173.55732177519866</v>
          </cell>
          <cell r="K29">
            <v>184.46894912245253</v>
          </cell>
          <cell r="L29">
            <v>185.37293113359931</v>
          </cell>
          <cell r="M29">
            <v>214.6902956061879</v>
          </cell>
          <cell r="N29">
            <v>224.61378991837975</v>
          </cell>
          <cell r="O29">
            <v>203.58861009064816</v>
          </cell>
          <cell r="P29">
            <v>237.77328633888055</v>
          </cell>
          <cell r="Q29">
            <v>2.2350433322576242</v>
          </cell>
          <cell r="R29">
            <v>8.6890023580237035</v>
          </cell>
          <cell r="S29">
            <v>13.967973374313139</v>
          </cell>
          <cell r="T29">
            <v>18.242340477530902</v>
          </cell>
          <cell r="U29">
            <v>25.331465929070724</v>
          </cell>
          <cell r="V29">
            <v>27.566038365794881</v>
          </cell>
          <cell r="W29">
            <v>44.520733852231025</v>
          </cell>
          <cell r="X29">
            <v>60.24789951105965</v>
          </cell>
          <cell r="Y29">
            <v>88.343940083885073</v>
          </cell>
          <cell r="Z29">
            <v>96.180255533553208</v>
          </cell>
          <cell r="AA29">
            <v>145.65496355719438</v>
          </cell>
          <cell r="AB29">
            <v>171.68957905609722</v>
          </cell>
          <cell r="AC29">
            <v>199.3180641213919</v>
          </cell>
          <cell r="AD29">
            <v>239.89020248061112</v>
          </cell>
        </row>
        <row r="30">
          <cell r="B30">
            <v>1028</v>
          </cell>
          <cell r="C30">
            <v>63.579775230419742</v>
          </cell>
          <cell r="D30">
            <v>51.285305956600766</v>
          </cell>
          <cell r="E30">
            <v>39.484081695355869</v>
          </cell>
          <cell r="F30">
            <v>35.629749873210464</v>
          </cell>
          <cell r="G30">
            <v>41.764679589873438</v>
          </cell>
          <cell r="H30">
            <v>36.276513704143483</v>
          </cell>
          <cell r="I30">
            <v>48.839882729551043</v>
          </cell>
          <cell r="J30">
            <v>62.192672970363709</v>
          </cell>
          <cell r="K30">
            <v>39.803342770994568</v>
          </cell>
          <cell r="L30">
            <v>40.169285855282567</v>
          </cell>
          <cell r="M30">
            <v>43.680651885033228</v>
          </cell>
          <cell r="N30">
            <v>29.54296655315278</v>
          </cell>
          <cell r="O30">
            <v>13.526304380688938</v>
          </cell>
          <cell r="P30">
            <v>14.031652052237623</v>
          </cell>
          <cell r="Q30">
            <v>1.5003812930211753</v>
          </cell>
          <cell r="R30">
            <v>4.996247949142786</v>
          </cell>
          <cell r="S30">
            <v>5.2101561165425938</v>
          </cell>
          <cell r="T30">
            <v>4.47151964898947</v>
          </cell>
          <cell r="U30">
            <v>6.3940056730092554</v>
          </cell>
          <cell r="V30">
            <v>6.0708575065584807</v>
          </cell>
          <cell r="W30">
            <v>12.712801909622971</v>
          </cell>
          <cell r="X30">
            <v>21.589281703113439</v>
          </cell>
          <cell r="Y30">
            <v>19.06220068812161</v>
          </cell>
          <cell r="Z30">
            <v>20.841727832295987</v>
          </cell>
          <cell r="AA30">
            <v>29.634799004327384</v>
          </cell>
          <cell r="AB30">
            <v>22.581959430996225</v>
          </cell>
          <cell r="AC30">
            <v>13.242571883934016</v>
          </cell>
          <cell r="AD30">
            <v>14.156577064554583</v>
          </cell>
        </row>
        <row r="31">
          <cell r="B31">
            <v>1029</v>
          </cell>
          <cell r="C31">
            <v>30.56356852430341</v>
          </cell>
          <cell r="D31">
            <v>30.613282858796907</v>
          </cell>
          <cell r="E31">
            <v>34.865419110983403</v>
          </cell>
          <cell r="F31">
            <v>50.136992756387308</v>
          </cell>
          <cell r="G31">
            <v>54.114635970967612</v>
          </cell>
          <cell r="H31">
            <v>57.803883861127197</v>
          </cell>
          <cell r="I31">
            <v>61.900485827850076</v>
          </cell>
          <cell r="J31">
            <v>61.117609853870057</v>
          </cell>
          <cell r="K31">
            <v>70.505129827532514</v>
          </cell>
          <cell r="L31">
            <v>74.0004446823108</v>
          </cell>
          <cell r="M31">
            <v>75.963495350498363</v>
          </cell>
          <cell r="N31">
            <v>74.243689992353225</v>
          </cell>
          <cell r="O31">
            <v>76.71578554901086</v>
          </cell>
          <cell r="P31">
            <v>80.276803288927397</v>
          </cell>
          <cell r="Q31">
            <v>0.72125147180286608</v>
          </cell>
          <cell r="R31">
            <v>2.9823659788482968</v>
          </cell>
          <cell r="S31">
            <v>4.6006965044416228</v>
          </cell>
          <cell r="T31">
            <v>6.2921729467428271</v>
          </cell>
          <cell r="U31">
            <v>8.2847346798535852</v>
          </cell>
          <cell r="V31">
            <v>9.6734527774226731</v>
          </cell>
          <cell r="W31">
            <v>16.112418180782061</v>
          </cell>
          <cell r="X31">
            <v>21.216089181195812</v>
          </cell>
          <cell r="Y31">
            <v>33.765579490320576</v>
          </cell>
          <cell r="Z31">
            <v>38.394935202333762</v>
          </cell>
          <cell r="AA31">
            <v>51.536843413033345</v>
          </cell>
          <cell r="AB31">
            <v>56.750157178641899</v>
          </cell>
          <cell r="AC31">
            <v>75.106568370266004</v>
          </cell>
          <cell r="AD31">
            <v>80.991514614600263</v>
          </cell>
        </row>
        <row r="32">
          <cell r="B32">
            <v>1030</v>
          </cell>
          <cell r="C32">
            <v>146.00161711857706</v>
          </cell>
          <cell r="D32">
            <v>144.67900812613951</v>
          </cell>
          <cell r="E32">
            <v>157.21236673541441</v>
          </cell>
          <cell r="F32">
            <v>221.95654416801449</v>
          </cell>
          <cell r="G32">
            <v>247.42098105435002</v>
          </cell>
          <cell r="H32">
            <v>255.69782379393232</v>
          </cell>
          <cell r="I32">
            <v>265.2657700573838</v>
          </cell>
          <cell r="J32">
            <v>273.46878563976162</v>
          </cell>
          <cell r="K32">
            <v>259.88088141799915</v>
          </cell>
          <cell r="L32">
            <v>271.23769262967727</v>
          </cell>
          <cell r="M32">
            <v>282.92070530400179</v>
          </cell>
          <cell r="N32">
            <v>265.7196641824811</v>
          </cell>
          <cell r="O32">
            <v>307.29936060173486</v>
          </cell>
          <cell r="P32">
            <v>345.9255480723329</v>
          </cell>
          <cell r="Q32">
            <v>3.4454053082393554</v>
          </cell>
          <cell r="R32">
            <v>14.094723315991079</v>
          </cell>
          <cell r="S32">
            <v>20.745093692757706</v>
          </cell>
          <cell r="T32">
            <v>27.855459328253975</v>
          </cell>
          <cell r="U32">
            <v>37.879164212877505</v>
          </cell>
          <cell r="V32">
            <v>42.790910550281396</v>
          </cell>
          <cell r="W32">
            <v>69.047487415498892</v>
          </cell>
          <cell r="X32">
            <v>94.93071077679123</v>
          </cell>
          <cell r="Y32">
            <v>124.45943410074172</v>
          </cell>
          <cell r="Z32">
            <v>140.73096016727581</v>
          </cell>
          <cell r="AA32">
            <v>191.94535507194288</v>
          </cell>
          <cell r="AB32">
            <v>203.10995734943779</v>
          </cell>
          <cell r="AC32">
            <v>300.8533416167412</v>
          </cell>
          <cell r="AD32">
            <v>349.00535315820639</v>
          </cell>
        </row>
        <row r="33">
          <cell r="B33">
            <v>1031</v>
          </cell>
          <cell r="C33">
            <v>59.911734985342299</v>
          </cell>
          <cell r="D33">
            <v>58.88692301232421</v>
          </cell>
          <cell r="E33">
            <v>62.74211376215198</v>
          </cell>
          <cell r="F33">
            <v>91.447862742296238</v>
          </cell>
          <cell r="G33">
            <v>96.042804133519837</v>
          </cell>
          <cell r="H33">
            <v>99.538934521052227</v>
          </cell>
          <cell r="I33">
            <v>110.77752060095669</v>
          </cell>
          <cell r="J33">
            <v>103.20272402434149</v>
          </cell>
          <cell r="K33">
            <v>112.06077913784728</v>
          </cell>
          <cell r="L33">
            <v>112.60656672812051</v>
          </cell>
          <cell r="M33">
            <v>123.49458912973994</v>
          </cell>
          <cell r="N33">
            <v>116.80713112217127</v>
          </cell>
          <cell r="O33">
            <v>121.77442433147588</v>
          </cell>
          <cell r="P33">
            <v>128.15846445288</v>
          </cell>
          <cell r="Q33">
            <v>1.4138213933389587</v>
          </cell>
          <cell r="R33">
            <v>5.7368024396817834</v>
          </cell>
          <cell r="S33">
            <v>8.2791898341436418</v>
          </cell>
          <cell r="T33">
            <v>11.476670943955302</v>
          </cell>
          <cell r="U33">
            <v>14.703769800507251</v>
          </cell>
          <cell r="V33">
            <v>16.657793876232969</v>
          </cell>
          <cell r="W33">
            <v>28.834890600321589</v>
          </cell>
          <cell r="X33">
            <v>35.82532435214533</v>
          </cell>
          <cell r="Y33">
            <v>53.666976502022592</v>
          </cell>
          <cell r="Z33">
            <v>58.425619622215073</v>
          </cell>
          <cell r="AA33">
            <v>83.783944814152662</v>
          </cell>
          <cell r="AB33">
            <v>89.284665827522744</v>
          </cell>
          <cell r="AC33">
            <v>119.22004136891358</v>
          </cell>
          <cell r="AD33">
            <v>129.2994703508808</v>
          </cell>
        </row>
        <row r="34">
          <cell r="B34">
            <v>1032</v>
          </cell>
          <cell r="C34">
            <v>88.190308212266885</v>
          </cell>
          <cell r="D34">
            <v>89.225677958266203</v>
          </cell>
          <cell r="E34">
            <v>85.343447199455454</v>
          </cell>
          <cell r="F34">
            <v>112.59870998388503</v>
          </cell>
          <cell r="G34">
            <v>101.09671802897662</v>
          </cell>
          <cell r="H34">
            <v>126.15696273430395</v>
          </cell>
          <cell r="I34">
            <v>125.78679877443201</v>
          </cell>
          <cell r="J34">
            <v>123.98428947120422</v>
          </cell>
          <cell r="K34">
            <v>139.43407121137102</v>
          </cell>
          <cell r="L34">
            <v>151.22412198059766</v>
          </cell>
          <cell r="M34">
            <v>136.92269216996726</v>
          </cell>
          <cell r="N34">
            <v>136.47019397120295</v>
          </cell>
          <cell r="O34">
            <v>144.37371800394476</v>
          </cell>
          <cell r="P34">
            <v>131.3995349359983</v>
          </cell>
          <cell r="Q34">
            <v>2.0811506204279393</v>
          </cell>
          <cell r="R34">
            <v>8.6924237302416945</v>
          </cell>
          <cell r="S34">
            <v>11.261568316666025</v>
          </cell>
          <cell r="T34">
            <v>14.131093985657595</v>
          </cell>
          <cell r="U34">
            <v>15.477503836917442</v>
          </cell>
          <cell r="V34">
            <v>21.112308378538838</v>
          </cell>
          <cell r="W34">
            <v>32.741738233073335</v>
          </cell>
          <cell r="X34">
            <v>43.039342487011552</v>
          </cell>
          <cell r="Y34">
            <v>66.77630729371478</v>
          </cell>
          <cell r="Z34">
            <v>78.46223613116743</v>
          </cell>
          <cell r="AA34">
            <v>92.894137025887531</v>
          </cell>
          <cell r="AB34">
            <v>104.31465568135405</v>
          </cell>
          <cell r="AC34">
            <v>141.34528434444988</v>
          </cell>
          <cell r="AD34">
            <v>132.56939636494565</v>
          </cell>
        </row>
        <row r="35">
          <cell r="B35">
            <v>1033</v>
          </cell>
          <cell r="C35">
            <v>154.50880024791954</v>
          </cell>
          <cell r="D35">
            <v>82.425085782968239</v>
          </cell>
          <cell r="E35">
            <v>151.99306850994643</v>
          </cell>
          <cell r="F35">
            <v>196.58684983562361</v>
          </cell>
          <cell r="G35">
            <v>159.65445501018618</v>
          </cell>
          <cell r="H35">
            <v>198.20317536568902</v>
          </cell>
          <cell r="I35">
            <v>161.02497159817523</v>
          </cell>
          <cell r="J35">
            <v>146.42167586523263</v>
          </cell>
          <cell r="K35">
            <v>152.67266889507533</v>
          </cell>
          <cell r="L35">
            <v>179.31887930577301</v>
          </cell>
          <cell r="M35">
            <v>122.9366172070397</v>
          </cell>
          <cell r="N35">
            <v>117.10070822061914</v>
          </cell>
          <cell r="O35">
            <v>106.47416086133207</v>
          </cell>
          <cell r="P35">
            <v>126.54384397951284</v>
          </cell>
          <cell r="Q35">
            <v>3.6461612621148229</v>
          </cell>
          <cell r="R35">
            <v>8.0299056058974294</v>
          </cell>
          <cell r="S35">
            <v>20.056376685653536</v>
          </cell>
          <cell r="T35">
            <v>24.671572629643222</v>
          </cell>
          <cell r="U35">
            <v>24.442459539516001</v>
          </cell>
          <cell r="V35">
            <v>33.169208177110022</v>
          </cell>
          <cell r="W35">
            <v>41.914076202145807</v>
          </cell>
          <cell r="X35">
            <v>50.828154776412838</v>
          </cell>
          <cell r="Y35">
            <v>73.116398057648567</v>
          </cell>
          <cell r="Z35">
            <v>93.039126738464716</v>
          </cell>
          <cell r="AA35">
            <v>83.405393096957567</v>
          </cell>
          <cell r="AB35">
            <v>89.509069362458618</v>
          </cell>
          <cell r="AC35">
            <v>104.24072158251458</v>
          </cell>
          <cell r="AD35">
            <v>127.67047477173345</v>
          </cell>
        </row>
        <row r="36">
          <cell r="B36">
            <v>1034</v>
          </cell>
          <cell r="C36">
            <v>17.913124328981628</v>
          </cell>
          <cell r="D36">
            <v>14.132665020691393</v>
          </cell>
          <cell r="E36">
            <v>11.1834782528628</v>
          </cell>
          <cell r="F36">
            <v>4.051940142180273</v>
          </cell>
          <cell r="G36">
            <v>9.3552436516815725</v>
          </cell>
          <cell r="H36">
            <v>5.4669745530062031</v>
          </cell>
          <cell r="I36">
            <v>12.460083918640636</v>
          </cell>
          <cell r="J36">
            <v>7.1733648517667383</v>
          </cell>
          <cell r="K36">
            <v>1.3981173331940973</v>
          </cell>
          <cell r="L36">
            <v>1.6272077269864282</v>
          </cell>
          <cell r="M36">
            <v>2.2587433221775384</v>
          </cell>
          <cell r="N36">
            <v>14.136147169130213</v>
          </cell>
          <cell r="O36">
            <v>4.4110666450656408</v>
          </cell>
          <cell r="P36">
            <v>6.8457450009108287</v>
          </cell>
          <cell r="Q36">
            <v>0.42272116479435828</v>
          </cell>
          <cell r="R36">
            <v>1.3768134421446956</v>
          </cell>
          <cell r="S36">
            <v>1.4757255360006936</v>
          </cell>
          <cell r="T36">
            <v>0.50851690025225837</v>
          </cell>
          <cell r="U36">
            <v>1.4322504462775663</v>
          </cell>
          <cell r="V36">
            <v>0.91489562017893244</v>
          </cell>
          <cell r="W36">
            <v>3.2433038283917539</v>
          </cell>
          <cell r="X36">
            <v>2.490129257152252</v>
          </cell>
          <cell r="Y36">
            <v>0.6695717328120615</v>
          </cell>
          <cell r="Z36">
            <v>0.84427242980223915</v>
          </cell>
          <cell r="AA36">
            <v>1.5324268633003968</v>
          </cell>
          <cell r="AB36">
            <v>10.805343509073692</v>
          </cell>
          <cell r="AC36">
            <v>4.3185385666391589</v>
          </cell>
          <cell r="AD36">
            <v>6.9066932609855352</v>
          </cell>
        </row>
        <row r="37">
          <cell r="B37">
            <v>1035</v>
          </cell>
          <cell r="C37">
            <v>152.53777024237311</v>
          </cell>
          <cell r="D37">
            <v>150.13524835846547</v>
          </cell>
          <cell r="E37">
            <v>170.00461887013284</v>
          </cell>
          <cell r="F37">
            <v>220.14997156128447</v>
          </cell>
          <cell r="G37">
            <v>295.79396517047809</v>
          </cell>
          <cell r="H37">
            <v>301.49610796591082</v>
          </cell>
          <cell r="I37">
            <v>225.36411639885389</v>
          </cell>
          <cell r="J37">
            <v>225.20059728431139</v>
          </cell>
          <cell r="K37">
            <v>230.39597676488123</v>
          </cell>
          <cell r="L37">
            <v>272.28161865229617</v>
          </cell>
          <cell r="M37">
            <v>290.84679365171473</v>
          </cell>
          <cell r="N37">
            <v>288.06858762857593</v>
          </cell>
          <cell r="O37">
            <v>382.32213505227639</v>
          </cell>
          <cell r="P37">
            <v>362.98421800649118</v>
          </cell>
          <cell r="Q37">
            <v>3.5996480975497107</v>
          </cell>
          <cell r="R37">
            <v>14.626273797406904</v>
          </cell>
          <cell r="S37">
            <v>22.433106376408329</v>
          </cell>
          <cell r="T37">
            <v>27.628735173942871</v>
          </cell>
          <cell r="U37">
            <v>45.284874920973159</v>
          </cell>
          <cell r="V37">
            <v>50.455231866284727</v>
          </cell>
          <cell r="W37">
            <v>58.661266350304793</v>
          </cell>
          <cell r="X37">
            <v>78.175111347878925</v>
          </cell>
          <cell r="Y37">
            <v>110.33883189399847</v>
          </cell>
          <cell r="Z37">
            <v>141.27259842589109</v>
          </cell>
          <cell r="AA37">
            <v>197.32274814962025</v>
          </cell>
          <cell r="AB37">
            <v>220.19295684030288</v>
          </cell>
          <cell r="AC37">
            <v>374.30241208212601</v>
          </cell>
          <cell r="AD37">
            <v>366.21589790679855</v>
          </cell>
        </row>
        <row r="38">
          <cell r="B38">
            <v>1036</v>
          </cell>
          <cell r="C38">
            <v>45.472316210474546</v>
          </cell>
          <cell r="D38">
            <v>45.061809915209999</v>
          </cell>
          <cell r="E38">
            <v>51.424711880044093</v>
          </cell>
          <cell r="F38">
            <v>73.555472386727544</v>
          </cell>
          <cell r="G38">
            <v>79.124352678928346</v>
          </cell>
          <cell r="H38">
            <v>75.089759328602625</v>
          </cell>
          <cell r="I38">
            <v>80.864325826470647</v>
          </cell>
          <cell r="J38">
            <v>77.167677229464459</v>
          </cell>
          <cell r="K38">
            <v>81.822713868250958</v>
          </cell>
          <cell r="L38">
            <v>82.717061516759415</v>
          </cell>
          <cell r="M38">
            <v>83.034657480625867</v>
          </cell>
          <cell r="N38">
            <v>76.593222651279305</v>
          </cell>
          <cell r="O38">
            <v>74.411566508111292</v>
          </cell>
          <cell r="P38">
            <v>75.438412798899421</v>
          </cell>
          <cell r="Q38">
            <v>1.0730741394615204</v>
          </cell>
          <cell r="R38">
            <v>4.3899509064848035</v>
          </cell>
          <cell r="S38">
            <v>6.7857922899284873</v>
          </cell>
          <cell r="T38">
            <v>9.2311829647519854</v>
          </cell>
          <cell r="U38">
            <v>12.113622440549559</v>
          </cell>
          <cell r="V38">
            <v>12.566235906887844</v>
          </cell>
          <cell r="W38">
            <v>21.0486204784665</v>
          </cell>
          <cell r="X38">
            <v>26.787636589855651</v>
          </cell>
          <cell r="Y38">
            <v>39.185678488791346</v>
          </cell>
          <cell r="Z38">
            <v>42.917528816183044</v>
          </cell>
          <cell r="AA38">
            <v>56.334218438591066</v>
          </cell>
          <cell r="AB38">
            <v>58.546085528972277</v>
          </cell>
          <cell r="AC38">
            <v>72.850683434761706</v>
          </cell>
          <cell r="AD38">
            <v>76.110047515395365</v>
          </cell>
        </row>
        <row r="39">
          <cell r="B39">
            <v>1037</v>
          </cell>
          <cell r="C39">
            <v>44.655730589419598</v>
          </cell>
          <cell r="D39">
            <v>43.901980706560771</v>
          </cell>
          <cell r="E39">
            <v>50.449841924398498</v>
          </cell>
          <cell r="F39">
            <v>75.353793507307117</v>
          </cell>
          <cell r="G39">
            <v>83.568881899115013</v>
          </cell>
          <cell r="H39">
            <v>89.139693752284458</v>
          </cell>
          <cell r="I39">
            <v>94.305697037440467</v>
          </cell>
          <cell r="J39">
            <v>94.298949999448695</v>
          </cell>
          <cell r="K39">
            <v>105.85331639940898</v>
          </cell>
          <cell r="L39">
            <v>105.42825902387642</v>
          </cell>
          <cell r="M39">
            <v>109.38958429931607</v>
          </cell>
          <cell r="N39">
            <v>105.47631181785486</v>
          </cell>
          <cell r="O39">
            <v>109.19714415444348</v>
          </cell>
          <cell r="P39">
            <v>112.4914015311909</v>
          </cell>
          <cell r="Q39">
            <v>1.0538040211646136</v>
          </cell>
          <cell r="R39">
            <v>4.2769595886602927</v>
          </cell>
          <cell r="S39">
            <v>6.6571524825896722</v>
          </cell>
          <cell r="T39">
            <v>9.4568715607842115</v>
          </cell>
          <cell r="U39">
            <v>12.79406211653404</v>
          </cell>
          <cell r="V39">
            <v>14.917485824625137</v>
          </cell>
          <cell r="W39">
            <v>24.547348977570316</v>
          </cell>
          <cell r="X39">
            <v>32.73450872285288</v>
          </cell>
          <cell r="Y39">
            <v>50.694163360047597</v>
          </cell>
          <cell r="Z39">
            <v>54.701173636112131</v>
          </cell>
          <cell r="AA39">
            <v>74.214513840346541</v>
          </cell>
          <cell r="AB39">
            <v>80.623649968141649</v>
          </cell>
          <cell r="AC39">
            <v>106.90658662465128</v>
          </cell>
          <cell r="AD39">
            <v>113.49292221239928</v>
          </cell>
        </row>
        <row r="40">
          <cell r="B40">
            <v>1038</v>
          </cell>
          <cell r="C40">
            <v>4.0454962393275622</v>
          </cell>
          <cell r="D40">
            <v>8.0835441106087043</v>
          </cell>
          <cell r="E40">
            <v>4.0002806917599596</v>
          </cell>
          <cell r="F40">
            <v>7.1168271020071785</v>
          </cell>
          <cell r="G40">
            <v>13.867499211319643</v>
          </cell>
          <cell r="H40">
            <v>9.1020837149343325</v>
          </cell>
          <cell r="I40">
            <v>18.466738316810719</v>
          </cell>
          <cell r="J40">
            <v>30.428940952172741</v>
          </cell>
          <cell r="K40">
            <v>8.1737557025122012</v>
          </cell>
          <cell r="L40">
            <v>12.119849484707437</v>
          </cell>
          <cell r="M40">
            <v>12.33279862673789</v>
          </cell>
          <cell r="N40">
            <v>28.278599247125758</v>
          </cell>
          <cell r="O40">
            <v>10.517822064511204</v>
          </cell>
          <cell r="P40">
            <v>10.174391995900214</v>
          </cell>
          <cell r="Q40">
            <v>9.5467259147693564E-2</v>
          </cell>
          <cell r="R40">
            <v>0.78750413848775813</v>
          </cell>
          <cell r="S40">
            <v>0.52786049514510669</v>
          </cell>
          <cell r="T40">
            <v>0.89315901285664656</v>
          </cell>
          <cell r="U40">
            <v>2.1230587543913173</v>
          </cell>
          <cell r="V40">
            <v>1.5232294287370094</v>
          </cell>
          <cell r="W40">
            <v>4.8068089646827268</v>
          </cell>
          <cell r="X40">
            <v>10.562964200894042</v>
          </cell>
          <cell r="Y40">
            <v>3.9144896063982713</v>
          </cell>
          <cell r="Z40">
            <v>6.2883518825477553</v>
          </cell>
          <cell r="AA40">
            <v>8.3670914396186138</v>
          </cell>
          <cell r="AB40">
            <v>21.615506344465107</v>
          </cell>
          <cell r="AC40">
            <v>10.297196546202718</v>
          </cell>
          <cell r="AD40">
            <v>10.264975488184199</v>
          </cell>
        </row>
        <row r="41">
          <cell r="B41">
            <v>1039</v>
          </cell>
          <cell r="C41">
            <v>80.997917712843019</v>
          </cell>
          <cell r="D41">
            <v>81.977617314859245</v>
          </cell>
          <cell r="E41">
            <v>94.059647982694372</v>
          </cell>
          <cell r="F41">
            <v>125.56576513336415</v>
          </cell>
          <cell r="G41">
            <v>148.38556780581985</v>
          </cell>
          <cell r="H41">
            <v>153.15268127118733</v>
          </cell>
          <cell r="I41">
            <v>153.06523555936562</v>
          </cell>
          <cell r="J41">
            <v>153.18767846947395</v>
          </cell>
          <cell r="K41">
            <v>175.47109157899823</v>
          </cell>
          <cell r="L41">
            <v>173.55354751195665</v>
          </cell>
          <cell r="M41">
            <v>203.5773715676778</v>
          </cell>
          <cell r="N41">
            <v>190.26258052225811</v>
          </cell>
          <cell r="O41">
            <v>202.72015907390082</v>
          </cell>
          <cell r="P41">
            <v>212.73172170927029</v>
          </cell>
          <cell r="Q41">
            <v>1.9114216756757774</v>
          </cell>
          <cell r="R41">
            <v>7.9863129359426548</v>
          </cell>
          <cell r="S41">
            <v>12.411722122298213</v>
          </cell>
          <cell r="T41">
            <v>15.758454326293107</v>
          </cell>
          <cell r="U41">
            <v>22.717237906768453</v>
          </cell>
          <cell r="V41">
            <v>25.630029178866433</v>
          </cell>
          <cell r="W41">
            <v>39.842192695082261</v>
          </cell>
          <cell r="X41">
            <v>53.17687415524663</v>
          </cell>
          <cell r="Y41">
            <v>84.034780241625711</v>
          </cell>
          <cell r="Z41">
            <v>90.047799570177474</v>
          </cell>
          <cell r="AA41">
            <v>138.11548655720838</v>
          </cell>
          <cell r="AB41">
            <v>145.43231015274495</v>
          </cell>
          <cell r="AC41">
            <v>198.46783003724897</v>
          </cell>
          <cell r="AD41">
            <v>214.62569063436919</v>
          </cell>
        </row>
        <row r="42">
          <cell r="B42">
            <v>1040</v>
          </cell>
          <cell r="C42">
            <v>51.921501019905314</v>
          </cell>
          <cell r="D42">
            <v>46.30078434060021</v>
          </cell>
          <cell r="E42">
            <v>41.957159419998412</v>
          </cell>
          <cell r="F42">
            <v>56.411780947425328</v>
          </cell>
          <cell r="G42">
            <v>49.081956665026325</v>
          </cell>
          <cell r="H42">
            <v>49.482064030142453</v>
          </cell>
          <cell r="I42">
            <v>67.005571014385481</v>
          </cell>
          <cell r="J42">
            <v>72.583573876758464</v>
          </cell>
          <cell r="K42">
            <v>70.35206798274416</v>
          </cell>
          <cell r="L42">
            <v>81.717448353147859</v>
          </cell>
          <cell r="M42">
            <v>69.464911535288707</v>
          </cell>
          <cell r="N42">
            <v>70.125250528166987</v>
          </cell>
          <cell r="O42">
            <v>79.93039198927795</v>
          </cell>
          <cell r="P42">
            <v>94.574678837994341</v>
          </cell>
          <cell r="Q42">
            <v>1.2252646152572992</v>
          </cell>
          <cell r="R42">
            <v>4.5106526029343579</v>
          </cell>
          <cell r="S42">
            <v>5.5364932245738334</v>
          </cell>
          <cell r="T42">
            <v>7.0796564061922558</v>
          </cell>
          <cell r="U42">
            <v>7.514251574305538</v>
          </cell>
          <cell r="V42">
            <v>8.2808001426853277</v>
          </cell>
          <cell r="W42">
            <v>17.441248904384661</v>
          </cell>
          <cell r="X42">
            <v>25.196331796043083</v>
          </cell>
          <cell r="Y42">
            <v>33.692276712213804</v>
          </cell>
          <cell r="Z42">
            <v>42.398882167382027</v>
          </cell>
          <cell r="AA42">
            <v>47.127929698023046</v>
          </cell>
          <cell r="AB42">
            <v>53.602117433481546</v>
          </cell>
          <cell r="AC42">
            <v>78.253744100287975</v>
          </cell>
          <cell r="AD42">
            <v>95.416685386811594</v>
          </cell>
        </row>
        <row r="43">
          <cell r="B43">
            <v>1041</v>
          </cell>
          <cell r="C43">
            <v>45.436749863979983</v>
          </cell>
          <cell r="D43">
            <v>46.85489279425186</v>
          </cell>
          <cell r="E43">
            <v>52.831809069330902</v>
          </cell>
          <cell r="F43">
            <v>76.442290348059942</v>
          </cell>
          <cell r="G43">
            <v>83.101257035156124</v>
          </cell>
          <cell r="H43">
            <v>88.084196102690825</v>
          </cell>
          <cell r="I43">
            <v>97.54311508238419</v>
          </cell>
          <cell r="J43">
            <v>100.52472516055083</v>
          </cell>
          <cell r="K43">
            <v>98.351785866491852</v>
          </cell>
          <cell r="L43">
            <v>92.80386411596632</v>
          </cell>
          <cell r="M43">
            <v>109.9416136795821</v>
          </cell>
          <cell r="N43">
            <v>101.97748199065562</v>
          </cell>
          <cell r="O43">
            <v>124.22097471853753</v>
          </cell>
          <cell r="P43">
            <v>126.99074665845896</v>
          </cell>
          <cell r="Q43">
            <v>1.0722348304084739</v>
          </cell>
          <cell r="R43">
            <v>4.5646342098200137</v>
          </cell>
          <cell r="S43">
            <v>6.971467015350675</v>
          </cell>
          <cell r="T43">
            <v>9.5934774878145586</v>
          </cell>
          <cell r="U43">
            <v>12.722470617153339</v>
          </cell>
          <cell r="V43">
            <v>14.740848789394866</v>
          </cell>
          <cell r="W43">
            <v>25.390034340512564</v>
          </cell>
          <cell r="X43">
            <v>34.895696003504568</v>
          </cell>
          <cell r="Y43">
            <v>47.101608802274583</v>
          </cell>
          <cell r="Z43">
            <v>48.151039693825879</v>
          </cell>
          <cell r="AA43">
            <v>74.589033885782797</v>
          </cell>
          <cell r="AB43">
            <v>77.949225479604934</v>
          </cell>
          <cell r="AC43">
            <v>121.61527205842732</v>
          </cell>
          <cell r="AD43">
            <v>128.12135626389863</v>
          </cell>
        </row>
        <row r="44">
          <cell r="B44">
            <v>1042</v>
          </cell>
          <cell r="C44">
            <v>95.085005728271426</v>
          </cell>
          <cell r="D44">
            <v>54.950200415521763</v>
          </cell>
          <cell r="E44">
            <v>92.751600495933573</v>
          </cell>
          <cell r="F44">
            <v>117.65880538431151</v>
          </cell>
          <cell r="G44">
            <v>97.384323352768334</v>
          </cell>
          <cell r="H44">
            <v>112.89902516210084</v>
          </cell>
          <cell r="I44">
            <v>86.926552644599766</v>
          </cell>
          <cell r="J44">
            <v>84.488907324605492</v>
          </cell>
          <cell r="K44">
            <v>80.368440509682273</v>
          </cell>
          <cell r="L44">
            <v>78.933224749852883</v>
          </cell>
          <cell r="M44">
            <v>72.852751185636166</v>
          </cell>
          <cell r="N44">
            <v>80.403194597498086</v>
          </cell>
          <cell r="O44">
            <v>79.006948054959693</v>
          </cell>
          <cell r="P44">
            <v>74.831147617919754</v>
          </cell>
          <cell r="Q44">
            <v>2.2438544855574176</v>
          </cell>
          <cell r="R44">
            <v>5.3532843571873023</v>
          </cell>
          <cell r="S44">
            <v>12.239117585957267</v>
          </cell>
          <cell r="T44">
            <v>14.766133975814265</v>
          </cell>
          <cell r="U44">
            <v>14.909151036100535</v>
          </cell>
          <cell r="V44">
            <v>18.893598761398874</v>
          </cell>
          <cell r="W44">
            <v>22.626590865841091</v>
          </cell>
          <cell r="X44">
            <v>29.329095115245465</v>
          </cell>
          <cell r="Y44">
            <v>38.489213099542042</v>
          </cell>
          <cell r="Z44">
            <v>40.954295107179242</v>
          </cell>
          <cell r="AA44">
            <v>49.426383195493365</v>
          </cell>
          <cell r="AB44">
            <v>61.458339847371597</v>
          </cell>
          <cell r="AC44">
            <v>77.34967064926829</v>
          </cell>
          <cell r="AD44">
            <v>75.497375799965496</v>
          </cell>
        </row>
        <row r="45">
          <cell r="B45">
            <v>1043</v>
          </cell>
          <cell r="C45">
            <v>54.688242509079977</v>
          </cell>
          <cell r="D45">
            <v>53.050522292546283</v>
          </cell>
          <cell r="E45">
            <v>57.329272783064866</v>
          </cell>
          <cell r="F45">
            <v>67.19804092879825</v>
          </cell>
          <cell r="G45">
            <v>58.392679856293043</v>
          </cell>
          <cell r="H45">
            <v>62.605480384667921</v>
          </cell>
          <cell r="I45">
            <v>50.007887140751905</v>
          </cell>
          <cell r="J45">
            <v>46.182174281717373</v>
          </cell>
          <cell r="K45">
            <v>42.030327487105673</v>
          </cell>
          <cell r="L45">
            <v>55.516066470072936</v>
          </cell>
          <cell r="M45">
            <v>35.377790324604057</v>
          </cell>
          <cell r="N45">
            <v>32.77345685256325</v>
          </cell>
          <cell r="O45">
            <v>27.970430757417656</v>
          </cell>
          <cell r="P45">
            <v>25.802874564156824</v>
          </cell>
          <cell r="Q45">
            <v>1.2905553017678908</v>
          </cell>
          <cell r="R45">
            <v>5.1682164756779372</v>
          </cell>
          <cell r="S45">
            <v>7.5649337257540115</v>
          </cell>
          <cell r="T45">
            <v>8.4333278076881761</v>
          </cell>
          <cell r="U45">
            <v>8.9396861158700034</v>
          </cell>
          <cell r="V45">
            <v>10.476997697315925</v>
          </cell>
          <cell r="W45">
            <v>13.016828206970699</v>
          </cell>
          <cell r="X45">
            <v>16.03146998852084</v>
          </cell>
          <cell r="Y45">
            <v>20.128724920323144</v>
          </cell>
          <cell r="Z45">
            <v>28.804364405615935</v>
          </cell>
          <cell r="AA45">
            <v>24.001787066875458</v>
          </cell>
          <cell r="AB45">
            <v>25.051271399117748</v>
          </cell>
          <cell r="AC45">
            <v>27.383713208355019</v>
          </cell>
          <cell r="AD45">
            <v>26.032599789008458</v>
          </cell>
        </row>
        <row r="46">
          <cell r="B46">
            <v>1044</v>
          </cell>
          <cell r="C46">
            <v>226.85027258137731</v>
          </cell>
          <cell r="D46">
            <v>219.53189130980297</v>
          </cell>
          <cell r="E46">
            <v>238.99730308713143</v>
          </cell>
          <cell r="F46">
            <v>517.43711585480708</v>
          </cell>
          <cell r="G46">
            <v>430.45715947121516</v>
          </cell>
          <cell r="H46">
            <v>459.77211438987274</v>
          </cell>
          <cell r="I46">
            <v>444.11426474416277</v>
          </cell>
          <cell r="J46">
            <v>416.379001647243</v>
          </cell>
          <cell r="K46">
            <v>438.60895166199623</v>
          </cell>
          <cell r="L46">
            <v>503.02097593493573</v>
          </cell>
          <cell r="M46">
            <v>462.70821029567054</v>
          </cell>
          <cell r="N46">
            <v>460.11192376137922</v>
          </cell>
          <cell r="O46">
            <v>483.6920028221673</v>
          </cell>
          <cell r="P46">
            <v>451.8072680567239</v>
          </cell>
          <cell r="Q46">
            <v>5.3533046328702154</v>
          </cell>
          <cell r="R46">
            <v>21.386940006874809</v>
          </cell>
          <cell r="S46">
            <v>31.537095635760075</v>
          </cell>
          <cell r="T46">
            <v>64.938155302652703</v>
          </cell>
          <cell r="U46">
            <v>65.901272239467929</v>
          </cell>
          <cell r="V46">
            <v>76.942647099828989</v>
          </cell>
          <cell r="W46">
            <v>115.60094655006748</v>
          </cell>
          <cell r="X46">
            <v>144.53991334489021</v>
          </cell>
          <cell r="Y46">
            <v>210.05401250571123</v>
          </cell>
          <cell r="Z46">
            <v>260.9911043014755</v>
          </cell>
          <cell r="AA46">
            <v>313.92079142625215</v>
          </cell>
          <cell r="AB46">
            <v>351.69889853151062</v>
          </cell>
          <cell r="AC46">
            <v>473.5459100122896</v>
          </cell>
          <cell r="AD46">
            <v>455.82974725708846</v>
          </cell>
        </row>
        <row r="47">
          <cell r="B47">
            <v>1045</v>
          </cell>
          <cell r="C47">
            <v>196.29886243300905</v>
          </cell>
          <cell r="D47">
            <v>191.15727868031431</v>
          </cell>
          <cell r="E47">
            <v>176.56662015177034</v>
          </cell>
          <cell r="F47">
            <v>215.0010096447613</v>
          </cell>
          <cell r="G47">
            <v>163.78912352465511</v>
          </cell>
          <cell r="H47">
            <v>189.67220456472174</v>
          </cell>
          <cell r="I47">
            <v>159.03863902979811</v>
          </cell>
          <cell r="J47">
            <v>163.10319853022418</v>
          </cell>
          <cell r="K47">
            <v>149.9911129449672</v>
          </cell>
          <cell r="L47">
            <v>172.19158793810183</v>
          </cell>
          <cell r="M47">
            <v>215.34343170817655</v>
          </cell>
          <cell r="N47">
            <v>204.30072004448814</v>
          </cell>
          <cell r="O47">
            <v>213.20156105744513</v>
          </cell>
          <cell r="P47">
            <v>178.04063125140894</v>
          </cell>
          <cell r="Q47">
            <v>4.6323400793482099</v>
          </cell>
          <cell r="R47">
            <v>18.622666741589605</v>
          </cell>
          <cell r="S47">
            <v>23.299000925459097</v>
          </cell>
          <cell r="T47">
            <v>26.982542470834872</v>
          </cell>
          <cell r="U47">
            <v>25.075460778772193</v>
          </cell>
          <cell r="V47">
            <v>31.741554225915468</v>
          </cell>
          <cell r="W47">
            <v>41.397042764366233</v>
          </cell>
          <cell r="X47">
            <v>56.618902702989189</v>
          </cell>
          <cell r="Y47">
            <v>71.832175323606322</v>
          </cell>
          <cell r="Z47">
            <v>89.341150443799265</v>
          </cell>
          <cell r="AA47">
            <v>146.0980786726887</v>
          </cell>
          <cell r="AB47">
            <v>156.16273888634254</v>
          </cell>
          <cell r="AC47">
            <v>208.72937046285523</v>
          </cell>
          <cell r="AD47">
            <v>179.62574239649715</v>
          </cell>
        </row>
        <row r="48">
          <cell r="B48">
            <v>1046</v>
          </cell>
          <cell r="C48">
            <v>139.73556709229371</v>
          </cell>
          <cell r="D48">
            <v>146.65488502608906</v>
          </cell>
          <cell r="E48">
            <v>144.70544052145453</v>
          </cell>
          <cell r="F48">
            <v>187.16423900840465</v>
          </cell>
          <cell r="G48">
            <v>170.11935274159819</v>
          </cell>
          <cell r="H48">
            <v>218.55729250537996</v>
          </cell>
          <cell r="I48">
            <v>203.1261742186054</v>
          </cell>
          <cell r="J48">
            <v>209.33385040004703</v>
          </cell>
          <cell r="K48">
            <v>197.41947590669508</v>
          </cell>
          <cell r="L48">
            <v>211.3793145564527</v>
          </cell>
          <cell r="M48">
            <v>212.7651231007973</v>
          </cell>
          <cell r="N48">
            <v>165.35850271105792</v>
          </cell>
          <cell r="O48">
            <v>194.00984557126134</v>
          </cell>
          <cell r="P48">
            <v>173.63832569900262</v>
          </cell>
          <cell r="Q48">
            <v>3.2975365212469741</v>
          </cell>
          <cell r="R48">
            <v>14.287214532042038</v>
          </cell>
          <cell r="S48">
            <v>19.09473143751816</v>
          </cell>
          <cell r="T48">
            <v>23.489038662702026</v>
          </cell>
          <cell r="U48">
            <v>26.044593594396542</v>
          </cell>
          <cell r="V48">
            <v>36.575460107343041</v>
          </cell>
          <cell r="W48">
            <v>52.872829973816636</v>
          </cell>
          <cell r="X48">
            <v>72.667200981016009</v>
          </cell>
          <cell r="Y48">
            <v>94.546070945065452</v>
          </cell>
          <cell r="Z48">
            <v>109.67359885945071</v>
          </cell>
          <cell r="AA48">
            <v>144.3488452237028</v>
          </cell>
          <cell r="AB48">
            <v>126.39620984145513</v>
          </cell>
          <cell r="AC48">
            <v>189.94022712044779</v>
          </cell>
          <cell r="AD48">
            <v>175.18424273684602</v>
          </cell>
        </row>
        <row r="49">
          <cell r="B49">
            <v>1047</v>
          </cell>
          <cell r="C49">
            <v>435.23484720087134</v>
          </cell>
          <cell r="D49">
            <v>240.00638313307198</v>
          </cell>
          <cell r="E49">
            <v>427.67833365100029</v>
          </cell>
          <cell r="F49">
            <v>564.82216781083696</v>
          </cell>
          <cell r="G49">
            <v>353.35785829580072</v>
          </cell>
          <cell r="H49">
            <v>423.33222573081827</v>
          </cell>
          <cell r="I49">
            <v>449.58407723323137</v>
          </cell>
          <cell r="J49">
            <v>409.93835349787309</v>
          </cell>
          <cell r="K49">
            <v>489.29841747321484</v>
          </cell>
          <cell r="L49">
            <v>539.44854495708512</v>
          </cell>
          <cell r="M49">
            <v>439.68404962599811</v>
          </cell>
          <cell r="N49">
            <v>442.55540147265845</v>
          </cell>
          <cell r="O49">
            <v>449.57076540247823</v>
          </cell>
          <cell r="P49">
            <v>429.84544080461558</v>
          </cell>
          <cell r="Q49">
            <v>10.270848244500877</v>
          </cell>
          <cell r="R49">
            <v>23.381578351595117</v>
          </cell>
          <cell r="S49">
            <v>56.434664054668737</v>
          </cell>
          <cell r="T49">
            <v>70.884960757189035</v>
          </cell>
          <cell r="U49">
            <v>54.097677097792797</v>
          </cell>
          <cell r="V49">
            <v>70.844448871405859</v>
          </cell>
          <cell r="W49">
            <v>117.02471415084916</v>
          </cell>
          <cell r="X49">
            <v>142.30413603212469</v>
          </cell>
          <cell r="Y49">
            <v>234.32968140182351</v>
          </cell>
          <cell r="Z49">
            <v>279.89145224111837</v>
          </cell>
          <cell r="AA49">
            <v>298.30022844827897</v>
          </cell>
          <cell r="AB49">
            <v>338.27909949541942</v>
          </cell>
          <cell r="AC49">
            <v>440.14041161583867</v>
          </cell>
          <cell r="AD49">
            <v>433.67239195669629</v>
          </cell>
        </row>
        <row r="50">
          <cell r="B50">
            <v>1048</v>
          </cell>
          <cell r="C50">
            <v>131.81324637968194</v>
          </cell>
          <cell r="D50">
            <v>133.83015780430188</v>
          </cell>
          <cell r="E50">
            <v>148.67628730744968</v>
          </cell>
          <cell r="F50">
            <v>206.02100101399287</v>
          </cell>
          <cell r="G50">
            <v>11.148667555804453</v>
          </cell>
          <cell r="H50">
            <v>9.2850122612028247</v>
          </cell>
          <cell r="I50">
            <v>20.801669420441403</v>
          </cell>
          <cell r="J50">
            <v>23.462541129345293</v>
          </cell>
          <cell r="K50">
            <v>24.48694429014855</v>
          </cell>
          <cell r="L50">
            <v>13.341575220448266</v>
          </cell>
          <cell r="M50">
            <v>30.168709175144176</v>
          </cell>
          <cell r="N50">
            <v>28.264019643634612</v>
          </cell>
          <cell r="O50">
            <v>8.8625048350553293</v>
          </cell>
          <cell r="P50">
            <v>19.800005634829677</v>
          </cell>
          <cell r="Q50">
            <v>3.1105823876181762</v>
          </cell>
          <cell r="R50">
            <v>13.037821243165251</v>
          </cell>
          <cell r="S50">
            <v>19.618707956195543</v>
          </cell>
          <cell r="T50">
            <v>25.85555490613217</v>
          </cell>
          <cell r="U50">
            <v>1.7068164846065785</v>
          </cell>
          <cell r="V50">
            <v>1.5538424349187765</v>
          </cell>
          <cell r="W50">
            <v>5.4145810340270693</v>
          </cell>
          <cell r="X50">
            <v>8.1446798428120193</v>
          </cell>
          <cell r="Y50">
            <v>11.727031294412102</v>
          </cell>
          <cell r="Z50">
            <v>6.9222410525408868</v>
          </cell>
          <cell r="AA50">
            <v>20.46772641989212</v>
          </cell>
          <cell r="AB50">
            <v>21.604362033213729</v>
          </cell>
          <cell r="AC50">
            <v>8.6766018305404504</v>
          </cell>
          <cell r="AD50">
            <v>19.976286798202203</v>
          </cell>
        </row>
        <row r="51">
          <cell r="B51">
            <v>1049</v>
          </cell>
          <cell r="C51">
            <v>55.400390241650094</v>
          </cell>
          <cell r="D51">
            <v>54.065896108208044</v>
          </cell>
          <cell r="E51">
            <v>60.169105962556117</v>
          </cell>
          <cell r="F51">
            <v>84.137162313243323</v>
          </cell>
          <cell r="G51">
            <v>90.618214109072809</v>
          </cell>
          <cell r="H51">
            <v>98.374284248383432</v>
          </cell>
          <cell r="I51">
            <v>106.64830268498137</v>
          </cell>
          <cell r="J51">
            <v>108.02280718053281</v>
          </cell>
          <cell r="K51">
            <v>113.99365481013157</v>
          </cell>
          <cell r="L51">
            <v>119.80410626548647</v>
          </cell>
          <cell r="M51">
            <v>127.4486055024171</v>
          </cell>
          <cell r="N51">
            <v>125.35910784237855</v>
          </cell>
          <cell r="O51">
            <v>126.39435485361176</v>
          </cell>
          <cell r="P51">
            <v>127.95875383661354</v>
          </cell>
          <cell r="Q51">
            <v>1.3073608524629559</v>
          </cell>
          <cell r="R51">
            <v>5.2671348549190871</v>
          </cell>
          <cell r="S51">
            <v>7.9396663667268248</v>
          </cell>
          <cell r="T51">
            <v>10.559180904515957</v>
          </cell>
          <cell r="U51">
            <v>13.873286728910223</v>
          </cell>
          <cell r="V51">
            <v>16.462890200868515</v>
          </cell>
          <cell r="W51">
            <v>27.760073740130853</v>
          </cell>
          <cell r="X51">
            <v>37.498546101933037</v>
          </cell>
          <cell r="Y51">
            <v>54.592649106513491</v>
          </cell>
          <cell r="Z51">
            <v>62.160043994119697</v>
          </cell>
          <cell r="AA51">
            <v>86.466516511400044</v>
          </cell>
          <cell r="AB51">
            <v>95.821598772394367</v>
          </cell>
          <cell r="AC51">
            <v>123.74306261080648</v>
          </cell>
          <cell r="AD51">
            <v>129.09798169371768</v>
          </cell>
        </row>
        <row r="52">
          <cell r="B52">
            <v>1050</v>
          </cell>
          <cell r="C52">
            <v>63.736023773395857</v>
          </cell>
          <cell r="D52">
            <v>61.668688408057328</v>
          </cell>
          <cell r="E52">
            <v>68.386604962167212</v>
          </cell>
          <cell r="F52">
            <v>95.906055305103195</v>
          </cell>
          <cell r="G52">
            <v>135.63519834178334</v>
          </cell>
          <cell r="H52">
            <v>113.68039586497008</v>
          </cell>
          <cell r="I52">
            <v>135.92212206884753</v>
          </cell>
          <cell r="J52">
            <v>125.29040493656886</v>
          </cell>
          <cell r="K52">
            <v>139.04659355035506</v>
          </cell>
          <cell r="L52">
            <v>161.37552982949785</v>
          </cell>
          <cell r="M52">
            <v>144.24254336202716</v>
          </cell>
          <cell r="N52">
            <v>139.29357517600533</v>
          </cell>
          <cell r="O52">
            <v>160.89919147784667</v>
          </cell>
          <cell r="P52">
            <v>158.51599377454573</v>
          </cell>
          <cell r="Q52">
            <v>1.5040685094369861</v>
          </cell>
          <cell r="R52">
            <v>6.0078038385071935</v>
          </cell>
          <cell r="S52">
            <v>9.0240135475944534</v>
          </cell>
          <cell r="T52">
            <v>12.036172363822384</v>
          </cell>
          <cell r="U52">
            <v>20.765207255831044</v>
          </cell>
          <cell r="V52">
            <v>19.024360781024164</v>
          </cell>
          <cell r="W52">
            <v>35.379917322187552</v>
          </cell>
          <cell r="X52">
            <v>43.49274147071479</v>
          </cell>
          <cell r="Y52">
            <v>66.590740544234819</v>
          </cell>
          <cell r="Z52">
            <v>83.729267271916157</v>
          </cell>
          <cell r="AA52">
            <v>97.860233213948533</v>
          </cell>
          <cell r="AB52">
            <v>106.47278288602639</v>
          </cell>
          <cell r="AC52">
            <v>157.52411370057627</v>
          </cell>
          <cell r="AD52">
            <v>159.9272753827982</v>
          </cell>
        </row>
        <row r="53">
          <cell r="B53">
            <v>1051</v>
          </cell>
          <cell r="C53">
            <v>17.35043971996793</v>
          </cell>
          <cell r="D53">
            <v>11.472944625644722</v>
          </cell>
          <cell r="E53">
            <v>6.6953132845771064</v>
          </cell>
          <cell r="F53">
            <v>3.554511294872718</v>
          </cell>
          <cell r="G53">
            <v>7.2166792095280066</v>
          </cell>
          <cell r="H53">
            <v>4.4732477493325957</v>
          </cell>
          <cell r="I53">
            <v>9.3698167824625322</v>
          </cell>
          <cell r="J53">
            <v>16.077176145865234</v>
          </cell>
          <cell r="K53">
            <v>6.3431307074974246</v>
          </cell>
          <cell r="L53">
            <v>5.93116065249753</v>
          </cell>
          <cell r="M53">
            <v>6.0240389901914781</v>
          </cell>
          <cell r="N53">
            <v>2.4617966633705191</v>
          </cell>
          <cell r="O53">
            <v>2.6535484075671167</v>
          </cell>
          <cell r="P53">
            <v>2.6580681539302162</v>
          </cell>
          <cell r="Q53">
            <v>0.40944270543876193</v>
          </cell>
          <cell r="R53">
            <v>1.1177017468709964</v>
          </cell>
          <cell r="S53">
            <v>0.88348584958761545</v>
          </cell>
          <cell r="T53">
            <v>0.44608977481284251</v>
          </cell>
          <cell r="U53">
            <v>1.1048447697704427</v>
          </cell>
          <cell r="V53">
            <v>0.74859590696086675</v>
          </cell>
          <cell r="W53">
            <v>2.4389211854686614</v>
          </cell>
          <cell r="X53">
            <v>5.5809578239073128</v>
          </cell>
          <cell r="Y53">
            <v>3.0377858270088565</v>
          </cell>
          <cell r="Z53">
            <v>3.0773670334674401</v>
          </cell>
          <cell r="AA53">
            <v>4.0869624642603943</v>
          </cell>
          <cell r="AB53">
            <v>1.8817403553422836</v>
          </cell>
          <cell r="AC53">
            <v>2.597886647063341</v>
          </cell>
          <cell r="AD53">
            <v>2.6817331646953662</v>
          </cell>
        </row>
        <row r="54">
          <cell r="B54">
            <v>1052</v>
          </cell>
          <cell r="C54">
            <v>30.863943212530693</v>
          </cell>
          <cell r="D54">
            <v>30.522729371630597</v>
          </cell>
          <cell r="E54">
            <v>35.350614615743162</v>
          </cell>
          <cell r="F54">
            <v>50.839523655621512</v>
          </cell>
          <cell r="G54">
            <v>55.351550401670572</v>
          </cell>
          <cell r="H54">
            <v>60.39704026722859</v>
          </cell>
          <cell r="I54">
            <v>63.555052770549082</v>
          </cell>
          <cell r="J54">
            <v>64.229335335308292</v>
          </cell>
          <cell r="K54">
            <v>73.784377096225626</v>
          </cell>
          <cell r="L54">
            <v>76.204285941727491</v>
          </cell>
          <cell r="M54">
            <v>81.489941983866004</v>
          </cell>
          <cell r="N54">
            <v>73.649870300608313</v>
          </cell>
          <cell r="O54">
            <v>75.6697388662745</v>
          </cell>
          <cell r="P54">
            <v>72.20331510339814</v>
          </cell>
          <cell r="Q54">
            <v>0.72833983538200708</v>
          </cell>
          <cell r="R54">
            <v>2.9735441990791509</v>
          </cell>
          <cell r="S54">
            <v>4.6647208965079692</v>
          </cell>
          <cell r="T54">
            <v>6.3803402993379708</v>
          </cell>
          <cell r="U54">
            <v>8.4741013400220844</v>
          </cell>
          <cell r="V54">
            <v>10.107416282351837</v>
          </cell>
          <cell r="W54">
            <v>16.543094517685226</v>
          </cell>
          <cell r="X54">
            <v>22.296279415719727</v>
          </cell>
          <cell r="Y54">
            <v>35.336042300478191</v>
          </cell>
          <cell r="Z54">
            <v>39.53839241687885</v>
          </cell>
          <cell r="AA54">
            <v>55.286218207600164</v>
          </cell>
          <cell r="AB54">
            <v>56.296255158877443</v>
          </cell>
          <cell r="AC54">
            <v>74.082463929006792</v>
          </cell>
          <cell r="AD54">
            <v>72.84614746519253</v>
          </cell>
        </row>
        <row r="55">
          <cell r="B55">
            <v>1053</v>
          </cell>
          <cell r="C55">
            <v>94.413916486697644</v>
          </cell>
          <cell r="D55">
            <v>99.84917001641729</v>
          </cell>
          <cell r="E55">
            <v>113.57679855267145</v>
          </cell>
          <cell r="F55">
            <v>163.41695312672974</v>
          </cell>
          <cell r="G55">
            <v>131.30640082640812</v>
          </cell>
          <cell r="H55">
            <v>125.91937498268848</v>
          </cell>
          <cell r="I55">
            <v>117.23445183748655</v>
          </cell>
          <cell r="J55">
            <v>127.95141150168446</v>
          </cell>
          <cell r="K55">
            <v>120.79743119264349</v>
          </cell>
          <cell r="L55">
            <v>99.498562059981396</v>
          </cell>
          <cell r="M55">
            <v>148.66123485146176</v>
          </cell>
          <cell r="N55">
            <v>152.4497619590399</v>
          </cell>
          <cell r="O55">
            <v>193.04873535506815</v>
          </cell>
          <cell r="P55">
            <v>182.35440123453427</v>
          </cell>
          <cell r="Q55">
            <v>2.2280178497663039</v>
          </cell>
          <cell r="R55">
            <v>9.727371254064364</v>
          </cell>
          <cell r="S55">
            <v>14.987124589657844</v>
          </cell>
          <cell r="T55">
            <v>20.508763588979999</v>
          </cell>
          <cell r="U55">
            <v>20.102485641720328</v>
          </cell>
          <cell r="V55">
            <v>21.07254818004996</v>
          </cell>
          <cell r="W55">
            <v>30.515600773370274</v>
          </cell>
          <cell r="X55">
            <v>44.416471190057941</v>
          </cell>
          <cell r="Y55">
            <v>57.851042543133495</v>
          </cell>
          <cell r="Z55">
            <v>51.624566033608808</v>
          </cell>
          <cell r="AA55">
            <v>100.85806013503424</v>
          </cell>
          <cell r="AB55">
            <v>116.52906737142411</v>
          </cell>
          <cell r="AC55">
            <v>188.99927748867009</v>
          </cell>
          <cell r="AD55">
            <v>183.97791824703336</v>
          </cell>
        </row>
        <row r="56">
          <cell r="B56">
            <v>1054</v>
          </cell>
          <cell r="C56">
            <v>66.785768190687875</v>
          </cell>
          <cell r="D56">
            <v>66.90984571609107</v>
          </cell>
          <cell r="E56">
            <v>73.762430131583642</v>
          </cell>
          <cell r="F56">
            <v>106.10271595489685</v>
          </cell>
          <cell r="G56">
            <v>114.32966169967293</v>
          </cell>
          <cell r="H56">
            <v>119.43343044555958</v>
          </cell>
          <cell r="I56">
            <v>128.32740860522691</v>
          </cell>
          <cell r="J56">
            <v>125.99234686061901</v>
          </cell>
          <cell r="K56">
            <v>139.16592639887591</v>
          </cell>
          <cell r="L56">
            <v>142.2038183047855</v>
          </cell>
          <cell r="M56">
            <v>147.2884867519966</v>
          </cell>
          <cell r="N56">
            <v>142.91263346282273</v>
          </cell>
          <cell r="O56">
            <v>150.11128693397558</v>
          </cell>
          <cell r="P56">
            <v>151.78116430339469</v>
          </cell>
          <cell r="Q56">
            <v>1.5760376136940804</v>
          </cell>
          <cell r="R56">
            <v>6.5184008011841401</v>
          </cell>
          <cell r="S56">
            <v>9.7333852028352812</v>
          </cell>
          <cell r="T56">
            <v>13.315849280216113</v>
          </cell>
          <cell r="U56">
            <v>17.503414671908249</v>
          </cell>
          <cell r="V56">
            <v>19.987128412277357</v>
          </cell>
          <cell r="W56">
            <v>33.403047550447972</v>
          </cell>
          <cell r="X56">
            <v>43.736410398480054</v>
          </cell>
          <cell r="Y56">
            <v>66.647890184160246</v>
          </cell>
          <cell r="Z56">
            <v>73.782075402066155</v>
          </cell>
          <cell r="AA56">
            <v>99.926729849069318</v>
          </cell>
          <cell r="AB56">
            <v>109.23910722465642</v>
          </cell>
          <cell r="AC56">
            <v>146.96250001966669</v>
          </cell>
          <cell r="AD56">
            <v>153.13248514213089</v>
          </cell>
        </row>
        <row r="57">
          <cell r="B57">
            <v>1055</v>
          </cell>
          <cell r="C57">
            <v>67.386703205051717</v>
          </cell>
          <cell r="D57">
            <v>67.135531073044035</v>
          </cell>
          <cell r="E57">
            <v>78.554269923413258</v>
          </cell>
          <cell r="F57">
            <v>109.30469593388391</v>
          </cell>
          <cell r="G57">
            <v>151.61647378397794</v>
          </cell>
          <cell r="H57">
            <v>133.92564908690389</v>
          </cell>
          <cell r="I57">
            <v>147.36605345297497</v>
          </cell>
          <cell r="J57">
            <v>151.639111422882</v>
          </cell>
          <cell r="K57">
            <v>165.58306090056161</v>
          </cell>
          <cell r="L57">
            <v>186.50918417077835</v>
          </cell>
          <cell r="M57">
            <v>167.74797837353111</v>
          </cell>
          <cell r="N57">
            <v>162.12925546182737</v>
          </cell>
          <cell r="O57">
            <v>169.78916611512767</v>
          </cell>
          <cell r="P57">
            <v>161.08020505323702</v>
          </cell>
          <cell r="Q57">
            <v>1.5902187216109505</v>
          </cell>
          <cell r="R57">
            <v>6.5403872158266125</v>
          </cell>
          <cell r="S57">
            <v>10.365696562980956</v>
          </cell>
          <cell r="T57">
            <v>13.717696513010669</v>
          </cell>
          <cell r="U57">
            <v>23.211876710565512</v>
          </cell>
          <cell r="V57">
            <v>22.412394385822193</v>
          </cell>
          <cell r="W57">
            <v>38.358721214067153</v>
          </cell>
          <cell r="X57">
            <v>52.639311632070232</v>
          </cell>
          <cell r="Y57">
            <v>79.299307990284646</v>
          </cell>
          <cell r="Z57">
            <v>96.769797419730196</v>
          </cell>
          <cell r="AA57">
            <v>113.8073130310855</v>
          </cell>
          <cell r="AB57">
            <v>123.92784803210262</v>
          </cell>
          <cell r="AC57">
            <v>166.2276091171527</v>
          </cell>
          <cell r="AD57">
            <v>162.51431605637333</v>
          </cell>
        </row>
        <row r="58">
          <cell r="B58">
            <v>1056</v>
          </cell>
          <cell r="C58">
            <v>49.258733538616177</v>
          </cell>
          <cell r="D58">
            <v>48.598932674637631</v>
          </cell>
          <cell r="E58">
            <v>56.720907988240725</v>
          </cell>
          <cell r="F58">
            <v>80.03799571279329</v>
          </cell>
          <cell r="G58">
            <v>89.923990810737195</v>
          </cell>
          <cell r="H58">
            <v>105.54820708164694</v>
          </cell>
          <cell r="I58">
            <v>107.08737155587087</v>
          </cell>
          <cell r="J58">
            <v>100.36976580048453</v>
          </cell>
          <cell r="K58">
            <v>100.30522522704506</v>
          </cell>
          <cell r="L58">
            <v>103.5811100668317</v>
          </cell>
          <cell r="M58">
            <v>115.96542737127331</v>
          </cell>
          <cell r="N58">
            <v>86.43209833827467</v>
          </cell>
          <cell r="O58">
            <v>90.022339555408905</v>
          </cell>
          <cell r="P58">
            <v>94.728497633011315</v>
          </cell>
          <cell r="Q58">
            <v>1.1624275495062419</v>
          </cell>
          <cell r="R58">
            <v>4.7345397122454926</v>
          </cell>
          <cell r="S58">
            <v>7.4846564235921385</v>
          </cell>
          <cell r="T58">
            <v>10.044737102254654</v>
          </cell>
          <cell r="U58">
            <v>13.767003914065659</v>
          </cell>
          <cell r="V58">
            <v>17.663442812924352</v>
          </cell>
          <cell r="W58">
            <v>27.87436139334266</v>
          </cell>
          <cell r="X58">
            <v>34.841904115855691</v>
          </cell>
          <cell r="Y58">
            <v>48.037129553312511</v>
          </cell>
          <cell r="Z58">
            <v>53.742785280214285</v>
          </cell>
          <cell r="AA58">
            <v>78.675843498025586</v>
          </cell>
          <cell r="AB58">
            <v>66.066694240037336</v>
          </cell>
          <cell r="AC58">
            <v>88.133999440703079</v>
          </cell>
          <cell r="AD58">
            <v>95.571873643869836</v>
          </cell>
        </row>
        <row r="59">
          <cell r="B59">
            <v>1057</v>
          </cell>
          <cell r="C59">
            <v>37.206149730267931</v>
          </cell>
          <cell r="D59">
            <v>37.204213806439768</v>
          </cell>
          <cell r="E59">
            <v>39.783429983695662</v>
          </cell>
          <cell r="F59">
            <v>55.963520287710402</v>
          </cell>
          <cell r="G59">
            <v>56.759024722714777</v>
          </cell>
          <cell r="H59">
            <v>61.212639139951186</v>
          </cell>
          <cell r="I59">
            <v>62.120982809735722</v>
          </cell>
          <cell r="J59">
            <v>62.378424529923819</v>
          </cell>
          <cell r="K59">
            <v>75.253268422059264</v>
          </cell>
          <cell r="L59">
            <v>67.393537464001781</v>
          </cell>
          <cell r="M59">
            <v>77.64923617579791</v>
          </cell>
          <cell r="N59">
            <v>80.449421106433888</v>
          </cell>
          <cell r="O59">
            <v>73.516655089013028</v>
          </cell>
          <cell r="P59">
            <v>85.912390711430064</v>
          </cell>
          <cell r="Q59">
            <v>0.87800579411186941</v>
          </cell>
          <cell r="R59">
            <v>3.624458769675531</v>
          </cell>
          <cell r="S59">
            <v>5.249656878583961</v>
          </cell>
          <cell r="T59">
            <v>7.0233998690311177</v>
          </cell>
          <cell r="U59">
            <v>8.6895800383323518</v>
          </cell>
          <cell r="V59">
            <v>10.243906370103657</v>
          </cell>
          <cell r="W59">
            <v>16.169812553899305</v>
          </cell>
          <cell r="X59">
            <v>21.653762654881611</v>
          </cell>
          <cell r="Y59">
            <v>36.039508373746934</v>
          </cell>
          <cell r="Z59">
            <v>34.966958848626192</v>
          </cell>
          <cell r="AA59">
            <v>52.680521182830041</v>
          </cell>
          <cell r="AB59">
            <v>61.493674320216336</v>
          </cell>
          <cell r="AC59">
            <v>71.974543990932418</v>
          </cell>
          <cell r="AD59">
            <v>86.67727615954756</v>
          </cell>
        </row>
        <row r="60">
          <cell r="B60">
            <v>1058</v>
          </cell>
          <cell r="C60">
            <v>229.08071498712565</v>
          </cell>
          <cell r="D60">
            <v>321.56901467553178</v>
          </cell>
          <cell r="E60">
            <v>309.47402680180932</v>
          </cell>
          <cell r="F60">
            <v>339.71056256034842</v>
          </cell>
          <cell r="G60">
            <v>173.53030449483288</v>
          </cell>
          <cell r="H60">
            <v>226.17279957933093</v>
          </cell>
          <cell r="I60">
            <v>189.02730151254215</v>
          </cell>
          <cell r="J60">
            <v>149.17246484330718</v>
          </cell>
          <cell r="K60">
            <v>188.36352505663544</v>
          </cell>
          <cell r="L60">
            <v>149.73316852463171</v>
          </cell>
          <cell r="M60">
            <v>166.09886279333833</v>
          </cell>
          <cell r="N60">
            <v>204.43783821670601</v>
          </cell>
          <cell r="O60">
            <v>180.27220331217381</v>
          </cell>
          <cell r="P60">
            <v>231.08516165441509</v>
          </cell>
          <cell r="Q60">
            <v>5.4059395163472015</v>
          </cell>
          <cell r="R60">
            <v>31.327463102980801</v>
          </cell>
          <cell r="S60">
            <v>40.836912609320379</v>
          </cell>
          <cell r="T60">
            <v>42.633542499269623</v>
          </cell>
          <cell r="U60">
            <v>26.56679668740988</v>
          </cell>
          <cell r="V60">
            <v>37.849911634388867</v>
          </cell>
          <cell r="W60">
            <v>49.202956791407807</v>
          </cell>
          <cell r="X60">
            <v>51.783051154347433</v>
          </cell>
          <cell r="Y60">
            <v>90.209089663900357</v>
          </cell>
          <cell r="Z60">
            <v>77.688658869878466</v>
          </cell>
          <cell r="AA60">
            <v>112.68848337436366</v>
          </cell>
          <cell r="AB60">
            <v>156.26754884158873</v>
          </cell>
          <cell r="AC60">
            <v>176.49075045544973</v>
          </cell>
          <cell r="AD60">
            <v>233.14253284338642</v>
          </cell>
        </row>
        <row r="61">
          <cell r="B61">
            <v>1059</v>
          </cell>
          <cell r="C61">
            <v>45.159081201317541</v>
          </cell>
          <cell r="D61">
            <v>39.281653339090759</v>
          </cell>
          <cell r="E61">
            <v>42.193239003848277</v>
          </cell>
          <cell r="F61">
            <v>24.747726566437393</v>
          </cell>
          <cell r="G61">
            <v>44.649507619264867</v>
          </cell>
          <cell r="H61">
            <v>29.534781207223567</v>
          </cell>
          <cell r="I61">
            <v>56.968671126798036</v>
          </cell>
          <cell r="J61">
            <v>97.11177964009201</v>
          </cell>
          <cell r="K61">
            <v>79.861326711026948</v>
          </cell>
          <cell r="L61">
            <v>95.798547145467424</v>
          </cell>
          <cell r="M61">
            <v>104.00251985753344</v>
          </cell>
          <cell r="N61">
            <v>212.66974341352716</v>
          </cell>
          <cell r="O61">
            <v>130.5814533155297</v>
          </cell>
          <cell r="P61">
            <v>135.0928025328144</v>
          </cell>
          <cell r="Q61">
            <v>1.065682292819168</v>
          </cell>
          <cell r="R61">
            <v>3.8268442836326675</v>
          </cell>
          <cell r="S61">
            <v>5.5676453100465677</v>
          </cell>
          <cell r="T61">
            <v>3.105829987676878</v>
          </cell>
          <cell r="U61">
            <v>6.8356613247877345</v>
          </cell>
          <cell r="V61">
            <v>4.9426317440188789</v>
          </cell>
          <cell r="W61">
            <v>14.828688985594921</v>
          </cell>
          <cell r="X61">
            <v>33.710941614290974</v>
          </cell>
          <cell r="Y61">
            <v>38.246351462083602</v>
          </cell>
          <cell r="Z61">
            <v>49.704823071248065</v>
          </cell>
          <cell r="AA61">
            <v>70.559701811080856</v>
          </cell>
          <cell r="AB61">
            <v>162.55982652670099</v>
          </cell>
          <cell r="AC61">
            <v>127.84233102932728</v>
          </cell>
          <cell r="AD61">
            <v>136.29554544273799</v>
          </cell>
        </row>
        <row r="62">
          <cell r="B62">
            <v>1060</v>
          </cell>
          <cell r="C62">
            <v>105.23500177379182</v>
          </cell>
          <cell r="D62">
            <v>101.56354557522326</v>
          </cell>
          <cell r="E62">
            <v>114.38664079587168</v>
          </cell>
          <cell r="F62">
            <v>164.99918019130735</v>
          </cell>
          <cell r="G62">
            <v>180.36250731431997</v>
          </cell>
          <cell r="H62">
            <v>185.83448769118445</v>
          </cell>
          <cell r="I62">
            <v>186.26467082799098</v>
          </cell>
          <cell r="J62">
            <v>184.02357970354308</v>
          </cell>
          <cell r="K62">
            <v>206.4591816842827</v>
          </cell>
          <cell r="L62">
            <v>217.21298631401694</v>
          </cell>
          <cell r="M62">
            <v>226.69999631769176</v>
          </cell>
          <cell r="N62">
            <v>226.07377292922686</v>
          </cell>
          <cell r="O62">
            <v>227.90342848740795</v>
          </cell>
          <cell r="P62">
            <v>239.634346323366</v>
          </cell>
          <cell r="Q62">
            <v>2.4833782041573453</v>
          </cell>
          <cell r="R62">
            <v>9.89438683893761</v>
          </cell>
          <cell r="S62">
            <v>15.093988022607856</v>
          </cell>
          <cell r="T62">
            <v>20.707332465651817</v>
          </cell>
          <cell r="U62">
            <v>27.612779657133011</v>
          </cell>
          <cell r="V62">
            <v>31.099314112111518</v>
          </cell>
          <cell r="W62">
            <v>48.483856443918718</v>
          </cell>
          <cell r="X62">
            <v>63.881108697938409</v>
          </cell>
          <cell r="Y62">
            <v>98.875272306000326</v>
          </cell>
          <cell r="Z62">
            <v>112.70038403736335</v>
          </cell>
          <cell r="AA62">
            <v>153.8028517257199</v>
          </cell>
          <cell r="AB62">
            <v>172.80555625701834</v>
          </cell>
          <cell r="AC62">
            <v>223.12284637393296</v>
          </cell>
          <cell r="AD62">
            <v>241.76783164316757</v>
          </cell>
        </row>
        <row r="63">
          <cell r="B63">
            <v>1061</v>
          </cell>
          <cell r="C63">
            <v>65.937422846315528</v>
          </cell>
          <cell r="D63">
            <v>77.400643353653649</v>
          </cell>
          <cell r="E63">
            <v>56.113935296761809</v>
          </cell>
          <cell r="F63">
            <v>87.495036689110421</v>
          </cell>
          <cell r="G63">
            <v>81.845768349570577</v>
          </cell>
          <cell r="H63">
            <v>90.868064707858622</v>
          </cell>
          <cell r="I63">
            <v>39.789254435077979</v>
          </cell>
          <cell r="J63">
            <v>34.672087182222874</v>
          </cell>
          <cell r="K63">
            <v>40.736155094036221</v>
          </cell>
          <cell r="L63">
            <v>42.738758438237596</v>
          </cell>
          <cell r="M63">
            <v>66.649215614967304</v>
          </cell>
          <cell r="N63">
            <v>52.734081655280363</v>
          </cell>
          <cell r="O63">
            <v>49.392314278330389</v>
          </cell>
          <cell r="P63">
            <v>57.254183788977755</v>
          </cell>
          <cell r="Q63">
            <v>1.5560180165799833</v>
          </cell>
          <cell r="R63">
            <v>7.5404211480238175</v>
          </cell>
          <cell r="S63">
            <v>7.4045628176300378</v>
          </cell>
          <cell r="T63">
            <v>10.980592823037941</v>
          </cell>
          <cell r="U63">
            <v>12.53026031273191</v>
          </cell>
          <cell r="V63">
            <v>15.206727891140652</v>
          </cell>
          <cell r="W63">
            <v>10.356964052632229</v>
          </cell>
          <cell r="X63">
            <v>12.035910689489391</v>
          </cell>
          <cell r="Y63">
            <v>19.508933411261896</v>
          </cell>
          <cell r="Z63">
            <v>22.174891893002151</v>
          </cell>
          <cell r="AA63">
            <v>45.217642670355765</v>
          </cell>
          <cell r="AB63">
            <v>40.308710718940944</v>
          </cell>
          <cell r="AC63">
            <v>48.356243799929622</v>
          </cell>
          <cell r="AD63">
            <v>57.763922741198641</v>
          </cell>
        </row>
        <row r="64">
          <cell r="B64">
            <v>1062</v>
          </cell>
          <cell r="C64">
            <v>69.431100375114852</v>
          </cell>
          <cell r="D64">
            <v>69.575075650626417</v>
          </cell>
          <cell r="E64">
            <v>62.423553105583196</v>
          </cell>
          <cell r="F64">
            <v>90.857879808369617</v>
          </cell>
          <cell r="G64">
            <v>59.859248259990686</v>
          </cell>
          <cell r="H64">
            <v>85.186005593754544</v>
          </cell>
          <cell r="I64">
            <v>55.956113653872002</v>
          </cell>
          <cell r="J64">
            <v>68.325429027860679</v>
          </cell>
          <cell r="K64">
            <v>80.862393959222146</v>
          </cell>
          <cell r="L64">
            <v>95.715185515210337</v>
          </cell>
          <cell r="M64">
            <v>62.753897646825585</v>
          </cell>
          <cell r="N64">
            <v>64.928234959138067</v>
          </cell>
          <cell r="O64">
            <v>94.293882049425491</v>
          </cell>
          <cell r="P64">
            <v>77.889520982502631</v>
          </cell>
          <cell r="Q64">
            <v>1.6384632342464815</v>
          </cell>
          <cell r="R64">
            <v>6.7780492393875642</v>
          </cell>
          <cell r="S64">
            <v>8.237153887452072</v>
          </cell>
          <cell r="T64">
            <v>11.402628316908832</v>
          </cell>
          <cell r="U64">
            <v>9.1642118822635936</v>
          </cell>
          <cell r="V64">
            <v>14.255837970822107</v>
          </cell>
          <cell r="W64">
            <v>14.565124827451925</v>
          </cell>
          <cell r="X64">
            <v>23.718178755100094</v>
          </cell>
          <cell r="Y64">
            <v>38.725772120222594</v>
          </cell>
          <cell r="Z64">
            <v>49.661571109644001</v>
          </cell>
          <cell r="AA64">
            <v>42.574894449755654</v>
          </cell>
          <cell r="AB64">
            <v>49.629639093132148</v>
          </cell>
          <cell r="AC64">
            <v>92.315940563738224</v>
          </cell>
          <cell r="AD64">
            <v>78.58297812724058</v>
          </cell>
        </row>
        <row r="65">
          <cell r="B65">
            <v>1063</v>
          </cell>
          <cell r="C65">
            <v>41.064185895298209</v>
          </cell>
          <cell r="D65">
            <v>37.094586736619824</v>
          </cell>
          <cell r="E65">
            <v>30.733663774133579</v>
          </cell>
          <cell r="F65">
            <v>42.171201895423408</v>
          </cell>
          <cell r="G65">
            <v>54.671476655601097</v>
          </cell>
          <cell r="H65">
            <v>44.484706968490208</v>
          </cell>
          <cell r="I65">
            <v>80.755794685075941</v>
          </cell>
          <cell r="J65">
            <v>91.699000212928269</v>
          </cell>
          <cell r="K65">
            <v>78.606041489114048</v>
          </cell>
          <cell r="L65">
            <v>132.70155577267403</v>
          </cell>
          <cell r="M65">
            <v>94.979760955481069</v>
          </cell>
          <cell r="N65">
            <v>72.059286444317522</v>
          </cell>
          <cell r="O65">
            <v>23.990964644768646</v>
          </cell>
          <cell r="P65">
            <v>30.95718614229185</v>
          </cell>
          <cell r="Q65">
            <v>0.96904929448336941</v>
          </cell>
          <cell r="R65">
            <v>3.6137788290464963</v>
          </cell>
          <cell r="S65">
            <v>4.0554871589023138</v>
          </cell>
          <cell r="T65">
            <v>5.2924693147697504</v>
          </cell>
          <cell r="U65">
            <v>8.3699847651283239</v>
          </cell>
          <cell r="V65">
            <v>7.4444947888106148</v>
          </cell>
          <cell r="W65">
            <v>21.020370310274728</v>
          </cell>
          <cell r="X65">
            <v>31.831973976004363</v>
          </cell>
          <cell r="Y65">
            <v>37.645183390381497</v>
          </cell>
          <cell r="Z65">
            <v>68.851851593786876</v>
          </cell>
          <cell r="AA65">
            <v>64.43828111363824</v>
          </cell>
          <cell r="AB65">
            <v>55.080449696357846</v>
          </cell>
          <cell r="AC65">
            <v>23.487721770245017</v>
          </cell>
          <cell r="AD65">
            <v>31.23280064910308</v>
          </cell>
        </row>
        <row r="66">
          <cell r="B66">
            <v>1064</v>
          </cell>
          <cell r="C66">
            <v>75.217081027696523</v>
          </cell>
          <cell r="D66">
            <v>74.85288219195013</v>
          </cell>
          <cell r="E66">
            <v>83.301626316250093</v>
          </cell>
          <cell r="F66">
            <v>116.47889718265618</v>
          </cell>
          <cell r="G66">
            <v>139.27686168213319</v>
          </cell>
          <cell r="H66">
            <v>151.28037651076275</v>
          </cell>
          <cell r="I66">
            <v>180.64208739681396</v>
          </cell>
          <cell r="J66">
            <v>186.41349862294564</v>
          </cell>
          <cell r="K66">
            <v>208.57399770379021</v>
          </cell>
          <cell r="L66">
            <v>202.30220016458094</v>
          </cell>
          <cell r="M66">
            <v>240.23769702768087</v>
          </cell>
          <cell r="N66">
            <v>220.22773770953256</v>
          </cell>
          <cell r="O66">
            <v>223.2931300395303</v>
          </cell>
          <cell r="P66">
            <v>224.40579650745795</v>
          </cell>
          <cell r="Q66">
            <v>1.7750031496748466</v>
          </cell>
          <cell r="R66">
            <v>7.2922165942703749</v>
          </cell>
          <cell r="S66">
            <v>10.992138077776413</v>
          </cell>
          <cell r="T66">
            <v>14.618055958806556</v>
          </cell>
          <cell r="U66">
            <v>21.322731371568121</v>
          </cell>
          <cell r="V66">
            <v>25.316699857805176</v>
          </cell>
          <cell r="W66">
            <v>47.020323253704241</v>
          </cell>
          <cell r="X66">
            <v>64.710734284591851</v>
          </cell>
          <cell r="Y66">
            <v>99.888077878995645</v>
          </cell>
          <cell r="Z66">
            <v>104.96396204042497</v>
          </cell>
          <cell r="AA66">
            <v>162.98739962526099</v>
          </cell>
          <cell r="AB66">
            <v>168.33698232671262</v>
          </cell>
          <cell r="AC66">
            <v>218.60925516053601</v>
          </cell>
          <cell r="AD66">
            <v>226.40370073059049</v>
          </cell>
        </row>
        <row r="67">
          <cell r="B67">
            <v>1065</v>
          </cell>
          <cell r="C67">
            <v>40.911830631533164</v>
          </cell>
          <cell r="D67">
            <v>46.415486963852722</v>
          </cell>
          <cell r="E67">
            <v>44.769881953213741</v>
          </cell>
          <cell r="F67">
            <v>54.856024514608606</v>
          </cell>
          <cell r="G67">
            <v>35.51332034814638</v>
          </cell>
          <cell r="H67">
            <v>45.445801623995351</v>
          </cell>
          <cell r="I67">
            <v>63.88842699562808</v>
          </cell>
          <cell r="J67">
            <v>51.640582511161725</v>
          </cell>
          <cell r="K67">
            <v>62.834255472654867</v>
          </cell>
          <cell r="L67">
            <v>67.857673366198185</v>
          </cell>
          <cell r="M67">
            <v>64.566424558470217</v>
          </cell>
          <cell r="N67">
            <v>73.96488611244736</v>
          </cell>
          <cell r="O67">
            <v>73.111527749471605</v>
          </cell>
          <cell r="P67">
            <v>69.11622396984157</v>
          </cell>
          <cell r="Q67">
            <v>0.96545395324760763</v>
          </cell>
          <cell r="R67">
            <v>4.5218270072885334</v>
          </cell>
          <cell r="S67">
            <v>5.9076484567922067</v>
          </cell>
          <cell r="T67">
            <v>6.8844095834349543</v>
          </cell>
          <cell r="U67">
            <v>5.4369475356516475</v>
          </cell>
          <cell r="V67">
            <v>7.6053335273804734</v>
          </cell>
          <cell r="W67">
            <v>16.629870329754059</v>
          </cell>
          <cell r="X67">
            <v>17.92627700175569</v>
          </cell>
          <cell r="Y67">
            <v>30.091924560197487</v>
          </cell>
          <cell r="Z67">
            <v>35.207774535159047</v>
          </cell>
          <cell r="AA67">
            <v>43.804589255087222</v>
          </cell>
          <cell r="AB67">
            <v>56.537045949818229</v>
          </cell>
          <cell r="AC67">
            <v>71.577914744315478</v>
          </cell>
          <cell r="AD67">
            <v>69.731571692161765</v>
          </cell>
        </row>
        <row r="68">
          <cell r="B68">
            <v>1066</v>
          </cell>
          <cell r="C68">
            <v>336.25093684670389</v>
          </cell>
          <cell r="D68">
            <v>319.27169614344024</v>
          </cell>
          <cell r="E68">
            <v>336.56316854237554</v>
          </cell>
          <cell r="F68">
            <v>471.42569611196535</v>
          </cell>
          <cell r="G68">
            <v>504.56490780624102</v>
          </cell>
          <cell r="H68">
            <v>576.04217869775039</v>
          </cell>
          <cell r="I68">
            <v>530.32562393126534</v>
          </cell>
          <cell r="J68">
            <v>517.03169052028113</v>
          </cell>
          <cell r="K68">
            <v>641.1985194362436</v>
          </cell>
          <cell r="L68">
            <v>700.66628139665863</v>
          </cell>
          <cell r="M68">
            <v>630.84247960066136</v>
          </cell>
          <cell r="N68">
            <v>568.10920623483901</v>
          </cell>
          <cell r="O68">
            <v>401.06297815416309</v>
          </cell>
          <cell r="P68">
            <v>346.51305814903401</v>
          </cell>
          <cell r="Q68">
            <v>7.9349858280760186</v>
          </cell>
          <cell r="R68">
            <v>31.103656833516343</v>
          </cell>
          <cell r="S68">
            <v>44.411483714214555</v>
          </cell>
          <cell r="T68">
            <v>59.163740152668346</v>
          </cell>
          <cell r="U68">
            <v>77.246872586968024</v>
          </cell>
          <cell r="V68">
            <v>96.400387676782316</v>
          </cell>
          <cell r="W68">
            <v>138.04137577415023</v>
          </cell>
          <cell r="X68">
            <v>179.480030089693</v>
          </cell>
          <cell r="Y68">
            <v>307.07608978326795</v>
          </cell>
          <cell r="Z68">
            <v>363.53884882958772</v>
          </cell>
          <cell r="AA68">
            <v>427.99018053946969</v>
          </cell>
          <cell r="AB68">
            <v>434.24952008421462</v>
          </cell>
          <cell r="AC68">
            <v>392.65014069723674</v>
          </cell>
          <cell r="AD68">
            <v>349.59809388795486</v>
          </cell>
        </row>
        <row r="69">
          <cell r="B69">
            <v>1067</v>
          </cell>
          <cell r="C69">
            <v>63.656637010622262</v>
          </cell>
          <cell r="D69">
            <v>63.74573972535061</v>
          </cell>
          <cell r="E69">
            <v>72.092980309349215</v>
          </cell>
          <cell r="F69">
            <v>101.81583667674984</v>
          </cell>
          <cell r="G69">
            <v>107.99560813964108</v>
          </cell>
          <cell r="H69">
            <v>112.6938453436607</v>
          </cell>
          <cell r="I69">
            <v>121.31928421568925</v>
          </cell>
          <cell r="J69">
            <v>121.49553608647558</v>
          </cell>
          <cell r="K69">
            <v>126.7552208634559</v>
          </cell>
          <cell r="L69">
            <v>131.21686383992432</v>
          </cell>
          <cell r="M69">
            <v>137.81214738508197</v>
          </cell>
          <cell r="N69">
            <v>130.60811351072425</v>
          </cell>
          <cell r="O69">
            <v>136.93799772542278</v>
          </cell>
          <cell r="P69">
            <v>137.72227213001463</v>
          </cell>
          <cell r="Q69">
            <v>1.5021951084482705</v>
          </cell>
          <cell r="R69">
            <v>6.2101515322710288</v>
          </cell>
          <cell r="S69">
            <v>9.5130915090452941</v>
          </cell>
          <cell r="T69">
            <v>12.777847610451577</v>
          </cell>
          <cell r="U69">
            <v>16.533696364628142</v>
          </cell>
          <cell r="V69">
            <v>18.859262015284553</v>
          </cell>
          <cell r="W69">
            <v>31.578864277618703</v>
          </cell>
          <cell r="X69">
            <v>42.175407953467918</v>
          </cell>
          <cell r="Y69">
            <v>60.70428487044385</v>
          </cell>
          <cell r="Z69">
            <v>68.081523107274705</v>
          </cell>
          <cell r="AA69">
            <v>93.497581008194643</v>
          </cell>
          <cell r="AB69">
            <v>99.833817140593482</v>
          </cell>
          <cell r="AC69">
            <v>134.06553833801422</v>
          </cell>
          <cell r="AD69">
            <v>138.94842543527832</v>
          </cell>
        </row>
        <row r="70">
          <cell r="B70">
            <v>1068</v>
          </cell>
          <cell r="C70">
            <v>17.687842898658904</v>
          </cell>
          <cell r="D70">
            <v>19.727851733159703</v>
          </cell>
          <cell r="E70">
            <v>15.375082203860501</v>
          </cell>
          <cell r="F70">
            <v>14.473124292486155</v>
          </cell>
          <cell r="G70">
            <v>46.170471305400739</v>
          </cell>
          <cell r="H70">
            <v>72.845011289504356</v>
          </cell>
          <cell r="I70">
            <v>45.616604289050642</v>
          </cell>
          <cell r="J70">
            <v>71.174878770316255</v>
          </cell>
          <cell r="K70">
            <v>51.708439181499678</v>
          </cell>
          <cell r="L70">
            <v>70.026224369858284</v>
          </cell>
          <cell r="M70">
            <v>125.92625449548704</v>
          </cell>
          <cell r="N70">
            <v>117.38706185159728</v>
          </cell>
          <cell r="O70">
            <v>104.10910369497982</v>
          </cell>
          <cell r="P70">
            <v>112.89115456997654</v>
          </cell>
          <cell r="Q70">
            <v>0.41740488233666972</v>
          </cell>
          <cell r="R70">
            <v>1.9219001802621811</v>
          </cell>
          <cell r="S70">
            <v>2.0288322571324011</v>
          </cell>
          <cell r="T70">
            <v>1.8163714279896872</v>
          </cell>
          <cell r="U70">
            <v>7.0685147917146525</v>
          </cell>
          <cell r="V70">
            <v>12.190578378310734</v>
          </cell>
          <cell r="W70">
            <v>11.87379702215123</v>
          </cell>
          <cell r="X70">
            <v>24.707323782168668</v>
          </cell>
          <cell r="Y70">
            <v>24.763664966992636</v>
          </cell>
          <cell r="Z70">
            <v>36.332921493747378</v>
          </cell>
          <cell r="AA70">
            <v>85.433689294829492</v>
          </cell>
          <cell r="AB70">
            <v>89.727951446152971</v>
          </cell>
          <cell r="AC70">
            <v>101.92527468337884</v>
          </cell>
          <cell r="AD70">
            <v>113.89623428707802</v>
          </cell>
        </row>
        <row r="71">
          <cell r="B71">
            <v>1069</v>
          </cell>
          <cell r="C71">
            <v>117.93163327355565</v>
          </cell>
          <cell r="D71">
            <v>105.95162516897659</v>
          </cell>
          <cell r="E71">
            <v>108.78616560254252</v>
          </cell>
          <cell r="F71">
            <v>139.16502487160943</v>
          </cell>
          <cell r="G71">
            <v>121.66774741144285</v>
          </cell>
          <cell r="H71">
            <v>154.75673562087522</v>
          </cell>
          <cell r="I71">
            <v>110.26035301460135</v>
          </cell>
          <cell r="J71">
            <v>97.102328590718258</v>
          </cell>
          <cell r="K71">
            <v>110.10308017844234</v>
          </cell>
          <cell r="L71">
            <v>108.255764209242</v>
          </cell>
          <cell r="M71">
            <v>100.45871113835167</v>
          </cell>
          <cell r="N71">
            <v>111.40894359278316</v>
          </cell>
          <cell r="O71">
            <v>145.76142458714139</v>
          </cell>
          <cell r="P71">
            <v>156.11697241097781</v>
          </cell>
          <cell r="Q71">
            <v>2.7829984578872566</v>
          </cell>
          <cell r="R71">
            <v>10.321876414402325</v>
          </cell>
          <cell r="S71">
            <v>14.354972479351567</v>
          </cell>
          <cell r="T71">
            <v>17.46515609511459</v>
          </cell>
          <cell r="U71">
            <v>18.626846292378804</v>
          </cell>
          <cell r="V71">
            <v>25.898466919856354</v>
          </cell>
          <cell r="W71">
            <v>28.700274202575098</v>
          </cell>
          <cell r="X71">
            <v>33.707660819985541</v>
          </cell>
          <cell r="Y71">
            <v>52.729415788446097</v>
          </cell>
          <cell r="Z71">
            <v>56.168217230815365</v>
          </cell>
          <cell r="AA71">
            <v>68.155432310269703</v>
          </cell>
          <cell r="AB71">
            <v>85.158416299729723</v>
          </cell>
          <cell r="AC71">
            <v>142.70388190846938</v>
          </cell>
          <cell r="AD71">
            <v>157.50689532445381</v>
          </cell>
        </row>
        <row r="72">
          <cell r="B72">
            <v>1070</v>
          </cell>
          <cell r="C72">
            <v>200.16198655606755</v>
          </cell>
          <cell r="D72">
            <v>197.27753711516345</v>
          </cell>
          <cell r="E72">
            <v>219.00995417123028</v>
          </cell>
          <cell r="F72">
            <v>309.35763913310802</v>
          </cell>
          <cell r="G72">
            <v>311.20865312245922</v>
          </cell>
          <cell r="H72">
            <v>353.76996048890476</v>
          </cell>
          <cell r="I72">
            <v>378.40391435586952</v>
          </cell>
          <cell r="J72">
            <v>377.85839820888117</v>
          </cell>
          <cell r="K72">
            <v>406.69580417258942</v>
          </cell>
          <cell r="L72">
            <v>417.19507215558355</v>
          </cell>
          <cell r="M72">
            <v>442.79289861467458</v>
          </cell>
          <cell r="N72">
            <v>479.32422110674253</v>
          </cell>
          <cell r="O72">
            <v>471.25472679688045</v>
          </cell>
          <cell r="P72">
            <v>470.82991203029025</v>
          </cell>
          <cell r="Q72">
            <v>4.7235036474144687</v>
          </cell>
          <cell r="R72">
            <v>19.218906309297655</v>
          </cell>
          <cell r="S72">
            <v>28.899647739386644</v>
          </cell>
          <cell r="T72">
            <v>38.824262501735113</v>
          </cell>
          <cell r="U72">
            <v>47.644802093418967</v>
          </cell>
          <cell r="V72">
            <v>59.203236500194777</v>
          </cell>
          <cell r="W72">
            <v>98.49683775185278</v>
          </cell>
          <cell r="X72">
            <v>131.16804622155547</v>
          </cell>
          <cell r="Y72">
            <v>194.77050163244851</v>
          </cell>
          <cell r="Z72">
            <v>216.46056089140774</v>
          </cell>
          <cell r="AA72">
            <v>300.40940289825562</v>
          </cell>
          <cell r="AB72">
            <v>366.38433367387057</v>
          </cell>
          <cell r="AC72">
            <v>461.36952264366516</v>
          </cell>
          <cell r="AD72">
            <v>475.02175147589548</v>
          </cell>
        </row>
        <row r="73">
          <cell r="B73">
            <v>1071</v>
          </cell>
          <cell r="C73">
            <v>42.365912797504606</v>
          </cell>
          <cell r="D73">
            <v>40.775626584231063</v>
          </cell>
          <cell r="E73">
            <v>35.322933801470761</v>
          </cell>
          <cell r="F73">
            <v>48.129946729618482</v>
          </cell>
          <cell r="G73">
            <v>54.075257025414679</v>
          </cell>
          <cell r="H73">
            <v>65.397094043455084</v>
          </cell>
          <cell r="I73">
            <v>52.110921713774417</v>
          </cell>
          <cell r="J73">
            <v>53.272356513372699</v>
          </cell>
          <cell r="K73">
            <v>47.265943523780273</v>
          </cell>
          <cell r="L73">
            <v>43.934290983864734</v>
          </cell>
          <cell r="M73">
            <v>49.391930524800138</v>
          </cell>
          <cell r="N73">
            <v>54.309801247560301</v>
          </cell>
          <cell r="O73">
            <v>44.280483866467229</v>
          </cell>
          <cell r="P73">
            <v>51.482150799581568</v>
          </cell>
          <cell r="Q73">
            <v>0.99976797327099765</v>
          </cell>
          <cell r="R73">
            <v>3.9723881313855296</v>
          </cell>
          <cell r="S73">
            <v>4.6610682507428987</v>
          </cell>
          <cell r="T73">
            <v>6.0402894567643903</v>
          </cell>
          <cell r="U73">
            <v>8.2787059205350619</v>
          </cell>
          <cell r="V73">
            <v>10.944172930142209</v>
          </cell>
          <cell r="W73">
            <v>13.564238651913207</v>
          </cell>
          <cell r="X73">
            <v>18.49272360916131</v>
          </cell>
          <cell r="Y73">
            <v>22.636111402690823</v>
          </cell>
          <cell r="Z73">
            <v>22.795190795511409</v>
          </cell>
          <cell r="AA73">
            <v>33.509571638047937</v>
          </cell>
          <cell r="AB73">
            <v>41.513154282300491</v>
          </cell>
          <cell r="AC73">
            <v>43.351640932628918</v>
          </cell>
          <cell r="AD73">
            <v>51.940500842669721</v>
          </cell>
        </row>
        <row r="74">
          <cell r="B74">
            <v>1072</v>
          </cell>
          <cell r="C74">
            <v>90.908329188199986</v>
          </cell>
          <cell r="D74">
            <v>92.88906990669318</v>
          </cell>
          <cell r="E74">
            <v>106.84170033961419</v>
          </cell>
          <cell r="F74">
            <v>156.35371701328768</v>
          </cell>
          <cell r="G74">
            <v>167.03098237635467</v>
          </cell>
          <cell r="H74">
            <v>179.17544684599176</v>
          </cell>
          <cell r="I74">
            <v>186.5513239915181</v>
          </cell>
          <cell r="J74">
            <v>181.57852941472885</v>
          </cell>
          <cell r="K74">
            <v>196.99227526741922</v>
          </cell>
          <cell r="L74">
            <v>209.87787071778291</v>
          </cell>
          <cell r="M74">
            <v>222.78404940807422</v>
          </cell>
          <cell r="N74">
            <v>212.18798604251015</v>
          </cell>
          <cell r="O74">
            <v>218.92708134202653</v>
          </cell>
          <cell r="P74">
            <v>222.1873703692946</v>
          </cell>
          <cell r="Q74">
            <v>2.1452915805296358</v>
          </cell>
          <cell r="R74">
            <v>9.0493137627341067</v>
          </cell>
          <cell r="S74">
            <v>14.09838888545625</v>
          </cell>
          <cell r="T74">
            <v>19.622330224190776</v>
          </cell>
          <cell r="U74">
            <v>25.571776423772096</v>
          </cell>
          <cell r="V74">
            <v>29.984926758596334</v>
          </cell>
          <cell r="W74">
            <v>48.558470973705099</v>
          </cell>
          <cell r="X74">
            <v>63.032345058391307</v>
          </cell>
          <cell r="Y74">
            <v>94.341480482228619</v>
          </cell>
          <cell r="Z74">
            <v>108.89457869081313</v>
          </cell>
          <cell r="AA74">
            <v>151.14610796000031</v>
          </cell>
          <cell r="AB74">
            <v>162.1915823495865</v>
          </cell>
          <cell r="AC74">
            <v>214.33479022922825</v>
          </cell>
          <cell r="AD74">
            <v>224.16552375256859</v>
          </cell>
        </row>
        <row r="75">
          <cell r="B75">
            <v>1073</v>
          </cell>
          <cell r="C75">
            <v>32.910512055882762</v>
          </cell>
          <cell r="D75">
            <v>31.871668176812694</v>
          </cell>
          <cell r="E75">
            <v>36.372071077769633</v>
          </cell>
          <cell r="F75">
            <v>54.480927243795215</v>
          </cell>
          <cell r="G75">
            <v>56.998001047101006</v>
          </cell>
          <cell r="H75">
            <v>58.204944151082934</v>
          </cell>
          <cell r="I75">
            <v>62.462036728646616</v>
          </cell>
          <cell r="J75">
            <v>60.704389040578754</v>
          </cell>
          <cell r="K75">
            <v>67.175947720176268</v>
          </cell>
          <cell r="L75">
            <v>70.200174342562534</v>
          </cell>
          <cell r="M75">
            <v>73.900070306168459</v>
          </cell>
          <cell r="N75">
            <v>69.607919125679629</v>
          </cell>
          <cell r="O75">
            <v>70.343563055801738</v>
          </cell>
          <cell r="P75">
            <v>71.700749743996795</v>
          </cell>
          <cell r="Q75">
            <v>0.77663559604358756</v>
          </cell>
          <cell r="R75">
            <v>3.1049586971151673</v>
          </cell>
          <cell r="S75">
            <v>4.7995080665495884</v>
          </cell>
          <cell r="T75">
            <v>6.8373350229148011</v>
          </cell>
          <cell r="U75">
            <v>8.7261663593300369</v>
          </cell>
          <cell r="V75">
            <v>9.7405700283172187</v>
          </cell>
          <cell r="W75">
            <v>16.258587355747697</v>
          </cell>
          <cell r="X75">
            <v>21.072645586996437</v>
          </cell>
          <cell r="Y75">
            <v>32.171202409409311</v>
          </cell>
          <cell r="Z75">
            <v>36.42317497748116</v>
          </cell>
          <cell r="AA75">
            <v>50.136928718304063</v>
          </cell>
          <cell r="AB75">
            <v>53.206681290590112</v>
          </cell>
          <cell r="AC75">
            <v>68.868011847228118</v>
          </cell>
          <cell r="AD75">
            <v>72.33910772291172</v>
          </cell>
        </row>
        <row r="76">
          <cell r="B76">
            <v>1074</v>
          </cell>
          <cell r="C76">
            <v>280.11010268959603</v>
          </cell>
          <cell r="D76">
            <v>280.24380345390381</v>
          </cell>
          <cell r="E76">
            <v>327.62204373135421</v>
          </cell>
          <cell r="F76">
            <v>530.01173398411072</v>
          </cell>
          <cell r="G76">
            <v>550.27452370968865</v>
          </cell>
          <cell r="H76">
            <v>572.95278327581343</v>
          </cell>
          <cell r="I76">
            <v>445.7153314164853</v>
          </cell>
          <cell r="J76">
            <v>273.48339982337507</v>
          </cell>
          <cell r="K76">
            <v>156.18703577863613</v>
          </cell>
          <cell r="L76">
            <v>154.19835023213548</v>
          </cell>
          <cell r="M76">
            <v>198.92319989073897</v>
          </cell>
          <cell r="N76">
            <v>209.12426730718818</v>
          </cell>
          <cell r="O76">
            <v>227.02355615164367</v>
          </cell>
          <cell r="P76">
            <v>212.67965591327041</v>
          </cell>
          <cell r="Q76">
            <v>6.6101516801309996</v>
          </cell>
          <cell r="R76">
            <v>27.301534077839101</v>
          </cell>
          <cell r="S76">
            <v>43.231649864149524</v>
          </cell>
          <cell r="T76">
            <v>66.516264951016993</v>
          </cell>
          <cell r="U76">
            <v>84.244832256903663</v>
          </cell>
          <cell r="V76">
            <v>95.883378805947757</v>
          </cell>
          <cell r="W76">
            <v>116.0176970071078</v>
          </cell>
          <cell r="X76">
            <v>94.935783878039686</v>
          </cell>
          <cell r="Y76">
            <v>74.799461895064312</v>
          </cell>
          <cell r="Z76">
            <v>80.005406601088183</v>
          </cell>
          <cell r="AA76">
            <v>134.957899931882</v>
          </cell>
          <cell r="AB76">
            <v>159.84974670269739</v>
          </cell>
          <cell r="AC76">
            <v>222.26143054835987</v>
          </cell>
          <cell r="AD76">
            <v>214.57316129208249</v>
          </cell>
        </row>
        <row r="77">
          <cell r="B77">
            <v>1075</v>
          </cell>
          <cell r="C77">
            <v>65.007408279679851</v>
          </cell>
          <cell r="D77">
            <v>65.598320023158664</v>
          </cell>
          <cell r="E77">
            <v>72.843238458784185</v>
          </cell>
          <cell r="F77">
            <v>107.43499020922944</v>
          </cell>
          <cell r="G77">
            <v>112.19006982396745</v>
          </cell>
          <cell r="H77">
            <v>115.81051351586711</v>
          </cell>
          <cell r="I77">
            <v>121.15875841006633</v>
          </cell>
          <cell r="J77">
            <v>111.80376478611184</v>
          </cell>
          <cell r="K77">
            <v>121.16279626101503</v>
          </cell>
          <cell r="L77">
            <v>130.77335954768526</v>
          </cell>
          <cell r="M77">
            <v>136.47898778499919</v>
          </cell>
          <cell r="N77">
            <v>137.41417861822481</v>
          </cell>
          <cell r="O77">
            <v>147.2934456648025</v>
          </cell>
          <cell r="P77">
            <v>152.87168241817156</v>
          </cell>
          <cell r="Q77">
            <v>1.5340711560734719</v>
          </cell>
          <cell r="R77">
            <v>6.3906311129403637</v>
          </cell>
          <cell r="S77">
            <v>9.6120924714185492</v>
          </cell>
          <cell r="T77">
            <v>13.48304917713625</v>
          </cell>
          <cell r="U77">
            <v>17.175851699427014</v>
          </cell>
          <cell r="V77">
            <v>19.380834968049584</v>
          </cell>
          <cell r="W77">
            <v>31.537080132075875</v>
          </cell>
          <cell r="X77">
            <v>38.811050533014061</v>
          </cell>
          <cell r="Y77">
            <v>58.026019360980122</v>
          </cell>
          <cell r="Z77">
            <v>67.851412077056153</v>
          </cell>
          <cell r="AA77">
            <v>92.593109232152344</v>
          </cell>
          <cell r="AB77">
            <v>105.03621568326437</v>
          </cell>
          <cell r="AC77">
            <v>144.2037667755875</v>
          </cell>
          <cell r="AD77">
            <v>154.23271223404129</v>
          </cell>
        </row>
        <row r="78">
          <cell r="B78">
            <v>1076</v>
          </cell>
          <cell r="C78">
            <v>106.97074616267784</v>
          </cell>
          <cell r="D78">
            <v>106.71765492035171</v>
          </cell>
          <cell r="E78">
            <v>122.95242020314021</v>
          </cell>
          <cell r="F78">
            <v>174.5878902209995</v>
          </cell>
          <cell r="G78">
            <v>188.60518090600937</v>
          </cell>
          <cell r="H78">
            <v>199.78845706272998</v>
          </cell>
          <cell r="I78">
            <v>213.38703421604885</v>
          </cell>
          <cell r="J78">
            <v>210.63720980794449</v>
          </cell>
          <cell r="K78">
            <v>229.31140621423322</v>
          </cell>
          <cell r="L78">
            <v>238.42427178058554</v>
          </cell>
          <cell r="M78">
            <v>244.47660204290605</v>
          </cell>
          <cell r="N78">
            <v>242.48874864625321</v>
          </cell>
          <cell r="O78">
            <v>251.16921743985236</v>
          </cell>
          <cell r="P78">
            <v>257.16956496805523</v>
          </cell>
          <cell r="Q78">
            <v>2.5243390034227233</v>
          </cell>
          <cell r="R78">
            <v>10.396503532304848</v>
          </cell>
          <cell r="S78">
            <v>16.224292845601472</v>
          </cell>
          <cell r="T78">
            <v>21.910711817424058</v>
          </cell>
          <cell r="U78">
            <v>28.874700069873448</v>
          </cell>
          <cell r="V78">
            <v>33.434504323508769</v>
          </cell>
          <cell r="W78">
            <v>55.543685702365423</v>
          </cell>
          <cell r="X78">
            <v>73.119643239461936</v>
          </cell>
          <cell r="Y78">
            <v>109.81942070746003</v>
          </cell>
          <cell r="Z78">
            <v>123.70580345806287</v>
          </cell>
          <cell r="AA78">
            <v>165.8632518093186</v>
          </cell>
          <cell r="AB78">
            <v>185.35278353142752</v>
          </cell>
          <cell r="AC78">
            <v>245.90060399108705</v>
          </cell>
          <cell r="AD78">
            <v>259.45916785669431</v>
          </cell>
        </row>
        <row r="79">
          <cell r="B79">
            <v>1077</v>
          </cell>
          <cell r="C79">
            <v>115.29911803246529</v>
          </cell>
          <cell r="D79">
            <v>115.81592647415097</v>
          </cell>
          <cell r="E79">
            <v>124.8395921757531</v>
          </cell>
          <cell r="F79">
            <v>173.78510016792714</v>
          </cell>
          <cell r="G79">
            <v>189.72607877554742</v>
          </cell>
          <cell r="H79">
            <v>201.92560915551755</v>
          </cell>
          <cell r="I79">
            <v>209.19525591244121</v>
          </cell>
          <cell r="J79">
            <v>202.06357718203827</v>
          </cell>
          <cell r="K79">
            <v>211.86534686133626</v>
          </cell>
          <cell r="L79">
            <v>225.42509323322741</v>
          </cell>
          <cell r="M79">
            <v>237.87614234501311</v>
          </cell>
          <cell r="N79">
            <v>218.0203754919371</v>
          </cell>
          <cell r="O79">
            <v>218.6070956530526</v>
          </cell>
          <cell r="P79">
            <v>232.06788656027783</v>
          </cell>
          <cell r="Q79">
            <v>2.7208752967560517</v>
          </cell>
          <cell r="R79">
            <v>11.282863080006113</v>
          </cell>
          <cell r="S79">
            <v>16.473316253868639</v>
          </cell>
          <cell r="T79">
            <v>21.809961980304784</v>
          </cell>
          <cell r="U79">
            <v>29.046305057797934</v>
          </cell>
          <cell r="V79">
            <v>33.792155721076085</v>
          </cell>
          <cell r="W79">
            <v>54.452584654520884</v>
          </cell>
          <cell r="X79">
            <v>70.143431394251564</v>
          </cell>
          <cell r="Y79">
            <v>101.46433639921077</v>
          </cell>
          <cell r="Z79">
            <v>116.96121401468771</v>
          </cell>
          <cell r="AA79">
            <v>161.3852211929705</v>
          </cell>
          <cell r="AB79">
            <v>166.6497257691299</v>
          </cell>
          <cell r="AC79">
            <v>214.02151667210521</v>
          </cell>
          <cell r="AD79">
            <v>234.13400703411685</v>
          </cell>
        </row>
        <row r="80">
          <cell r="B80">
            <v>1078</v>
          </cell>
          <cell r="C80">
            <v>511.04426418204616</v>
          </cell>
          <cell r="D80">
            <v>476.93397819999808</v>
          </cell>
          <cell r="E80">
            <v>436.47471866133083</v>
          </cell>
          <cell r="F80">
            <v>529.95218219221022</v>
          </cell>
          <cell r="G80">
            <v>536.42651139248574</v>
          </cell>
          <cell r="H80">
            <v>578.35609745390036</v>
          </cell>
          <cell r="I80">
            <v>457.74877043470514</v>
          </cell>
          <cell r="J80">
            <v>447.23557074705991</v>
          </cell>
          <cell r="K80">
            <v>394.35969675625569</v>
          </cell>
          <cell r="L80">
            <v>208.15486055962049</v>
          </cell>
          <cell r="M80">
            <v>95.572884753965511</v>
          </cell>
          <cell r="N80">
            <v>110.40664705611897</v>
          </cell>
          <cell r="O80">
            <v>35.310288231405707</v>
          </cell>
          <cell r="P80">
            <v>35.225297141423027</v>
          </cell>
          <cell r="Q80">
            <v>12.059829577970206</v>
          </cell>
          <cell r="R80">
            <v>46.463219162126464</v>
          </cell>
          <cell r="S80">
            <v>57.595398639270392</v>
          </cell>
          <cell r="T80">
            <v>66.508791224466464</v>
          </cell>
          <cell r="U80">
            <v>82.124756868187703</v>
          </cell>
          <cell r="V80">
            <v>96.78762089232518</v>
          </cell>
          <cell r="W80">
            <v>119.14994708594749</v>
          </cell>
          <cell r="X80">
            <v>155.2513224365203</v>
          </cell>
          <cell r="Y80">
            <v>188.86262206983702</v>
          </cell>
          <cell r="Z80">
            <v>108.00059942272067</v>
          </cell>
          <cell r="AA80">
            <v>64.840681347934947</v>
          </cell>
          <cell r="AB80">
            <v>84.392284039854687</v>
          </cell>
          <cell r="AC80">
            <v>34.569607262009782</v>
          </cell>
          <cell r="AD80">
            <v>35.538911009760014</v>
          </cell>
        </row>
        <row r="81">
          <cell r="B81">
            <v>1079</v>
          </cell>
          <cell r="C81">
            <v>23.787185621125801</v>
          </cell>
          <cell r="D81">
            <v>23.635270551772745</v>
          </cell>
          <cell r="E81">
            <v>26.836436663543477</v>
          </cell>
          <cell r="F81">
            <v>47.13538545281564</v>
          </cell>
          <cell r="G81">
            <v>51.308415067232758</v>
          </cell>
          <cell r="H81">
            <v>53.631172228942511</v>
          </cell>
          <cell r="I81">
            <v>58.819504504755294</v>
          </cell>
          <cell r="J81">
            <v>54.689242396972645</v>
          </cell>
          <cell r="K81">
            <v>56.006248277740532</v>
          </cell>
          <cell r="L81">
            <v>56.82829619523504</v>
          </cell>
          <cell r="M81">
            <v>59.022221499209557</v>
          </cell>
          <cell r="N81">
            <v>54.936496659102595</v>
          </cell>
          <cell r="O81">
            <v>55.153738351950601</v>
          </cell>
          <cell r="P81">
            <v>58.070399382298618</v>
          </cell>
          <cell r="Q81">
            <v>0.56133964283792626</v>
          </cell>
          <cell r="R81">
            <v>2.3025634695766257</v>
          </cell>
          <cell r="S81">
            <v>3.5412251881044736</v>
          </cell>
          <cell r="T81">
            <v>5.9154724062048603</v>
          </cell>
          <cell r="U81">
            <v>7.8551134651238899</v>
          </cell>
          <cell r="V81">
            <v>8.9751514483162076</v>
          </cell>
          <cell r="W81">
            <v>15.310452593259201</v>
          </cell>
          <cell r="X81">
            <v>18.984574932174567</v>
          </cell>
          <cell r="Y81">
            <v>26.821926756288335</v>
          </cell>
          <cell r="Z81">
            <v>29.485211331394193</v>
          </cell>
          <cell r="AA81">
            <v>40.043167751287221</v>
          </cell>
          <cell r="AB81">
            <v>41.992185740890747</v>
          </cell>
          <cell r="AC81">
            <v>53.996814224891303</v>
          </cell>
          <cell r="AD81">
            <v>58.587405172570314</v>
          </cell>
        </row>
        <row r="82">
          <cell r="B82">
            <v>1080</v>
          </cell>
          <cell r="C82">
            <v>122.1364941466083</v>
          </cell>
          <cell r="D82">
            <v>121.98022746921154</v>
          </cell>
          <cell r="E82">
            <v>137.83012894043367</v>
          </cell>
          <cell r="F82">
            <v>196.98430593091666</v>
          </cell>
          <cell r="G82">
            <v>206.20841171673473</v>
          </cell>
          <cell r="H82">
            <v>221.8340919728289</v>
          </cell>
          <cell r="I82">
            <v>234.32420796708007</v>
          </cell>
          <cell r="J82">
            <v>233.20979151815507</v>
          </cell>
          <cell r="K82">
            <v>248.28698890793333</v>
          </cell>
          <cell r="L82">
            <v>253.87088383603972</v>
          </cell>
          <cell r="M82">
            <v>264.8264760278708</v>
          </cell>
          <cell r="N82">
            <v>247.54814970145381</v>
          </cell>
          <cell r="O82">
            <v>255.7085008714561</v>
          </cell>
          <cell r="P82">
            <v>267.62950899594802</v>
          </cell>
          <cell r="Q82">
            <v>2.8822264682226306</v>
          </cell>
          <cell r="R82">
            <v>11.883393302649862</v>
          </cell>
          <cell r="S82">
            <v>18.187493757194812</v>
          </cell>
          <cell r="T82">
            <v>24.721453213875161</v>
          </cell>
          <cell r="U82">
            <v>31.569684414835603</v>
          </cell>
          <cell r="V82">
            <v>37.123830957052803</v>
          </cell>
          <cell r="W82">
            <v>60.993537904470912</v>
          </cell>
          <cell r="X82">
            <v>80.955386616185862</v>
          </cell>
          <cell r="Y82">
            <v>118.90700833954578</v>
          </cell>
          <cell r="Z82">
            <v>131.72023731060051</v>
          </cell>
          <cell r="AA82">
            <v>179.66946575720286</v>
          </cell>
          <cell r="AB82">
            <v>189.2200725244987</v>
          </cell>
          <cell r="AC82">
            <v>250.34466982405633</v>
          </cell>
          <cell r="AD82">
            <v>270.01223767131938</v>
          </cell>
        </row>
        <row r="83">
          <cell r="B83">
            <v>1081</v>
          </cell>
          <cell r="C83">
            <v>32.336268408885331</v>
          </cell>
          <cell r="D83">
            <v>30.35174992555396</v>
          </cell>
          <cell r="E83">
            <v>29.439649831781391</v>
          </cell>
          <cell r="F83">
            <v>39.106286776095374</v>
          </cell>
          <cell r="G83">
            <v>41.369101705315359</v>
          </cell>
          <cell r="H83">
            <v>40.392265601845843</v>
          </cell>
          <cell r="I83">
            <v>37.806816515791624</v>
          </cell>
          <cell r="J83">
            <v>38.584848543519591</v>
          </cell>
          <cell r="K83">
            <v>34.55973095062393</v>
          </cell>
          <cell r="L83">
            <v>49.634700033759721</v>
          </cell>
          <cell r="M83">
            <v>56.521264014215738</v>
          </cell>
          <cell r="N83">
            <v>60.210821260456562</v>
          </cell>
          <cell r="O83">
            <v>59.997200384405382</v>
          </cell>
          <cell r="P83">
            <v>58.335322883874319</v>
          </cell>
          <cell r="Q83">
            <v>0.76308436182690875</v>
          </cell>
          <cell r="R83">
            <v>2.9568872699476585</v>
          </cell>
          <cell r="S83">
            <v>3.8847344310395644</v>
          </cell>
          <cell r="T83">
            <v>4.9078236681590033</v>
          </cell>
          <cell r="U83">
            <v>6.3334442784811706</v>
          </cell>
          <cell r="V83">
            <v>6.7596266508890377</v>
          </cell>
          <cell r="W83">
            <v>9.8409443745021736</v>
          </cell>
          <cell r="X83">
            <v>13.394168877014893</v>
          </cell>
          <cell r="Y83">
            <v>16.550984948639783</v>
          </cell>
          <cell r="Z83">
            <v>25.752832969651386</v>
          </cell>
          <cell r="AA83">
            <v>38.346412570498458</v>
          </cell>
          <cell r="AB83">
            <v>46.023757315105911</v>
          </cell>
          <cell r="AC83">
            <v>58.738678101875891</v>
          </cell>
          <cell r="AD83">
            <v>58.854687311003175</v>
          </cell>
        </row>
        <row r="84">
          <cell r="B84">
            <v>1082</v>
          </cell>
          <cell r="C84">
            <v>634.57915965305074</v>
          </cell>
          <cell r="D84">
            <v>943.70278916190966</v>
          </cell>
          <cell r="E84">
            <v>949.06753602834112</v>
          </cell>
          <cell r="F84">
            <v>1050.7009035976619</v>
          </cell>
          <cell r="G84">
            <v>881.7788811461088</v>
          </cell>
          <cell r="H84">
            <v>1111.7067299940761</v>
          </cell>
          <cell r="I84">
            <v>976.51928813452514</v>
          </cell>
          <cell r="J84">
            <v>683.4788771172897</v>
          </cell>
          <cell r="K84">
            <v>899.65202761919488</v>
          </cell>
          <cell r="L84">
            <v>994.17796404771298</v>
          </cell>
          <cell r="M84">
            <v>993.92187900403519</v>
          </cell>
          <cell r="N84">
            <v>1145.0034713354908</v>
          </cell>
          <cell r="O84">
            <v>1188.3098735046176</v>
          </cell>
          <cell r="P84">
            <v>1142.1939141080775</v>
          </cell>
          <cell r="Q84">
            <v>14.975056087159576</v>
          </cell>
          <cell r="R84">
            <v>91.936141103271893</v>
          </cell>
          <cell r="S84">
            <v>125.23502676349891</v>
          </cell>
          <cell r="T84">
            <v>131.86255172620429</v>
          </cell>
          <cell r="U84">
            <v>134.99682563720728</v>
          </cell>
          <cell r="V84">
            <v>186.04359839863133</v>
          </cell>
          <cell r="W84">
            <v>254.18358065525965</v>
          </cell>
          <cell r="X84">
            <v>237.25974960497877</v>
          </cell>
          <cell r="Y84">
            <v>430.85194122061699</v>
          </cell>
          <cell r="Z84">
            <v>515.82660986798919</v>
          </cell>
          <cell r="AA84">
            <v>674.31857903156322</v>
          </cell>
          <cell r="AB84">
            <v>875.21413570732091</v>
          </cell>
          <cell r="AC84">
            <v>1163.3834695262067</v>
          </cell>
          <cell r="AD84">
            <v>1152.3629653542957</v>
          </cell>
        </row>
        <row r="85">
          <cell r="B85">
            <v>1083</v>
          </cell>
          <cell r="C85">
            <v>24.463859608362611</v>
          </cell>
          <cell r="D85">
            <v>24.481571016144567</v>
          </cell>
          <cell r="E85">
            <v>28.020155009803172</v>
          </cell>
          <cell r="F85">
            <v>42.22599128843774</v>
          </cell>
          <cell r="G85">
            <v>44.565492760721853</v>
          </cell>
          <cell r="H85">
            <v>47.919209146941427</v>
          </cell>
          <cell r="I85">
            <v>51.944615559774952</v>
          </cell>
          <cell r="J85">
            <v>50.955630061848723</v>
          </cell>
          <cell r="K85">
            <v>55.534232524122416</v>
          </cell>
          <cell r="L85">
            <v>56.290632809588701</v>
          </cell>
          <cell r="M85">
            <v>59.097272015155859</v>
          </cell>
          <cell r="N85">
            <v>57.030733047169804</v>
          </cell>
          <cell r="O85">
            <v>60.772281134431545</v>
          </cell>
          <cell r="P85">
            <v>61.229971470176714</v>
          </cell>
          <cell r="Q85">
            <v>0.57730806971966198</v>
          </cell>
          <cell r="R85">
            <v>2.3850106126833559</v>
          </cell>
          <cell r="S85">
            <v>3.6974237652833382</v>
          </cell>
          <cell r="T85">
            <v>5.2993453621260063</v>
          </cell>
          <cell r="U85">
            <v>6.822798985427867</v>
          </cell>
          <cell r="V85">
            <v>8.0192571130347456</v>
          </cell>
          <cell r="W85">
            <v>13.520949907674126</v>
          </cell>
          <cell r="X85">
            <v>17.688505722999068</v>
          </cell>
          <cell r="Y85">
            <v>26.595873907531622</v>
          </cell>
          <cell r="Z85">
            <v>29.206246104344764</v>
          </cell>
          <cell r="AA85">
            <v>40.094085190914569</v>
          </cell>
          <cell r="AB85">
            <v>43.592971534326999</v>
          </cell>
          <cell r="AC85">
            <v>59.49750048670473</v>
          </cell>
          <cell r="AD85">
            <v>61.775107204130364</v>
          </cell>
        </row>
        <row r="86">
          <cell r="B86">
            <v>1084</v>
          </cell>
          <cell r="C86">
            <v>61.292478698772641</v>
          </cell>
          <cell r="D86">
            <v>41.962082063433797</v>
          </cell>
          <cell r="E86">
            <v>31.723822142583781</v>
          </cell>
          <cell r="F86">
            <v>72.230058962335349</v>
          </cell>
          <cell r="G86">
            <v>95.190392021168577</v>
          </cell>
          <cell r="H86">
            <v>56.070755404961908</v>
          </cell>
          <cell r="I86">
            <v>42.927439609456869</v>
          </cell>
          <cell r="J86">
            <v>35.218458511964464</v>
          </cell>
          <cell r="K86">
            <v>39.80373794217877</v>
          </cell>
          <cell r="L86">
            <v>41.10918255418246</v>
          </cell>
          <cell r="M86">
            <v>48.714879489472821</v>
          </cell>
          <cell r="N86">
            <v>54.380673253650848</v>
          </cell>
          <cell r="O86">
            <v>61.82771184334954</v>
          </cell>
          <cell r="P86">
            <v>63.36024382458362</v>
          </cell>
          <cell r="Q86">
            <v>1.4464047428487621</v>
          </cell>
          <cell r="R86">
            <v>4.0879733978501989</v>
          </cell>
          <cell r="S86">
            <v>4.1861443619627927</v>
          </cell>
          <cell r="T86">
            <v>9.0648440993012258</v>
          </cell>
          <cell r="U86">
            <v>14.573268909906924</v>
          </cell>
          <cell r="V86">
            <v>9.3834145454208127</v>
          </cell>
          <cell r="W86">
            <v>11.173819545478352</v>
          </cell>
          <cell r="X86">
            <v>12.225575548530212</v>
          </cell>
          <cell r="Y86">
            <v>19.06238993937276</v>
          </cell>
          <cell r="Z86">
            <v>21.32939075116186</v>
          </cell>
          <cell r="AA86">
            <v>33.05023162177698</v>
          </cell>
          <cell r="AB86">
            <v>41.567327202391319</v>
          </cell>
          <cell r="AC86">
            <v>60.530792111526651</v>
          </cell>
          <cell r="AD86">
            <v>63.924345557631447</v>
          </cell>
        </row>
        <row r="87">
          <cell r="B87">
            <v>1085</v>
          </cell>
          <cell r="C87">
            <v>33.246638715436717</v>
          </cell>
          <cell r="D87">
            <v>30.471202139013091</v>
          </cell>
          <cell r="E87">
            <v>34.87972967505933</v>
          </cell>
          <cell r="F87">
            <v>39.964166801192633</v>
          </cell>
          <cell r="G87">
            <v>53.91807639019671</v>
          </cell>
          <cell r="H87">
            <v>59.573025540422925</v>
          </cell>
          <cell r="I87">
            <v>62.638625944141339</v>
          </cell>
          <cell r="J87">
            <v>55.950004490053715</v>
          </cell>
          <cell r="K87">
            <v>61.136060269337335</v>
          </cell>
          <cell r="L87">
            <v>70.528039939485055</v>
          </cell>
          <cell r="M87">
            <v>63.811599598605625</v>
          </cell>
          <cell r="N87">
            <v>72.381613349042269</v>
          </cell>
          <cell r="O87">
            <v>76.327768789511737</v>
          </cell>
          <cell r="P87">
            <v>73.817245217311438</v>
          </cell>
          <cell r="Q87">
            <v>0.7845676491257626</v>
          </cell>
          <cell r="R87">
            <v>2.9685243824769443</v>
          </cell>
          <cell r="S87">
            <v>4.6025848672893828</v>
          </cell>
          <cell r="T87">
            <v>5.015487275182589</v>
          </cell>
          <cell r="U87">
            <v>8.2546421929274274</v>
          </cell>
          <cell r="V87">
            <v>9.9695178053774232</v>
          </cell>
          <cell r="W87">
            <v>16.304552734665407</v>
          </cell>
          <cell r="X87">
            <v>19.422230152446321</v>
          </cell>
          <cell r="Y87">
            <v>29.278642671802082</v>
          </cell>
          <cell r="Z87">
            <v>36.593287176170733</v>
          </cell>
          <cell r="AA87">
            <v>43.292484123783055</v>
          </cell>
          <cell r="AB87">
            <v>55.326828917378784</v>
          </cell>
          <cell r="AC87">
            <v>74.726690786173293</v>
          </cell>
          <cell r="AD87">
            <v>74.474446538556151</v>
          </cell>
        </row>
        <row r="88">
          <cell r="B88">
            <v>1086</v>
          </cell>
          <cell r="C88">
            <v>419.43357117006497</v>
          </cell>
          <cell r="D88">
            <v>419.62632977830589</v>
          </cell>
          <cell r="E88">
            <v>371.4738305303365</v>
          </cell>
          <cell r="F88">
            <v>474.84256938347869</v>
          </cell>
          <cell r="G88">
            <v>510.60987848578941</v>
          </cell>
          <cell r="H88">
            <v>467.23691444967591</v>
          </cell>
          <cell r="I88">
            <v>386.01439444012249</v>
          </cell>
          <cell r="J88">
            <v>375.72978797176984</v>
          </cell>
          <cell r="K88">
            <v>343.37776050401686</v>
          </cell>
          <cell r="L88">
            <v>397.25646614745165</v>
          </cell>
          <cell r="M88">
            <v>372.02115072895356</v>
          </cell>
          <cell r="N88">
            <v>448.64631756745285</v>
          </cell>
          <cell r="O88">
            <v>352.69233190720649</v>
          </cell>
          <cell r="P88">
            <v>263.56775324358517</v>
          </cell>
          <cell r="Q88">
            <v>9.8979633313887181</v>
          </cell>
          <cell r="R88">
            <v>40.880270682899855</v>
          </cell>
          <cell r="S88">
            <v>49.018150281580105</v>
          </cell>
          <cell r="T88">
            <v>59.592556409477567</v>
          </cell>
          <cell r="U88">
            <v>78.172333459594441</v>
          </cell>
          <cell r="V88">
            <v>78.191877878938783</v>
          </cell>
          <cell r="W88">
            <v>100.47781150406244</v>
          </cell>
          <cell r="X88">
            <v>130.42913014269476</v>
          </cell>
          <cell r="Y88">
            <v>164.44688628853507</v>
          </cell>
          <cell r="Z88">
            <v>206.1154678450942</v>
          </cell>
          <cell r="AA88">
            <v>252.39486022846322</v>
          </cell>
          <cell r="AB88">
            <v>342.93485469531726</v>
          </cell>
          <cell r="AC88">
            <v>345.2941340623305</v>
          </cell>
          <cell r="AD88">
            <v>265.9143197560478</v>
          </cell>
        </row>
        <row r="89">
          <cell r="B89">
            <v>1087</v>
          </cell>
          <cell r="C89">
            <v>20.074706198464067</v>
          </cell>
          <cell r="D89">
            <v>20.024373161620467</v>
          </cell>
          <cell r="E89">
            <v>22.146586839925178</v>
          </cell>
          <cell r="F89">
            <v>34.066350978488614</v>
          </cell>
          <cell r="G89">
            <v>36.473940838823751</v>
          </cell>
          <cell r="H89">
            <v>39.699631207540797</v>
          </cell>
          <cell r="I89">
            <v>42.111740398516091</v>
          </cell>
          <cell r="J89">
            <v>43.291915015598718</v>
          </cell>
          <cell r="K89">
            <v>47.31110658862751</v>
          </cell>
          <cell r="L89">
            <v>49.913582909490643</v>
          </cell>
          <cell r="M89">
            <v>50.331884753964296</v>
          </cell>
          <cell r="N89">
            <v>52.593212442312648</v>
          </cell>
          <cell r="O89">
            <v>53.735440261022589</v>
          </cell>
          <cell r="P89">
            <v>58.42177479963285</v>
          </cell>
          <cell r="Q89">
            <v>0.47373104944008892</v>
          </cell>
          <cell r="R89">
            <v>1.9507874911827341</v>
          </cell>
          <cell r="S89">
            <v>2.9223720023391024</v>
          </cell>
          <cell r="T89">
            <v>4.2753137002574686</v>
          </cell>
          <cell r="U89">
            <v>5.5840146968825293</v>
          </cell>
          <cell r="V89">
            <v>6.6437146107668577</v>
          </cell>
          <cell r="W89">
            <v>10.961496707932891</v>
          </cell>
          <cell r="X89">
            <v>15.028158528969902</v>
          </cell>
          <cell r="Y89">
            <v>22.657740425427978</v>
          </cell>
          <cell r="Z89">
            <v>25.897530612870948</v>
          </cell>
          <cell r="AA89">
            <v>34.147276284211685</v>
          </cell>
          <cell r="AB89">
            <v>40.201033555018029</v>
          </cell>
          <cell r="AC89">
            <v>52.60826685131785</v>
          </cell>
          <cell r="AD89">
            <v>58.941908915648</v>
          </cell>
        </row>
        <row r="90">
          <cell r="B90">
            <v>1088</v>
          </cell>
          <cell r="C90">
            <v>110.06730630841953</v>
          </cell>
          <cell r="D90">
            <v>112.10499909597979</v>
          </cell>
          <cell r="E90">
            <v>127.51268138481198</v>
          </cell>
          <cell r="F90">
            <v>182.89079231673006</v>
          </cell>
          <cell r="G90">
            <v>198.11401942385601</v>
          </cell>
          <cell r="H90">
            <v>211.14008378613426</v>
          </cell>
          <cell r="I90">
            <v>224.48504584148617</v>
          </cell>
          <cell r="J90">
            <v>225.78348800615831</v>
          </cell>
          <cell r="K90">
            <v>240.32404847058575</v>
          </cell>
          <cell r="L90">
            <v>250.73897473547103</v>
          </cell>
          <cell r="M90">
            <v>268.613570831998</v>
          </cell>
          <cell r="N90">
            <v>263.44506544372837</v>
          </cell>
          <cell r="O90">
            <v>275.01830682947104</v>
          </cell>
          <cell r="P90">
            <v>278.93978007634291</v>
          </cell>
          <cell r="Q90">
            <v>2.5974128842055366</v>
          </cell>
          <cell r="R90">
            <v>10.921342114950447</v>
          </cell>
          <cell r="S90">
            <v>16.826046050147028</v>
          </cell>
          <cell r="T90">
            <v>22.952722777276751</v>
          </cell>
          <cell r="U90">
            <v>30.330465276835135</v>
          </cell>
          <cell r="V90">
            <v>35.334193716692035</v>
          </cell>
          <cell r="W90">
            <v>58.432448236176995</v>
          </cell>
          <cell r="X90">
            <v>78.377453382640496</v>
          </cell>
          <cell r="Y90">
            <v>115.09348017540142</v>
          </cell>
          <cell r="Z90">
            <v>130.09525454877831</v>
          </cell>
          <cell r="AA90">
            <v>182.23879081274526</v>
          </cell>
          <cell r="AB90">
            <v>201.37130675225092</v>
          </cell>
          <cell r="AC90">
            <v>269.24942653120991</v>
          </cell>
          <cell r="AD90">
            <v>281.42320507377008</v>
          </cell>
        </row>
        <row r="91">
          <cell r="B91">
            <v>1089</v>
          </cell>
          <cell r="C91">
            <v>143.97555719761721</v>
          </cell>
          <cell r="D91">
            <v>146.50447915547184</v>
          </cell>
          <cell r="E91">
            <v>162.72879572242451</v>
          </cell>
          <cell r="F91">
            <v>230.60067390884885</v>
          </cell>
          <cell r="G91">
            <v>247.36279615736947</v>
          </cell>
          <cell r="H91">
            <v>270.79920685026667</v>
          </cell>
          <cell r="I91">
            <v>291.98552180476298</v>
          </cell>
          <cell r="J91">
            <v>294.35781753381923</v>
          </cell>
          <cell r="K91">
            <v>320.89864517238908</v>
          </cell>
          <cell r="L91">
            <v>354.89004281490475</v>
          </cell>
          <cell r="M91">
            <v>367.26788733122049</v>
          </cell>
          <cell r="N91">
            <v>359.66986553328474</v>
          </cell>
          <cell r="O91">
            <v>361.0768905280305</v>
          </cell>
          <cell r="P91">
            <v>368.48144611977631</v>
          </cell>
          <cell r="Q91">
            <v>3.397593525436863</v>
          </cell>
          <cell r="R91">
            <v>14.272561894047717</v>
          </cell>
          <cell r="S91">
            <v>21.473018846238581</v>
          </cell>
          <cell r="T91">
            <v>28.940294223870712</v>
          </cell>
          <cell r="U91">
            <v>37.870256337490225</v>
          </cell>
          <cell r="V91">
            <v>45.318119902168235</v>
          </cell>
          <cell r="W91">
            <v>76.002518673860322</v>
          </cell>
          <cell r="X91">
            <v>102.18203432548376</v>
          </cell>
          <cell r="Y91">
            <v>153.68142344265624</v>
          </cell>
          <cell r="Z91">
            <v>184.13376103791035</v>
          </cell>
          <cell r="AA91">
            <v>249.17004559480819</v>
          </cell>
          <cell r="AB91">
            <v>274.92331541626208</v>
          </cell>
          <cell r="AC91">
            <v>353.50281524577611</v>
          </cell>
          <cell r="AD91">
            <v>371.7620683176267</v>
          </cell>
        </row>
        <row r="92">
          <cell r="B92">
            <v>1090</v>
          </cell>
          <cell r="C92">
            <v>261.97279950472631</v>
          </cell>
          <cell r="D92">
            <v>203.16931671887698</v>
          </cell>
          <cell r="E92">
            <v>147.84515564340575</v>
          </cell>
          <cell r="F92">
            <v>123.01837565112241</v>
          </cell>
          <cell r="G92">
            <v>158.03693294244911</v>
          </cell>
          <cell r="H92">
            <v>129.60179013300865</v>
          </cell>
          <cell r="I92">
            <v>184.8340112217526</v>
          </cell>
          <cell r="J92">
            <v>246.88982983068996</v>
          </cell>
          <cell r="K92">
            <v>146.31952435427954</v>
          </cell>
          <cell r="L92">
            <v>146.12247891100489</v>
          </cell>
          <cell r="M92">
            <v>142.39635778627922</v>
          </cell>
          <cell r="N92">
            <v>104.69942162500014</v>
          </cell>
          <cell r="O92">
            <v>31.577809884666305</v>
          </cell>
          <cell r="P92">
            <v>31.241003735266084</v>
          </cell>
          <cell r="Q92">
            <v>6.1821402518771302</v>
          </cell>
          <cell r="R92">
            <v>19.792887320286759</v>
          </cell>
          <cell r="S92">
            <v>19.509035259322872</v>
          </cell>
          <cell r="T92">
            <v>15.438757944364887</v>
          </cell>
          <cell r="U92">
            <v>24.194823369937058</v>
          </cell>
          <cell r="V92">
            <v>21.688798623516156</v>
          </cell>
          <cell r="W92">
            <v>48.111462180097057</v>
          </cell>
          <cell r="X92">
            <v>85.704212912483428</v>
          </cell>
          <cell r="Y92">
            <v>70.073816510313179</v>
          </cell>
          <cell r="Z92">
            <v>75.815262103871191</v>
          </cell>
          <cell r="AA92">
            <v>96.607702949382471</v>
          </cell>
          <cell r="AB92">
            <v>80.029813097161878</v>
          </cell>
          <cell r="AC92">
            <v>30.91542268795201</v>
          </cell>
          <cell r="AD92">
            <v>31.519145094665038</v>
          </cell>
        </row>
        <row r="93">
          <cell r="B93">
            <v>1091</v>
          </cell>
          <cell r="C93">
            <v>31.830508229195058</v>
          </cell>
          <cell r="D93">
            <v>31.946692005875686</v>
          </cell>
          <cell r="E93">
            <v>35.123870687649955</v>
          </cell>
          <cell r="F93">
            <v>52.273535614306418</v>
          </cell>
          <cell r="G93">
            <v>62.298270433229405</v>
          </cell>
          <cell r="H93">
            <v>62.915497110823985</v>
          </cell>
          <cell r="I93">
            <v>66.927757833925583</v>
          </cell>
          <cell r="J93">
            <v>61.402695714073992</v>
          </cell>
          <cell r="K93">
            <v>70.951496450083837</v>
          </cell>
          <cell r="L93">
            <v>73.071493809169723</v>
          </cell>
          <cell r="M93">
            <v>77.358545282773321</v>
          </cell>
          <cell r="N93">
            <v>76.117455825402473</v>
          </cell>
          <cell r="O93">
            <v>77.367935261200614</v>
          </cell>
          <cell r="P93">
            <v>75.45157300967918</v>
          </cell>
          <cell r="Q93">
            <v>0.75114922821543839</v>
          </cell>
          <cell r="R93">
            <v>3.1122675674650879</v>
          </cell>
          <cell r="S93">
            <v>4.634800705557125</v>
          </cell>
          <cell r="T93">
            <v>6.5603082382924516</v>
          </cell>
          <cell r="U93">
            <v>9.537616437630156</v>
          </cell>
          <cell r="V93">
            <v>10.528878850628855</v>
          </cell>
          <cell r="W93">
            <v>17.420994483328364</v>
          </cell>
          <cell r="X93">
            <v>21.31505259041365</v>
          </cell>
          <cell r="Y93">
            <v>33.979348725445035</v>
          </cell>
          <cell r="Z93">
            <v>37.912951496242194</v>
          </cell>
          <cell r="AA93">
            <v>52.483304204250032</v>
          </cell>
          <cell r="AB93">
            <v>58.182420385824415</v>
          </cell>
          <cell r="AC93">
            <v>75.745038361750844</v>
          </cell>
          <cell r="AD93">
            <v>76.123324892670354</v>
          </cell>
        </row>
        <row r="94">
          <cell r="B94">
            <v>1092</v>
          </cell>
          <cell r="C94">
            <v>41.559311751730583</v>
          </cell>
          <cell r="D94">
            <v>36.76762053099133</v>
          </cell>
          <cell r="E94">
            <v>40.800196225843749</v>
          </cell>
          <cell r="F94">
            <v>45.865688794787829</v>
          </cell>
          <cell r="G94">
            <v>29.814850418648721</v>
          </cell>
          <cell r="H94">
            <v>35.477120768318024</v>
          </cell>
          <cell r="I94">
            <v>26.356452935773234</v>
          </cell>
          <cell r="J94">
            <v>27.630545556084787</v>
          </cell>
          <cell r="K94">
            <v>26.602485232524177</v>
          </cell>
          <cell r="L94">
            <v>25.912160514398114</v>
          </cell>
          <cell r="M94">
            <v>24.036020623013663</v>
          </cell>
          <cell r="N94">
            <v>27.616512271734301</v>
          </cell>
          <cell r="O94">
            <v>25.627017414223268</v>
          </cell>
          <cell r="P94">
            <v>24.19716933932159</v>
          </cell>
          <cell r="Q94">
            <v>0.98073347502647346</v>
          </cell>
          <cell r="R94">
            <v>3.5819255680813997</v>
          </cell>
          <cell r="S94">
            <v>5.3838251466089195</v>
          </cell>
          <cell r="T94">
            <v>5.7561259731024359</v>
          </cell>
          <cell r="U94">
            <v>4.5645345442320915</v>
          </cell>
          <cell r="V94">
            <v>5.9370794747243023</v>
          </cell>
          <cell r="W94">
            <v>6.8604662109487853</v>
          </cell>
          <cell r="X94">
            <v>9.5915419474779853</v>
          </cell>
          <cell r="Y94">
            <v>12.740184039886767</v>
          </cell>
          <cell r="Z94">
            <v>13.444456018797524</v>
          </cell>
          <cell r="AA94">
            <v>16.30705150421397</v>
          </cell>
          <cell r="AB94">
            <v>21.109422394121751</v>
          </cell>
          <cell r="AC94">
            <v>25.089456123964233</v>
          </cell>
          <cell r="AD94">
            <v>24.412598831622052</v>
          </cell>
        </row>
        <row r="95">
          <cell r="B95">
            <v>1093</v>
          </cell>
          <cell r="C95">
            <v>171.79836380674564</v>
          </cell>
          <cell r="D95">
            <v>165.02035278978317</v>
          </cell>
          <cell r="E95">
            <v>178.4973015746659</v>
          </cell>
          <cell r="F95">
            <v>403.94324456013186</v>
          </cell>
          <cell r="G95">
            <v>336.771942885388</v>
          </cell>
          <cell r="H95">
            <v>379.77594087910222</v>
          </cell>
          <cell r="I95">
            <v>371.83796773006435</v>
          </cell>
          <cell r="J95">
            <v>341.39469473523445</v>
          </cell>
          <cell r="K95">
            <v>389.85051302448807</v>
          </cell>
          <cell r="L95">
            <v>417.44205773215799</v>
          </cell>
          <cell r="M95">
            <v>359.46864585147722</v>
          </cell>
          <cell r="N95">
            <v>349.27713592934799</v>
          </cell>
          <cell r="O95">
            <v>411.0929541524319</v>
          </cell>
          <cell r="P95">
            <v>416.46174293929607</v>
          </cell>
          <cell r="Q95">
            <v>4.0541673872411019</v>
          </cell>
          <cell r="R95">
            <v>16.076390377596198</v>
          </cell>
          <cell r="S95">
            <v>23.553765660832894</v>
          </cell>
          <cell r="T95">
            <v>50.694718923224222</v>
          </cell>
          <cell r="U95">
            <v>51.558439678336001</v>
          </cell>
          <cell r="V95">
            <v>63.555325087175248</v>
          </cell>
          <cell r="W95">
            <v>96.787751363065993</v>
          </cell>
          <cell r="X95">
            <v>118.5102019991905</v>
          </cell>
          <cell r="Y95">
            <v>186.70313095048297</v>
          </cell>
          <cell r="Z95">
            <v>216.58870870523771</v>
          </cell>
          <cell r="AA95">
            <v>243.8787107894868</v>
          </cell>
          <cell r="AB95">
            <v>266.97935359810242</v>
          </cell>
          <cell r="AC95">
            <v>402.46972440709561</v>
          </cell>
          <cell r="AD95">
            <v>420.16953787125038</v>
          </cell>
        </row>
        <row r="96">
          <cell r="B96">
            <v>1094</v>
          </cell>
          <cell r="C96">
            <v>179.12382942785024</v>
          </cell>
          <cell r="D96">
            <v>178.90750831221132</v>
          </cell>
          <cell r="E96">
            <v>201.43525562738799</v>
          </cell>
          <cell r="F96">
            <v>282.91098541423463</v>
          </cell>
          <cell r="G96">
            <v>306.81611715849067</v>
          </cell>
          <cell r="H96">
            <v>323.8267472582844</v>
          </cell>
          <cell r="I96">
            <v>353.28446879108344</v>
          </cell>
          <cell r="J96">
            <v>355.0546552043885</v>
          </cell>
          <cell r="K96">
            <v>376.23115954874538</v>
          </cell>
          <cell r="L96">
            <v>398.52400696380403</v>
          </cell>
          <cell r="M96">
            <v>415.77183284484659</v>
          </cell>
          <cell r="N96">
            <v>416.73463800361623</v>
          </cell>
          <cell r="O96">
            <v>418.04175015187081</v>
          </cell>
          <cell r="P96">
            <v>424.24179433349616</v>
          </cell>
          <cell r="Q96">
            <v>4.2270366926254423</v>
          </cell>
          <cell r="R96">
            <v>17.429286124324754</v>
          </cell>
          <cell r="S96">
            <v>26.580563207521681</v>
          </cell>
          <cell r="T96">
            <v>35.505217822084454</v>
          </cell>
          <cell r="U96">
            <v>46.972322377345137</v>
          </cell>
          <cell r="V96">
            <v>54.192253849157133</v>
          </cell>
          <cell r="W96">
            <v>91.958358998473997</v>
          </cell>
          <cell r="X96">
            <v>123.25205856423139</v>
          </cell>
          <cell r="Y96">
            <v>180.18069260426802</v>
          </cell>
          <cell r="Z96">
            <v>206.77312804861182</v>
          </cell>
          <cell r="AA96">
            <v>282.07717069899354</v>
          </cell>
          <cell r="AB96">
            <v>318.54230589731566</v>
          </cell>
          <cell r="AC96">
            <v>409.27276002861691</v>
          </cell>
          <cell r="AD96">
            <v>428.01885573618603</v>
          </cell>
        </row>
        <row r="97">
          <cell r="B97">
            <v>1095</v>
          </cell>
          <cell r="C97">
            <v>42.823706099373766</v>
          </cell>
          <cell r="D97">
            <v>42.529575591094265</v>
          </cell>
          <cell r="E97">
            <v>46.710930160330598</v>
          </cell>
          <cell r="F97">
            <v>64.563559644048809</v>
          </cell>
          <cell r="G97">
            <v>68.070847433743523</v>
          </cell>
          <cell r="H97">
            <v>73.336239283897442</v>
          </cell>
          <cell r="I97">
            <v>75.262286068982988</v>
          </cell>
          <cell r="J97">
            <v>76.602029641969366</v>
          </cell>
          <cell r="K97">
            <v>81.422374075284495</v>
          </cell>
          <cell r="L97">
            <v>82.5111244572185</v>
          </cell>
          <cell r="M97">
            <v>85.959809230120399</v>
          </cell>
          <cell r="N97">
            <v>74.828247839020804</v>
          </cell>
          <cell r="O97">
            <v>78.340264426101598</v>
          </cell>
          <cell r="P97">
            <v>81.803406820494885</v>
          </cell>
          <cell r="Q97">
            <v>1.010571165067534</v>
          </cell>
          <cell r="R97">
            <v>4.1432589873741232</v>
          </cell>
          <cell r="S97">
            <v>6.1637811501353923</v>
          </cell>
          <cell r="T97">
            <v>8.1027014386686886</v>
          </cell>
          <cell r="U97">
            <v>10.421374925702443</v>
          </cell>
          <cell r="V97">
            <v>12.272785152134549</v>
          </cell>
          <cell r="W97">
            <v>19.59043471415708</v>
          </cell>
          <cell r="X97">
            <v>26.591280258347957</v>
          </cell>
          <cell r="Y97">
            <v>38.993951941579638</v>
          </cell>
          <cell r="Z97">
            <v>42.810678916959084</v>
          </cell>
          <cell r="AA97">
            <v>58.318764923418819</v>
          </cell>
          <cell r="AB97">
            <v>57.196979658529536</v>
          </cell>
          <cell r="AC97">
            <v>76.696971609640002</v>
          </cell>
          <cell r="AD97">
            <v>82.531709629499446</v>
          </cell>
        </row>
        <row r="98">
          <cell r="B98">
            <v>1096</v>
          </cell>
          <cell r="C98">
            <v>31.284062852762421</v>
          </cell>
          <cell r="D98">
            <v>30.876240217453859</v>
          </cell>
          <cell r="E98">
            <v>57.877554782648723</v>
          </cell>
          <cell r="F98">
            <v>81.421609758497766</v>
          </cell>
          <cell r="G98">
            <v>75.35708660793604</v>
          </cell>
          <cell r="H98">
            <v>64.8342717353719</v>
          </cell>
          <cell r="I98">
            <v>73.366743229396263</v>
          </cell>
          <cell r="J98">
            <v>72.604549485316412</v>
          </cell>
          <cell r="K98">
            <v>83.795825643805514</v>
          </cell>
          <cell r="L98">
            <v>92.680368640718839</v>
          </cell>
          <cell r="M98">
            <v>77.861919625729257</v>
          </cell>
          <cell r="N98">
            <v>77.191820901872106</v>
          </cell>
          <cell r="O98">
            <v>95.795716923858123</v>
          </cell>
          <cell r="P98">
            <v>94.736335837719608</v>
          </cell>
          <cell r="Q98">
            <v>0.73825398884904991</v>
          </cell>
          <cell r="R98">
            <v>3.0079834562016279</v>
          </cell>
          <cell r="S98">
            <v>7.6372827507550936</v>
          </cell>
          <cell r="T98">
            <v>10.218380122876509</v>
          </cell>
          <cell r="U98">
            <v>11.536869048300366</v>
          </cell>
          <cell r="V98">
            <v>10.849984881595113</v>
          </cell>
          <cell r="W98">
            <v>19.097033434626777</v>
          </cell>
          <cell r="X98">
            <v>25.203613173421211</v>
          </cell>
          <cell r="Y98">
            <v>40.130620547103248</v>
          </cell>
          <cell r="Z98">
            <v>48.086964392788637</v>
          </cell>
          <cell r="AA98">
            <v>52.824814617526286</v>
          </cell>
          <cell r="AB98">
            <v>59.003640168450715</v>
          </cell>
          <cell r="AC98">
            <v>93.786272423996124</v>
          </cell>
          <cell r="AD98">
            <v>95.579781632792859</v>
          </cell>
        </row>
        <row r="99">
          <cell r="B99">
            <v>1097</v>
          </cell>
          <cell r="C99">
            <v>247.59228213000088</v>
          </cell>
          <cell r="D99">
            <v>243.49630116899655</v>
          </cell>
          <cell r="E99">
            <v>275.57443177647127</v>
          </cell>
          <cell r="F99">
            <v>379.40335487472657</v>
          </cell>
          <cell r="G99">
            <v>457.84656566976997</v>
          </cell>
          <cell r="H99">
            <v>474.67235360378203</v>
          </cell>
          <cell r="I99">
            <v>454.63401264078709</v>
          </cell>
          <cell r="J99">
            <v>485.57006036028235</v>
          </cell>
          <cell r="K99">
            <v>487.41656919398451</v>
          </cell>
          <cell r="L99">
            <v>531.05288464510284</v>
          </cell>
          <cell r="M99">
            <v>495.91556641972733</v>
          </cell>
          <cell r="N99">
            <v>474.32265156480747</v>
          </cell>
          <cell r="O99">
            <v>581.93104805956511</v>
          </cell>
          <cell r="P99">
            <v>580.37881809702276</v>
          </cell>
          <cell r="Q99">
            <v>5.842782977102102</v>
          </cell>
          <cell r="R99">
            <v>23.721568442410213</v>
          </cell>
          <cell r="S99">
            <v>36.363662256625545</v>
          </cell>
          <cell r="T99">
            <v>47.614972382684272</v>
          </cell>
          <cell r="U99">
            <v>70.094480958741286</v>
          </cell>
          <cell r="V99">
            <v>79.436195124289412</v>
          </cell>
          <cell r="W99">
            <v>118.33918963491503</v>
          </cell>
          <cell r="X99">
            <v>168.55858285286089</v>
          </cell>
          <cell r="Y99">
            <v>233.42844630281002</v>
          </cell>
          <cell r="Z99">
            <v>275.53538607093185</v>
          </cell>
          <cell r="AA99">
            <v>336.45006426750143</v>
          </cell>
          <cell r="AB99">
            <v>362.56124975018673</v>
          </cell>
          <cell r="AC99">
            <v>569.72425863961985</v>
          </cell>
          <cell r="AD99">
            <v>585.5459809321153</v>
          </cell>
        </row>
        <row r="100">
          <cell r="B100">
            <v>1098</v>
          </cell>
          <cell r="C100">
            <v>335.61407244008024</v>
          </cell>
          <cell r="D100">
            <v>328.4864497622537</v>
          </cell>
          <cell r="E100">
            <v>353.60672672413523</v>
          </cell>
          <cell r="F100">
            <v>491.49589907405539</v>
          </cell>
          <cell r="G100">
            <v>650.85402730506962</v>
          </cell>
          <cell r="H100">
            <v>738.22752835300253</v>
          </cell>
          <cell r="I100">
            <v>751.85573573959084</v>
          </cell>
          <cell r="J100">
            <v>681.53229802446242</v>
          </cell>
          <cell r="K100">
            <v>701.10887153687747</v>
          </cell>
          <cell r="L100">
            <v>782.55312044635946</v>
          </cell>
          <cell r="M100">
            <v>712.40551634445944</v>
          </cell>
          <cell r="N100">
            <v>549.53749121551084</v>
          </cell>
          <cell r="O100">
            <v>640.77442446595001</v>
          </cell>
          <cell r="P100">
            <v>625.7118009252415</v>
          </cell>
          <cell r="Q100">
            <v>7.9199568438050578</v>
          </cell>
          <cell r="R100">
            <v>32.001364139948578</v>
          </cell>
          <cell r="S100">
            <v>46.660481160666244</v>
          </cell>
          <cell r="T100">
            <v>61.682542760700976</v>
          </cell>
          <cell r="U100">
            <v>99.643152629347085</v>
          </cell>
          <cell r="V100">
            <v>123.54202966141263</v>
          </cell>
          <cell r="W100">
            <v>195.70466796571529</v>
          </cell>
          <cell r="X100">
            <v>236.58402298984407</v>
          </cell>
          <cell r="Y100">
            <v>335.76772911639767</v>
          </cell>
          <cell r="Z100">
            <v>406.02561891231886</v>
          </cell>
          <cell r="AA100">
            <v>483.32598931921962</v>
          </cell>
          <cell r="AB100">
            <v>420.05373123626856</v>
          </cell>
          <cell r="AC100">
            <v>627.33331577923525</v>
          </cell>
          <cell r="AD100">
            <v>631.28256722891331</v>
          </cell>
        </row>
        <row r="101">
          <cell r="B101">
            <v>1099</v>
          </cell>
          <cell r="C101">
            <v>26.499340245747156</v>
          </cell>
          <cell r="D101">
            <v>26.128586633304565</v>
          </cell>
          <cell r="E101">
            <v>16.855686668208058</v>
          </cell>
          <cell r="F101">
            <v>21.305224672979339</v>
          </cell>
          <cell r="G101">
            <v>39.848812916240469</v>
          </cell>
          <cell r="H101">
            <v>83.61584306752053</v>
          </cell>
          <cell r="I101">
            <v>48.184937767818042</v>
          </cell>
          <cell r="J101">
            <v>57.766174939679743</v>
          </cell>
          <cell r="K101">
            <v>67.078637312850915</v>
          </cell>
          <cell r="L101">
            <v>133.21914352561885</v>
          </cell>
          <cell r="M101">
            <v>54.622143799016662</v>
          </cell>
          <cell r="N101">
            <v>35.825503539970583</v>
          </cell>
          <cell r="O101">
            <v>18.772454586693634</v>
          </cell>
          <cell r="P101">
            <v>38.528771873454609</v>
          </cell>
          <cell r="Q101">
            <v>0.62534216640481999</v>
          </cell>
          <cell r="R101">
            <v>2.5454639481164199</v>
          </cell>
          <cell r="S101">
            <v>2.2242066985495876</v>
          </cell>
          <cell r="T101">
            <v>2.6737973488551536</v>
          </cell>
          <cell r="U101">
            <v>6.1006941355993343</v>
          </cell>
          <cell r="V101">
            <v>13.993072010546943</v>
          </cell>
          <cell r="W101">
            <v>12.542322680458499</v>
          </cell>
          <cell r="X101">
            <v>20.052687304151821</v>
          </cell>
          <cell r="Y101">
            <v>32.124599526728041</v>
          </cell>
          <cell r="Z101">
            <v>69.120400631852192</v>
          </cell>
          <cell r="AA101">
            <v>37.057969210939461</v>
          </cell>
          <cell r="AB101">
            <v>27.384185202900387</v>
          </cell>
          <cell r="AC101">
            <v>18.378677006343942</v>
          </cell>
          <cell r="AD101">
            <v>38.87179686316572</v>
          </cell>
        </row>
        <row r="102">
          <cell r="B102">
            <v>1100</v>
          </cell>
          <cell r="C102">
            <v>39.153189305673095</v>
          </cell>
          <cell r="D102">
            <v>39.161063276159503</v>
          </cell>
          <cell r="E102">
            <v>43.6120145678223</v>
          </cell>
          <cell r="F102">
            <v>65.945428774515932</v>
          </cell>
          <cell r="G102">
            <v>70.480759340109955</v>
          </cell>
          <cell r="H102">
            <v>74.31540879690229</v>
          </cell>
          <cell r="I102">
            <v>76.676892122370532</v>
          </cell>
          <cell r="J102">
            <v>72.604906517480146</v>
          </cell>
          <cell r="K102">
            <v>78.641023867505154</v>
          </cell>
          <cell r="L102">
            <v>78.637241252627732</v>
          </cell>
          <cell r="M102">
            <v>79.156331488399431</v>
          </cell>
          <cell r="N102">
            <v>78.856676459184015</v>
          </cell>
          <cell r="O102">
            <v>82.063732728252916</v>
          </cell>
          <cell r="P102">
            <v>84.372853613102876</v>
          </cell>
          <cell r="Q102">
            <v>0.92395282278761903</v>
          </cell>
          <cell r="R102">
            <v>3.8150963210658242</v>
          </cell>
          <cell r="S102">
            <v>5.7548610654913723</v>
          </cell>
          <cell r="T102">
            <v>8.2761254731119269</v>
          </cell>
          <cell r="U102">
            <v>10.790322815452225</v>
          </cell>
          <cell r="V102">
            <v>12.436648709605882</v>
          </cell>
          <cell r="W102">
            <v>19.958650310342119</v>
          </cell>
          <cell r="X102">
            <v>25.203737111943099</v>
          </cell>
          <cell r="Y102">
            <v>37.661936785222593</v>
          </cell>
          <cell r="Z102">
            <v>40.800724851679988</v>
          </cell>
          <cell r="AA102">
            <v>53.702998292074213</v>
          </cell>
          <cell r="AB102">
            <v>60.276217199130627</v>
          </cell>
          <cell r="AC102">
            <v>80.342335136959733</v>
          </cell>
          <cell r="AD102">
            <v>85.124032429224712</v>
          </cell>
        </row>
        <row r="103">
          <cell r="B103">
            <v>1101</v>
          </cell>
          <cell r="C103">
            <v>113.37494917918742</v>
          </cell>
          <cell r="D103">
            <v>112.38732752014924</v>
          </cell>
          <cell r="E103">
            <v>119.60968618923143</v>
          </cell>
          <cell r="F103">
            <v>169.86350582275676</v>
          </cell>
          <cell r="G103">
            <v>215.39181038001303</v>
          </cell>
          <cell r="H103">
            <v>217.43749367491196</v>
          </cell>
          <cell r="I103">
            <v>246.1214609917196</v>
          </cell>
          <cell r="J103">
            <v>233.33387326934408</v>
          </cell>
          <cell r="K103">
            <v>216.63503013918242</v>
          </cell>
          <cell r="L103">
            <v>215.25494184692454</v>
          </cell>
          <cell r="M103">
            <v>242.82876066084455</v>
          </cell>
          <cell r="N103">
            <v>271.50279382714206</v>
          </cell>
          <cell r="O103">
            <v>261.08545518286326</v>
          </cell>
          <cell r="P103">
            <v>230.35825820156063</v>
          </cell>
          <cell r="Q103">
            <v>2.6754679806463395</v>
          </cell>
          <cell r="R103">
            <v>10.948846734137762</v>
          </cell>
          <cell r="S103">
            <v>15.78319949048894</v>
          </cell>
          <cell r="T103">
            <v>21.317803426506458</v>
          </cell>
          <cell r="U103">
            <v>32.975626079589695</v>
          </cell>
          <cell r="V103">
            <v>36.388062299736028</v>
          </cell>
          <cell r="W103">
            <v>64.064309830980847</v>
          </cell>
          <cell r="X103">
            <v>80.998459791090426</v>
          </cell>
          <cell r="Y103">
            <v>103.74858323707525</v>
          </cell>
          <cell r="Z103">
            <v>111.68445783908103</v>
          </cell>
          <cell r="AA103">
            <v>164.74528662242221</v>
          </cell>
          <cell r="AB103">
            <v>207.53044771505375</v>
          </cell>
          <cell r="AC103">
            <v>255.6088352591544</v>
          </cell>
          <cell r="AD103">
            <v>232.40915770619563</v>
          </cell>
        </row>
        <row r="104">
          <cell r="B104">
            <v>1102</v>
          </cell>
          <cell r="C104">
            <v>90.543294546523327</v>
          </cell>
          <cell r="D104">
            <v>91.599745402722007</v>
          </cell>
          <cell r="E104">
            <v>86.377427110004348</v>
          </cell>
          <cell r="F104">
            <v>103.46741886525422</v>
          </cell>
          <cell r="G104">
            <v>98.686802881816078</v>
          </cell>
          <cell r="H104">
            <v>101.2874252075931</v>
          </cell>
          <cell r="I104">
            <v>99.545551757587248</v>
          </cell>
          <cell r="J104">
            <v>90.92986392675374</v>
          </cell>
          <cell r="K104">
            <v>71.786554999035516</v>
          </cell>
          <cell r="L104">
            <v>68.797485972658322</v>
          </cell>
          <cell r="M104">
            <v>58.148584264557456</v>
          </cell>
          <cell r="N104">
            <v>53.322558409512929</v>
          </cell>
          <cell r="O104">
            <v>34.054429139154017</v>
          </cell>
          <cell r="P104">
            <v>44.743576421804242</v>
          </cell>
          <cell r="Q104">
            <v>2.1366773451742662</v>
          </cell>
          <cell r="R104">
            <v>8.9237069287962001</v>
          </cell>
          <cell r="S104">
            <v>11.398008029178378</v>
          </cell>
          <cell r="T104">
            <v>12.985120528002172</v>
          </cell>
          <cell r="U104">
            <v>15.10855545101502</v>
          </cell>
          <cell r="V104">
            <v>16.950402970262903</v>
          </cell>
          <cell r="W104">
            <v>25.911259604901201</v>
          </cell>
          <cell r="X104">
            <v>31.564979502905892</v>
          </cell>
          <cell r="Y104">
            <v>34.379266233329531</v>
          </cell>
          <cell r="Z104">
            <v>35.695393822884768</v>
          </cell>
          <cell r="AA104">
            <v>39.450455354966905</v>
          </cell>
          <cell r="AB104">
            <v>40.758528721011089</v>
          </cell>
          <cell r="AC104">
            <v>33.340091509800466</v>
          </cell>
          <cell r="AD104">
            <v>45.141932354148452</v>
          </cell>
        </row>
        <row r="105">
          <cell r="B105">
            <v>1103</v>
          </cell>
          <cell r="C105">
            <v>67.74122479880586</v>
          </cell>
          <cell r="D105">
            <v>64.909875722865308</v>
          </cell>
          <cell r="E105">
            <v>71.576425942276373</v>
          </cell>
          <cell r="F105">
            <v>97.869695020717458</v>
          </cell>
          <cell r="G105">
            <v>97.798574783263646</v>
          </cell>
          <cell r="H105">
            <v>101.00049118358218</v>
          </cell>
          <cell r="I105">
            <v>106.50798865447345</v>
          </cell>
          <cell r="J105">
            <v>108.59984086969689</v>
          </cell>
          <cell r="K105">
            <v>109.51392396364218</v>
          </cell>
          <cell r="L105">
            <v>106.10190100848679</v>
          </cell>
          <cell r="M105">
            <v>120.84477339012682</v>
          </cell>
          <cell r="N105">
            <v>113.06533068599435</v>
          </cell>
          <cell r="O105">
            <v>120.30566903663059</v>
          </cell>
          <cell r="P105">
            <v>124.88964556059183</v>
          </cell>
          <cell r="Q105">
            <v>1.5985848658024493</v>
          </cell>
          <cell r="R105">
            <v>6.3235624202752474</v>
          </cell>
          <cell r="S105">
            <v>9.444929131206635</v>
          </cell>
          <cell r="T105">
            <v>12.282608378757956</v>
          </cell>
          <cell r="U105">
            <v>14.972571275945537</v>
          </cell>
          <cell r="V105">
            <v>16.902384696297556</v>
          </cell>
          <cell r="W105">
            <v>27.723550628786263</v>
          </cell>
          <cell r="X105">
            <v>37.698854953001181</v>
          </cell>
          <cell r="Y105">
            <v>52.447263254982012</v>
          </cell>
          <cell r="Z105">
            <v>55.050690999956707</v>
          </cell>
          <cell r="AA105">
            <v>81.986197906697626</v>
          </cell>
          <cell r="AB105">
            <v>86.424520232576953</v>
          </cell>
          <cell r="AC105">
            <v>117.78209519939917</v>
          </cell>
          <cell r="AD105">
            <v>126.00154888115839</v>
          </cell>
        </row>
        <row r="106">
          <cell r="B106">
            <v>1104</v>
          </cell>
          <cell r="C106">
            <v>62.372722068369683</v>
          </cell>
          <cell r="D106">
            <v>54.905769466322639</v>
          </cell>
          <cell r="E106">
            <v>45.563664276612762</v>
          </cell>
          <cell r="F106">
            <v>58.899257560519317</v>
          </cell>
          <cell r="G106">
            <v>95.548904952141811</v>
          </cell>
          <cell r="H106">
            <v>110.04802051495841</v>
          </cell>
          <cell r="I106">
            <v>96.911023958614592</v>
          </cell>
          <cell r="J106">
            <v>103.99019994903706</v>
          </cell>
          <cell r="K106">
            <v>80.557492996532361</v>
          </cell>
          <cell r="L106">
            <v>103.05182565520307</v>
          </cell>
          <cell r="M106">
            <v>68.720164265222735</v>
          </cell>
          <cell r="N106">
            <v>55.91752512868198</v>
          </cell>
          <cell r="O106">
            <v>45.570141004860048</v>
          </cell>
          <cell r="P106">
            <v>37.903587143332039</v>
          </cell>
          <cell r="Q106">
            <v>1.4718967635075282</v>
          </cell>
          <cell r="R106">
            <v>5.348955865143159</v>
          </cell>
          <cell r="S106">
            <v>6.012392689148184</v>
          </cell>
          <cell r="T106">
            <v>7.3918337465169124</v>
          </cell>
          <cell r="U106">
            <v>14.628155808046705</v>
          </cell>
          <cell r="V106">
            <v>18.416484474604523</v>
          </cell>
          <cell r="W106">
            <v>25.225503862628091</v>
          </cell>
          <cell r="X106">
            <v>36.098685163969165</v>
          </cell>
          <cell r="Y106">
            <v>38.579752139583455</v>
          </cell>
          <cell r="Z106">
            <v>53.468167461695344</v>
          </cell>
          <cell r="AA106">
            <v>46.622661697089463</v>
          </cell>
          <cell r="AB106">
            <v>42.742061182845283</v>
          </cell>
          <cell r="AC106">
            <v>44.61424577132955</v>
          </cell>
          <cell r="AD106">
            <v>38.24104605929643</v>
          </cell>
        </row>
        <row r="107">
          <cell r="B107">
            <v>1105</v>
          </cell>
          <cell r="C107">
            <v>34.591592388070232</v>
          </cell>
          <cell r="D107">
            <v>34.34837942100426</v>
          </cell>
          <cell r="E107">
            <v>37.094811904010584</v>
          </cell>
          <cell r="F107">
            <v>86.89779565262721</v>
          </cell>
          <cell r="G107">
            <v>62.340796960824463</v>
          </cell>
          <cell r="H107">
            <v>67.68022034934296</v>
          </cell>
          <cell r="I107">
            <v>74.377489272631067</v>
          </cell>
          <cell r="J107">
            <v>58.669651438735784</v>
          </cell>
          <cell r="K107">
            <v>60.777005746000839</v>
          </cell>
          <cell r="L107">
            <v>70.760190687811487</v>
          </cell>
          <cell r="M107">
            <v>98.289062964790858</v>
          </cell>
          <cell r="N107">
            <v>65.330227196952947</v>
          </cell>
          <cell r="O107">
            <v>67.710139592130588</v>
          </cell>
          <cell r="P107">
            <v>71.108369744322644</v>
          </cell>
          <cell r="Q107">
            <v>0.81630641075375243</v>
          </cell>
          <cell r="R107">
            <v>3.3462415215733556</v>
          </cell>
          <cell r="S107">
            <v>4.8948779567642902</v>
          </cell>
          <cell r="T107">
            <v>10.905639306964412</v>
          </cell>
          <cell r="U107">
            <v>9.5441270791905932</v>
          </cell>
          <cell r="V107">
            <v>11.326253043616216</v>
          </cell>
          <cell r="W107">
            <v>19.36012608576463</v>
          </cell>
          <cell r="X107">
            <v>20.366316027901291</v>
          </cell>
          <cell r="Y107">
            <v>29.10668803419296</v>
          </cell>
          <cell r="Z107">
            <v>36.713737978560268</v>
          </cell>
          <cell r="AA107">
            <v>66.683451358547416</v>
          </cell>
          <cell r="AB107">
            <v>49.936912649752756</v>
          </cell>
          <cell r="AC107">
            <v>66.289827996191107</v>
          </cell>
          <cell r="AD107">
            <v>71.741453712844503</v>
          </cell>
        </row>
        <row r="108">
          <cell r="B108">
            <v>1106</v>
          </cell>
          <cell r="C108">
            <v>92.041819476469271</v>
          </cell>
          <cell r="D108">
            <v>90.875654673091731</v>
          </cell>
          <cell r="E108">
            <v>103.16185508182993</v>
          </cell>
          <cell r="F108">
            <v>142.32686115198376</v>
          </cell>
          <cell r="G108">
            <v>165.22910496873965</v>
          </cell>
          <cell r="H108">
            <v>189.41116810012463</v>
          </cell>
          <cell r="I108">
            <v>154.50278861101364</v>
          </cell>
          <cell r="J108">
            <v>133.61070245426367</v>
          </cell>
          <cell r="K108">
            <v>150.95049356998476</v>
          </cell>
          <cell r="L108">
            <v>180.17789564774057</v>
          </cell>
          <cell r="M108">
            <v>175.81389334823371</v>
          </cell>
          <cell r="N108">
            <v>182.23191965566275</v>
          </cell>
          <cell r="O108">
            <v>179.83217850789478</v>
          </cell>
          <cell r="P108">
            <v>199.5841294112204</v>
          </cell>
          <cell r="Q108">
            <v>2.1720401435463659</v>
          </cell>
          <cell r="R108">
            <v>8.8531655377402494</v>
          </cell>
          <cell r="S108">
            <v>13.612811724875359</v>
          </cell>
          <cell r="T108">
            <v>17.861965309461954</v>
          </cell>
          <cell r="U108">
            <v>25.295916187814445</v>
          </cell>
          <cell r="V108">
            <v>31.697869896337682</v>
          </cell>
          <cell r="W108">
            <v>40.216381291753862</v>
          </cell>
          <cell r="X108">
            <v>46.381011718382489</v>
          </cell>
          <cell r="Y108">
            <v>72.291631860098718</v>
          </cell>
          <cell r="Z108">
            <v>93.484825097835184</v>
          </cell>
          <cell r="AA108">
            <v>119.27957039781242</v>
          </cell>
          <cell r="AB108">
            <v>139.29385897292622</v>
          </cell>
          <cell r="AC108">
            <v>176.05995576553448</v>
          </cell>
          <cell r="AD108">
            <v>201.36104418448758</v>
          </cell>
        </row>
        <row r="109">
          <cell r="B109">
            <v>1107</v>
          </cell>
          <cell r="C109">
            <v>177.89406716117981</v>
          </cell>
          <cell r="D109">
            <v>173.26556355713714</v>
          </cell>
          <cell r="E109">
            <v>185.61509460988708</v>
          </cell>
          <cell r="F109">
            <v>254.61036966615185</v>
          </cell>
          <cell r="G109">
            <v>266.81470263910853</v>
          </cell>
          <cell r="H109">
            <v>275.89768781599167</v>
          </cell>
          <cell r="I109">
            <v>307.11993236304465</v>
          </cell>
          <cell r="J109">
            <v>303.34582787996442</v>
          </cell>
          <cell r="K109">
            <v>323.25500702042768</v>
          </cell>
          <cell r="L109">
            <v>326.38537726564522</v>
          </cell>
          <cell r="M109">
            <v>345.93717439118149</v>
          </cell>
          <cell r="N109">
            <v>336.15529398514872</v>
          </cell>
          <cell r="O109">
            <v>336.18077539973649</v>
          </cell>
          <cell r="P109">
            <v>389.11484452951493</v>
          </cell>
          <cell r="Q109">
            <v>4.1980162644611587</v>
          </cell>
          <cell r="R109">
            <v>16.879644187205965</v>
          </cell>
          <cell r="S109">
            <v>24.493000190962629</v>
          </cell>
          <cell r="T109">
            <v>31.9535016341692</v>
          </cell>
          <cell r="U109">
            <v>40.848265545664333</v>
          </cell>
          <cell r="V109">
            <v>46.17134829382821</v>
          </cell>
          <cell r="W109">
            <v>79.941937703831243</v>
          </cell>
          <cell r="X109">
            <v>105.30209136831084</v>
          </cell>
          <cell r="Y109">
            <v>154.80990761795718</v>
          </cell>
          <cell r="Z109">
            <v>169.34419063159052</v>
          </cell>
          <cell r="AA109">
            <v>234.69838907601769</v>
          </cell>
          <cell r="AB109">
            <v>256.94932151209883</v>
          </cell>
          <cell r="AC109">
            <v>329.12892974547532</v>
          </cell>
          <cell r="AD109">
            <v>392.57916765872267</v>
          </cell>
        </row>
        <row r="110">
          <cell r="B110">
            <v>1108</v>
          </cell>
          <cell r="C110">
            <v>36.264344873353934</v>
          </cell>
          <cell r="D110">
            <v>36.396712491109113</v>
          </cell>
          <cell r="E110">
            <v>40.822390998424822</v>
          </cell>
          <cell r="F110">
            <v>58.459185181404742</v>
          </cell>
          <cell r="G110">
            <v>59.733762552030377</v>
          </cell>
          <cell r="H110">
            <v>66.124034548088801</v>
          </cell>
          <cell r="I110">
            <v>69.574968832779987</v>
          </cell>
          <cell r="J110">
            <v>68.905408464442843</v>
          </cell>
          <cell r="K110">
            <v>76.699349335518548</v>
          </cell>
          <cell r="L110">
            <v>78.417395589556278</v>
          </cell>
          <cell r="M110">
            <v>78.632734565902595</v>
          </cell>
          <cell r="N110">
            <v>74.124457540821936</v>
          </cell>
          <cell r="O110">
            <v>76.862846181289768</v>
          </cell>
          <cell r="P110">
            <v>76.705724376121452</v>
          </cell>
          <cell r="Q110">
            <v>0.85578070155894437</v>
          </cell>
          <cell r="R110">
            <v>3.5457914649690929</v>
          </cell>
          <cell r="S110">
            <v>5.3867538770023682</v>
          </cell>
          <cell r="T110">
            <v>7.3366048353628663</v>
          </cell>
          <cell r="U110">
            <v>9.1450005214568328</v>
          </cell>
          <cell r="V110">
            <v>11.065826081692796</v>
          </cell>
          <cell r="W110">
            <v>18.110051605512009</v>
          </cell>
          <cell r="X110">
            <v>23.919510179532555</v>
          </cell>
          <cell r="Y110">
            <v>36.732050322854548</v>
          </cell>
          <cell r="Z110">
            <v>40.686658510262987</v>
          </cell>
          <cell r="AA110">
            <v>53.347768026776933</v>
          </cell>
          <cell r="AB110">
            <v>56.659018654063011</v>
          </cell>
          <cell r="AC110">
            <v>75.250544207230803</v>
          </cell>
          <cell r="AD110">
            <v>77.388642077244185</v>
          </cell>
        </row>
        <row r="111">
          <cell r="B111">
            <v>1109</v>
          </cell>
          <cell r="C111">
            <v>52.690536292957994</v>
          </cell>
          <cell r="D111">
            <v>52.448593149494151</v>
          </cell>
          <cell r="E111">
            <v>59.207789153202583</v>
          </cell>
          <cell r="F111">
            <v>81.951779841776698</v>
          </cell>
          <cell r="G111">
            <v>110.16761671711036</v>
          </cell>
          <cell r="H111">
            <v>124.9646372932464</v>
          </cell>
          <cell r="I111">
            <v>118.75652623499262</v>
          </cell>
          <cell r="J111">
            <v>110.32612205180642</v>
          </cell>
          <cell r="K111">
            <v>118.90104410649829</v>
          </cell>
          <cell r="L111">
            <v>136.73594571145333</v>
          </cell>
          <cell r="M111">
            <v>127.58328975362043</v>
          </cell>
          <cell r="N111">
            <v>132.46372878335958</v>
          </cell>
          <cell r="O111">
            <v>145.7463091798908</v>
          </cell>
          <cell r="P111">
            <v>135.00182363148755</v>
          </cell>
          <cell r="Q111">
            <v>1.2434126211786793</v>
          </cell>
          <cell r="R111">
            <v>5.1095761460472948</v>
          </cell>
          <cell r="S111">
            <v>7.8128149765176493</v>
          </cell>
          <cell r="T111">
            <v>10.284916260601982</v>
          </cell>
          <cell r="U111">
            <v>16.866222204704997</v>
          </cell>
          <cell r="V111">
            <v>20.912773276760902</v>
          </cell>
          <cell r="W111">
            <v>30.911789896394019</v>
          </cell>
          <cell r="X111">
            <v>38.298108353110003</v>
          </cell>
          <cell r="Y111">
            <v>56.94284467074764</v>
          </cell>
          <cell r="Z111">
            <v>70.945084154015078</v>
          </cell>
          <cell r="AA111">
            <v>86.557891995538071</v>
          </cell>
          <cell r="AB111">
            <v>101.25220647975466</v>
          </cell>
          <cell r="AC111">
            <v>142.68908356729375</v>
          </cell>
          <cell r="AD111">
            <v>136.20375654838074</v>
          </cell>
        </row>
        <row r="112">
          <cell r="B112">
            <v>1110</v>
          </cell>
          <cell r="C112">
            <v>98.60276737348785</v>
          </cell>
          <cell r="D112">
            <v>96.670954383169558</v>
          </cell>
          <cell r="E112">
            <v>109.24342513065001</v>
          </cell>
          <cell r="F112">
            <v>155.99590933241771</v>
          </cell>
          <cell r="G112">
            <v>158.91001861647962</v>
          </cell>
          <cell r="H112">
            <v>168.65702505993212</v>
          </cell>
          <cell r="I112">
            <v>167.723443284181</v>
          </cell>
          <cell r="J112">
            <v>163.40154903209</v>
          </cell>
          <cell r="K112">
            <v>159.32471508737086</v>
          </cell>
          <cell r="L112">
            <v>172.0415280261503</v>
          </cell>
          <cell r="M112">
            <v>157.39670755519697</v>
          </cell>
          <cell r="N112">
            <v>143.10061994347561</v>
          </cell>
          <cell r="O112">
            <v>190.7685633930613</v>
          </cell>
          <cell r="P112">
            <v>204.57547881179264</v>
          </cell>
          <cell r="Q112">
            <v>2.3268680499599688</v>
          </cell>
          <cell r="R112">
            <v>9.4177474145773807</v>
          </cell>
          <cell r="S112">
            <v>14.415310555480531</v>
          </cell>
          <cell r="T112">
            <v>19.577425500434284</v>
          </cell>
          <cell r="U112">
            <v>24.328489300278051</v>
          </cell>
          <cell r="V112">
            <v>28.224673819798788</v>
          </cell>
          <cell r="W112">
            <v>43.657658268322336</v>
          </cell>
          <cell r="X112">
            <v>56.722470739598833</v>
          </cell>
          <cell r="Y112">
            <v>76.302126458244004</v>
          </cell>
          <cell r="Z112">
            <v>89.263292254965663</v>
          </cell>
          <cell r="AA112">
            <v>106.78457374257688</v>
          </cell>
          <cell r="AB112">
            <v>109.38279973678252</v>
          </cell>
          <cell r="AC112">
            <v>186.76693521211197</v>
          </cell>
          <cell r="AD112">
            <v>206.39683200065224</v>
          </cell>
        </row>
        <row r="113">
          <cell r="B113">
            <v>1111</v>
          </cell>
          <cell r="C113">
            <v>28.196056254398819</v>
          </cell>
          <cell r="D113">
            <v>29.819286868545486</v>
          </cell>
          <cell r="E113">
            <v>32.434902045822788</v>
          </cell>
          <cell r="F113">
            <v>47.214137858200161</v>
          </cell>
          <cell r="G113">
            <v>47.895140278782499</v>
          </cell>
          <cell r="H113">
            <v>48.275874464566222</v>
          </cell>
          <cell r="I113">
            <v>53.883074635111377</v>
          </cell>
          <cell r="J113">
            <v>55.1470732507902</v>
          </cell>
          <cell r="K113">
            <v>59.742641577856283</v>
          </cell>
          <cell r="L113">
            <v>62.101859898671101</v>
          </cell>
          <cell r="M113">
            <v>65.246102115803154</v>
          </cell>
          <cell r="N113">
            <v>60.601584479074951</v>
          </cell>
          <cell r="O113">
            <v>63.540838351804453</v>
          </cell>
          <cell r="P113">
            <v>66.865607405008362</v>
          </cell>
          <cell r="Q113">
            <v>0.66538195814243706</v>
          </cell>
          <cell r="R113">
            <v>2.9050143717178205</v>
          </cell>
          <cell r="S113">
            <v>4.2799755250070888</v>
          </cell>
          <cell r="T113">
            <v>5.9253558022246242</v>
          </cell>
          <cell r="U113">
            <v>7.3325547246952389</v>
          </cell>
          <cell r="V113">
            <v>8.0789448861898681</v>
          </cell>
          <cell r="W113">
            <v>14.025522090435581</v>
          </cell>
          <cell r="X113">
            <v>19.143504252999129</v>
          </cell>
          <cell r="Y113">
            <v>28.611321163344567</v>
          </cell>
          <cell r="Z113">
            <v>32.221385925318053</v>
          </cell>
          <cell r="AA113">
            <v>44.265711214812733</v>
          </cell>
          <cell r="AB113">
            <v>46.322447669511931</v>
          </cell>
          <cell r="AC113">
            <v>62.207983478510492</v>
          </cell>
          <cell r="AD113">
            <v>67.460917693316134</v>
          </cell>
        </row>
        <row r="114">
          <cell r="B114">
            <v>1112</v>
          </cell>
          <cell r="C114">
            <v>126.2405075873974</v>
          </cell>
          <cell r="D114">
            <v>122.21712390740927</v>
          </cell>
          <cell r="E114">
            <v>115.59618898167564</v>
          </cell>
          <cell r="F114">
            <v>149.10029311348137</v>
          </cell>
          <cell r="G114">
            <v>134.66809030445597</v>
          </cell>
          <cell r="H114">
            <v>199.31177463036539</v>
          </cell>
          <cell r="I114">
            <v>166.97528487753533</v>
          </cell>
          <cell r="J114">
            <v>196.24895016259765</v>
          </cell>
          <cell r="K114">
            <v>181.72496216449895</v>
          </cell>
          <cell r="L114">
            <v>216.52105648055121</v>
          </cell>
          <cell r="M114">
            <v>241.25568911110551</v>
          </cell>
          <cell r="N114">
            <v>179.87140421336832</v>
          </cell>
          <cell r="O114">
            <v>194.99000267557702</v>
          </cell>
          <cell r="P114">
            <v>232.486483077234</v>
          </cell>
          <cell r="Q114">
            <v>2.9790746399966217</v>
          </cell>
          <cell r="R114">
            <v>11.906471908137881</v>
          </cell>
          <cell r="S114">
            <v>15.253594998582191</v>
          </cell>
          <cell r="T114">
            <v>18.712028366730358</v>
          </cell>
          <cell r="U114">
            <v>20.617146877113722</v>
          </cell>
          <cell r="V114">
            <v>33.354731742649257</v>
          </cell>
          <cell r="W114">
            <v>43.462915998498019</v>
          </cell>
          <cell r="X114">
            <v>68.124968209994165</v>
          </cell>
          <cell r="Y114">
            <v>87.029818544419399</v>
          </cell>
          <cell r="Z114">
            <v>112.34137807145963</v>
          </cell>
          <cell r="AA114">
            <v>163.67804844752874</v>
          </cell>
          <cell r="AB114">
            <v>137.48953563734551</v>
          </cell>
          <cell r="AC114">
            <v>190.89982410615357</v>
          </cell>
          <cell r="AD114">
            <v>234.55633035208265</v>
          </cell>
        </row>
        <row r="115">
          <cell r="B115">
            <v>1113</v>
          </cell>
          <cell r="C115">
            <v>54.802514132182772</v>
          </cell>
          <cell r="D115">
            <v>52.662023085952519</v>
          </cell>
          <cell r="E115">
            <v>58.668705838515628</v>
          </cell>
          <cell r="F115">
            <v>79.034264671151348</v>
          </cell>
          <cell r="G115">
            <v>85.876919443045111</v>
          </cell>
          <cell r="H115">
            <v>96.5339657541452</v>
          </cell>
          <cell r="I115">
            <v>104.27144790166717</v>
          </cell>
          <cell r="J115">
            <v>106.25319778860722</v>
          </cell>
          <cell r="K115">
            <v>111.79519069166656</v>
          </cell>
          <cell r="L115">
            <v>113.13359138700422</v>
          </cell>
          <cell r="M115">
            <v>119.53411219378567</v>
          </cell>
          <cell r="N115">
            <v>121.26680897323313</v>
          </cell>
          <cell r="O115">
            <v>113.35001567261152</v>
          </cell>
          <cell r="P115">
            <v>102.95471950182679</v>
          </cell>
          <cell r="Q115">
            <v>1.2932519298230425</v>
          </cell>
          <cell r="R115">
            <v>5.1303686296334936</v>
          </cell>
          <cell r="S115">
            <v>7.7416797719303112</v>
          </cell>
          <cell r="T115">
            <v>9.9187692498006239</v>
          </cell>
          <cell r="U115">
            <v>13.147413448193374</v>
          </cell>
          <cell r="V115">
            <v>16.154913766409525</v>
          </cell>
          <cell r="W115">
            <v>27.141389125437239</v>
          </cell>
          <cell r="X115">
            <v>36.884251944083267</v>
          </cell>
          <cell r="Y115">
            <v>53.539783660690873</v>
          </cell>
          <cell r="Z115">
            <v>58.699064973992925</v>
          </cell>
          <cell r="AA115">
            <v>81.096989997928986</v>
          </cell>
          <cell r="AB115">
            <v>92.693540292678449</v>
          </cell>
          <cell r="AC115">
            <v>110.97234605577844</v>
          </cell>
          <cell r="AD115">
            <v>103.87133427776145</v>
          </cell>
        </row>
        <row r="116">
          <cell r="B116">
            <v>1114</v>
          </cell>
          <cell r="C116">
            <v>76.062145262856049</v>
          </cell>
          <cell r="D116">
            <v>75.362454976667706</v>
          </cell>
          <cell r="E116">
            <v>85.756075369354022</v>
          </cell>
          <cell r="F116">
            <v>119.18683016954947</v>
          </cell>
          <cell r="G116">
            <v>129.28366655159738</v>
          </cell>
          <cell r="H116">
            <v>135.00111131025383</v>
          </cell>
          <cell r="I116">
            <v>141.29548078351104</v>
          </cell>
          <cell r="J116">
            <v>137.32929257922396</v>
          </cell>
          <cell r="K116">
            <v>147.70774671032567</v>
          </cell>
          <cell r="L116">
            <v>151.62896334967803</v>
          </cell>
          <cell r="M116">
            <v>160.5923734020368</v>
          </cell>
          <cell r="N116">
            <v>156.05700521513447</v>
          </cell>
          <cell r="O116">
            <v>162.38445997341367</v>
          </cell>
          <cell r="P116">
            <v>161.7353880364891</v>
          </cell>
          <cell r="Q116">
            <v>1.7949453178445123</v>
          </cell>
          <cell r="R116">
            <v>7.3418595072470207</v>
          </cell>
          <cell r="S116">
            <v>11.316017023358571</v>
          </cell>
          <cell r="T116">
            <v>14.957900487665976</v>
          </cell>
          <cell r="U116">
            <v>19.792813101307352</v>
          </cell>
          <cell r="V116">
            <v>22.592372483080695</v>
          </cell>
          <cell r="W116">
            <v>36.778578439109779</v>
          </cell>
          <cell r="X116">
            <v>47.671866185828193</v>
          </cell>
          <cell r="Y116">
            <v>70.738649444143377</v>
          </cell>
          <cell r="Z116">
            <v>78.67228700585872</v>
          </cell>
          <cell r="AA116">
            <v>108.95264841566889</v>
          </cell>
          <cell r="AB116">
            <v>119.28636057420067</v>
          </cell>
          <cell r="AC116">
            <v>158.97822668413212</v>
          </cell>
          <cell r="AD116">
            <v>163.17533219041533</v>
          </cell>
        </row>
        <row r="117">
          <cell r="B117">
            <v>1115</v>
          </cell>
          <cell r="C117">
            <v>596.88089192725886</v>
          </cell>
          <cell r="D117">
            <v>608.32886973462132</v>
          </cell>
          <cell r="E117">
            <v>587.16866410387081</v>
          </cell>
          <cell r="F117">
            <v>762.85671772713499</v>
          </cell>
          <cell r="G117">
            <v>665.45300124868368</v>
          </cell>
          <cell r="H117">
            <v>763.94369082169112</v>
          </cell>
          <cell r="I117">
            <v>729.63561023502609</v>
          </cell>
          <cell r="J117">
            <v>646.32458107964419</v>
          </cell>
          <cell r="K117">
            <v>681.23468044348999</v>
          </cell>
          <cell r="L117">
            <v>880.25903360321308</v>
          </cell>
          <cell r="M117">
            <v>783.26153179594928</v>
          </cell>
          <cell r="N117">
            <v>843.69308127233046</v>
          </cell>
          <cell r="O117">
            <v>946.05183812335747</v>
          </cell>
          <cell r="P117">
            <v>820.33734938718305</v>
          </cell>
          <cell r="Q117">
            <v>14.085437093224854</v>
          </cell>
          <cell r="R117">
            <v>59.263795177276599</v>
          </cell>
          <cell r="S117">
            <v>77.480348418050085</v>
          </cell>
          <cell r="T117">
            <v>95.738219179733292</v>
          </cell>
          <cell r="U117">
            <v>101.87819724437192</v>
          </cell>
          <cell r="V117">
            <v>127.84561735553785</v>
          </cell>
          <cell r="W117">
            <v>189.92086918981084</v>
          </cell>
          <cell r="X117">
            <v>224.36217622009084</v>
          </cell>
          <cell r="Y117">
            <v>326.24978934646708</v>
          </cell>
          <cell r="Z117">
            <v>456.72007379900663</v>
          </cell>
          <cell r="AA117">
            <v>531.39770266450273</v>
          </cell>
          <cell r="AB117">
            <v>644.89945176039669</v>
          </cell>
          <cell r="AC117">
            <v>926.20712351871236</v>
          </cell>
          <cell r="AD117">
            <v>827.64088378888664</v>
          </cell>
        </row>
        <row r="118">
          <cell r="B118">
            <v>1116</v>
          </cell>
          <cell r="C118">
            <v>33.492391319830794</v>
          </cell>
          <cell r="D118">
            <v>29.734296862670657</v>
          </cell>
          <cell r="E118">
            <v>25.661657975621434</v>
          </cell>
          <cell r="F118">
            <v>20.714753187861639</v>
          </cell>
          <cell r="G118">
            <v>7.678794065663511</v>
          </cell>
          <cell r="H118">
            <v>8.1340700973897206</v>
          </cell>
          <cell r="I118">
            <v>13.580978914662206</v>
          </cell>
          <cell r="J118">
            <v>20.419344101752074</v>
          </cell>
          <cell r="K118">
            <v>33.630850215015371</v>
          </cell>
          <cell r="L118">
            <v>23.486745217241133</v>
          </cell>
          <cell r="M118">
            <v>38.508607801846637</v>
          </cell>
          <cell r="N118">
            <v>37.2169440365181</v>
          </cell>
          <cell r="O118">
            <v>63.563220795356969</v>
          </cell>
          <cell r="P118">
            <v>62.678191748104489</v>
          </cell>
          <cell r="Q118">
            <v>0.79036701864237091</v>
          </cell>
          <cell r="R118">
            <v>2.8967345899240051</v>
          </cell>
          <cell r="S118">
            <v>3.3862062512659135</v>
          </cell>
          <cell r="T118">
            <v>2.5996934088256163</v>
          </cell>
          <cell r="U118">
            <v>1.175592708955608</v>
          </cell>
          <cell r="V118">
            <v>1.3612328051240214</v>
          </cell>
          <cell r="W118">
            <v>3.5350677567536852</v>
          </cell>
          <cell r="X118">
            <v>7.0882782641550683</v>
          </cell>
          <cell r="Y118">
            <v>16.106135100239527</v>
          </cell>
          <cell r="Z118">
            <v>12.186035700205149</v>
          </cell>
          <cell r="AA118">
            <v>26.125865867290738</v>
          </cell>
          <cell r="AB118">
            <v>28.447770093305639</v>
          </cell>
          <cell r="AC118">
            <v>62.229896420090121</v>
          </cell>
          <cell r="AD118">
            <v>63.236221112500523</v>
          </cell>
        </row>
        <row r="119">
          <cell r="B119">
            <v>1117</v>
          </cell>
          <cell r="C119">
            <v>52.645853231033584</v>
          </cell>
          <cell r="D119">
            <v>53.688562102291399</v>
          </cell>
          <cell r="E119">
            <v>57.692623415643062</v>
          </cell>
          <cell r="F119">
            <v>89.501661746748269</v>
          </cell>
          <cell r="G119">
            <v>98.309693414717202</v>
          </cell>
          <cell r="H119">
            <v>100.91935787461301</v>
          </cell>
          <cell r="I119">
            <v>112.34160592961032</v>
          </cell>
          <cell r="J119">
            <v>109.07071797515422</v>
          </cell>
          <cell r="K119">
            <v>109.58041945589457</v>
          </cell>
          <cell r="L119">
            <v>112.64410561020328</v>
          </cell>
          <cell r="M119">
            <v>128.8402607689909</v>
          </cell>
          <cell r="N119">
            <v>124.83612109299926</v>
          </cell>
          <cell r="O119">
            <v>126.66623333969221</v>
          </cell>
          <cell r="P119">
            <v>121.64871526157464</v>
          </cell>
          <cell r="Q119">
            <v>1.2423581721815995</v>
          </cell>
          <cell r="R119">
            <v>5.2303747300053693</v>
          </cell>
          <cell r="S119">
            <v>7.6128799724309237</v>
          </cell>
          <cell r="T119">
            <v>11.232423481555385</v>
          </cell>
          <cell r="U119">
            <v>15.05082149745297</v>
          </cell>
          <cell r="V119">
            <v>16.888807075200759</v>
          </cell>
          <cell r="W119">
            <v>29.242014979858457</v>
          </cell>
          <cell r="X119">
            <v>37.862313090298322</v>
          </cell>
          <cell r="Y119">
            <v>52.479108580774479</v>
          </cell>
          <cell r="Z119">
            <v>58.445096571999969</v>
          </cell>
          <cell r="AA119">
            <v>87.410674218038125</v>
          </cell>
          <cell r="AB119">
            <v>95.421839813314122</v>
          </cell>
          <cell r="AC119">
            <v>124.00923807856805</v>
          </cell>
          <cell r="AD119">
            <v>122.73176429926589</v>
          </cell>
        </row>
        <row r="120">
          <cell r="B120">
            <v>1118</v>
          </cell>
          <cell r="C120">
            <v>51.479308546926781</v>
          </cell>
          <cell r="D120">
            <v>51.205897547316724</v>
          </cell>
          <cell r="E120">
            <v>56.857007155670978</v>
          </cell>
          <cell r="F120">
            <v>83.272311020722967</v>
          </cell>
          <cell r="G120">
            <v>88.126738527563518</v>
          </cell>
          <cell r="H120">
            <v>90.728985921176601</v>
          </cell>
          <cell r="I120">
            <v>95.00944703708646</v>
          </cell>
          <cell r="J120">
            <v>89.081665751526273</v>
          </cell>
          <cell r="K120">
            <v>96.828548685031748</v>
          </cell>
          <cell r="L120">
            <v>97.062936928445168</v>
          </cell>
          <cell r="M120">
            <v>98.050203554030588</v>
          </cell>
          <cell r="N120">
            <v>97.640800629226206</v>
          </cell>
          <cell r="O120">
            <v>100.27297600583191</v>
          </cell>
          <cell r="P120">
            <v>103.69996020593149</v>
          </cell>
          <cell r="Q120">
            <v>1.2148295781410572</v>
          </cell>
          <cell r="R120">
            <v>4.9885119301285714</v>
          </cell>
          <cell r="S120">
            <v>7.5026155068276088</v>
          </cell>
          <cell r="T120">
            <v>10.45064240616219</v>
          </cell>
          <cell r="U120">
            <v>13.491851766191225</v>
          </cell>
          <cell r="V120">
            <v>15.183453121601957</v>
          </cell>
          <cell r="W120">
            <v>24.730531938695318</v>
          </cell>
          <cell r="X120">
            <v>30.923404392166084</v>
          </cell>
          <cell r="Y120">
            <v>46.372115980135021</v>
          </cell>
          <cell r="Z120">
            <v>50.360848369424758</v>
          </cell>
          <cell r="AA120">
            <v>66.521399046535151</v>
          </cell>
          <cell r="AB120">
            <v>74.634366682579156</v>
          </cell>
          <cell r="AC120">
            <v>98.169614951810416</v>
          </cell>
          <cell r="AD120">
            <v>104.62320992433715</v>
          </cell>
        </row>
        <row r="121">
          <cell r="B121">
            <v>1119</v>
          </cell>
          <cell r="C121">
            <v>43.466954317476144</v>
          </cell>
          <cell r="D121">
            <v>48.34192402131837</v>
          </cell>
          <cell r="E121">
            <v>49.391880747923196</v>
          </cell>
          <cell r="F121">
            <v>70.200143821453139</v>
          </cell>
          <cell r="G121">
            <v>53.956098864882151</v>
          </cell>
          <cell r="H121">
            <v>61.689891035456263</v>
          </cell>
          <cell r="I121">
            <v>46.396776423712303</v>
          </cell>
          <cell r="J121">
            <v>56.277267904866221</v>
          </cell>
          <cell r="K121">
            <v>55.019400106221298</v>
          </cell>
          <cell r="L121">
            <v>69.79625015507068</v>
          </cell>
          <cell r="M121">
            <v>61.268783141708148</v>
          </cell>
          <cell r="N121">
            <v>60.918212497806813</v>
          </cell>
          <cell r="O121">
            <v>48.566280171420608</v>
          </cell>
          <cell r="P121">
            <v>44.575070420100481</v>
          </cell>
          <cell r="Q121">
            <v>1.0257507971079478</v>
          </cell>
          <cell r="R121">
            <v>4.709501761645277</v>
          </cell>
          <cell r="S121">
            <v>6.5175483014108639</v>
          </cell>
          <cell r="T121">
            <v>8.8100905444619126</v>
          </cell>
          <cell r="U121">
            <v>8.2604632819727133</v>
          </cell>
          <cell r="V121">
            <v>10.323774250351898</v>
          </cell>
          <cell r="W121">
            <v>12.076872321456989</v>
          </cell>
          <cell r="X121">
            <v>19.535834886188468</v>
          </cell>
          <cell r="Y121">
            <v>26.349315749659173</v>
          </cell>
          <cell r="Z121">
            <v>36.21359998003372</v>
          </cell>
          <cell r="AA121">
            <v>41.567330048624392</v>
          </cell>
          <cell r="AB121">
            <v>46.564470794063595</v>
          </cell>
          <cell r="AC121">
            <v>47.547536873671838</v>
          </cell>
          <cell r="AD121">
            <v>44.971926128931464</v>
          </cell>
        </row>
        <row r="122">
          <cell r="B122">
            <v>1120</v>
          </cell>
          <cell r="C122">
            <v>162.43151214857872</v>
          </cell>
          <cell r="D122">
            <v>161.38140240963304</v>
          </cell>
          <cell r="E122">
            <v>109.038960218998</v>
          </cell>
          <cell r="F122">
            <v>103.82769179193455</v>
          </cell>
          <cell r="G122">
            <v>65.655781203496517</v>
          </cell>
          <cell r="H122">
            <v>71.642798344623912</v>
          </cell>
          <cell r="I122">
            <v>128.47650839484078</v>
          </cell>
          <cell r="J122">
            <v>241.33391310537323</v>
          </cell>
          <cell r="K122">
            <v>130.50984233154608</v>
          </cell>
          <cell r="L122">
            <v>48.601035623589411</v>
          </cell>
          <cell r="M122">
            <v>45.724263251791136</v>
          </cell>
          <cell r="N122">
            <v>12.666203065649162</v>
          </cell>
          <cell r="O122">
            <v>16.957411654649771</v>
          </cell>
          <cell r="P122">
            <v>32.242001754858187</v>
          </cell>
          <cell r="Q122">
            <v>3.8331246271576407</v>
          </cell>
          <cell r="R122">
            <v>15.721881458623518</v>
          </cell>
          <cell r="S122">
            <v>14.388330211394493</v>
          </cell>
          <cell r="T122">
            <v>13.030334639141957</v>
          </cell>
          <cell r="U122">
            <v>10.051637929548484</v>
          </cell>
          <cell r="V122">
            <v>11.989388607418404</v>
          </cell>
          <cell r="W122">
            <v>33.44185755539052</v>
          </cell>
          <cell r="X122">
            <v>83.775557243365313</v>
          </cell>
          <cell r="Y122">
            <v>62.502408921090655</v>
          </cell>
          <cell r="Z122">
            <v>25.216518921542242</v>
          </cell>
          <cell r="AA122">
            <v>31.021271263400525</v>
          </cell>
          <cell r="AB122">
            <v>9.6817522796377702</v>
          </cell>
          <cell r="AC122">
            <v>16.601707050357124</v>
          </cell>
          <cell r="AD122">
            <v>32.52905508623742</v>
          </cell>
        </row>
        <row r="123">
          <cell r="B123">
            <v>1121</v>
          </cell>
          <cell r="C123">
            <v>12.77219938540736</v>
          </cell>
          <cell r="D123">
            <v>12.436167574868644</v>
          </cell>
          <cell r="E123">
            <v>13.318836256793578</v>
          </cell>
          <cell r="F123">
            <v>21.893598443386356</v>
          </cell>
          <cell r="G123">
            <v>22.517230335578297</v>
          </cell>
          <cell r="H123">
            <v>20.022751483296378</v>
          </cell>
          <cell r="I123">
            <v>20.62278169070154</v>
          </cell>
          <cell r="J123">
            <v>19.197303541107196</v>
          </cell>
          <cell r="K123">
            <v>21.654200060352423</v>
          </cell>
          <cell r="L123">
            <v>21.957768292791293</v>
          </cell>
          <cell r="M123">
            <v>21.402825138052421</v>
          </cell>
          <cell r="N123">
            <v>19.52094234373682</v>
          </cell>
          <cell r="O123">
            <v>20.902487626096288</v>
          </cell>
          <cell r="P123">
            <v>19.850099701783861</v>
          </cell>
          <cell r="Q123">
            <v>0.30140353530902614</v>
          </cell>
          <cell r="R123">
            <v>1.2115395546964931</v>
          </cell>
          <cell r="S123">
            <v>1.7574985464768802</v>
          </cell>
          <cell r="T123">
            <v>2.7476380265104048</v>
          </cell>
          <cell r="U123">
            <v>3.447298049930521</v>
          </cell>
          <cell r="V123">
            <v>3.3507980434856601</v>
          </cell>
          <cell r="W123">
            <v>5.3680173621845686</v>
          </cell>
          <cell r="X123">
            <v>6.6640646605853187</v>
          </cell>
          <cell r="Y123">
            <v>10.370403050468687</v>
          </cell>
          <cell r="Z123">
            <v>11.392730062757431</v>
          </cell>
          <cell r="AA123">
            <v>14.520580479438202</v>
          </cell>
          <cell r="AB123">
            <v>14.921356231032844</v>
          </cell>
          <cell r="AC123">
            <v>20.464029726907775</v>
          </cell>
          <cell r="AD123">
            <v>20.026826856968896</v>
          </cell>
        </row>
        <row r="124">
          <cell r="B124">
            <v>1122</v>
          </cell>
          <cell r="C124">
            <v>24.785601726241776</v>
          </cell>
          <cell r="D124">
            <v>23.043577360036583</v>
          </cell>
          <cell r="E124">
            <v>28.087014636635928</v>
          </cell>
          <cell r="F124">
            <v>55.884591591412381</v>
          </cell>
          <cell r="G124">
            <v>47.839452622933059</v>
          </cell>
          <cell r="H124">
            <v>55.55762387492635</v>
          </cell>
          <cell r="I124">
            <v>54.057303528938533</v>
          </cell>
          <cell r="J124">
            <v>47.290151071863008</v>
          </cell>
          <cell r="K124">
            <v>50.606916173902789</v>
          </cell>
          <cell r="L124">
            <v>64.186512760123222</v>
          </cell>
          <cell r="M124">
            <v>69.127167109354801</v>
          </cell>
          <cell r="N124">
            <v>60.306688345333839</v>
          </cell>
          <cell r="O124">
            <v>74.616037459614446</v>
          </cell>
          <cell r="P124">
            <v>79.49426338699665</v>
          </cell>
          <cell r="Q124">
            <v>0.58490067055999884</v>
          </cell>
          <cell r="R124">
            <v>2.2449203329979879</v>
          </cell>
          <cell r="S124">
            <v>3.7062462851124716</v>
          </cell>
          <cell r="T124">
            <v>7.0134943485707835</v>
          </cell>
          <cell r="U124">
            <v>7.3240291669532827</v>
          </cell>
          <cell r="V124">
            <v>9.2975422252090585</v>
          </cell>
          <cell r="W124">
            <v>14.070873088234293</v>
          </cell>
          <cell r="X124">
            <v>16.416088013450629</v>
          </cell>
          <cell r="Y124">
            <v>24.236135087047561</v>
          </cell>
          <cell r="Z124">
            <v>33.303002554494157</v>
          </cell>
          <cell r="AA124">
            <v>46.898789615504896</v>
          </cell>
          <cell r="AB124">
            <v>46.097035894546188</v>
          </cell>
          <cell r="AC124">
            <v>73.05086533199318</v>
          </cell>
          <cell r="AD124">
            <v>80.202007692212987</v>
          </cell>
        </row>
        <row r="125">
          <cell r="B125">
            <v>1123</v>
          </cell>
          <cell r="C125">
            <v>13.851996683009963</v>
          </cell>
          <cell r="D125">
            <v>12.837253447161215</v>
          </cell>
          <cell r="E125">
            <v>16.906190771728756</v>
          </cell>
          <cell r="F125">
            <v>21.33928371759264</v>
          </cell>
          <cell r="G125">
            <v>28.428304299373291</v>
          </cell>
          <cell r="H125">
            <v>30.510021216952438</v>
          </cell>
          <cell r="I125">
            <v>24.773879175492276</v>
          </cell>
          <cell r="J125">
            <v>21.408067258025365</v>
          </cell>
          <cell r="K125">
            <v>29.498613483374058</v>
          </cell>
          <cell r="L125">
            <v>34.893021152458303</v>
          </cell>
          <cell r="M125">
            <v>30.535104961670214</v>
          </cell>
          <cell r="N125">
            <v>25.193320250553754</v>
          </cell>
          <cell r="O125">
            <v>31.35015255821774</v>
          </cell>
          <cell r="P125">
            <v>29.567343158142094</v>
          </cell>
          <cell r="Q125">
            <v>0.32688502938015679</v>
          </cell>
          <cell r="R125">
            <v>1.2506136019210075</v>
          </cell>
          <cell r="S125">
            <v>2.2308710111680008</v>
          </cell>
          <cell r="T125">
            <v>2.6780717456094427</v>
          </cell>
          <cell r="U125">
            <v>4.3522598700433868</v>
          </cell>
          <cell r="V125">
            <v>5.1058377009651323</v>
          </cell>
          <cell r="W125">
            <v>6.4485293757760456</v>
          </cell>
          <cell r="X125">
            <v>7.4314991248720084</v>
          </cell>
          <cell r="Y125">
            <v>14.127167496373467</v>
          </cell>
          <cell r="Z125">
            <v>18.104151831976026</v>
          </cell>
          <cell r="AA125">
            <v>20.716304795469249</v>
          </cell>
          <cell r="AB125">
            <v>19.257190533202795</v>
          </cell>
          <cell r="AC125">
            <v>30.692540781294394</v>
          </cell>
          <cell r="AD125">
            <v>29.830583772608556</v>
          </cell>
        </row>
        <row r="126">
          <cell r="B126">
            <v>1124</v>
          </cell>
          <cell r="C126">
            <v>35.995135996759686</v>
          </cell>
          <cell r="D126">
            <v>34.574546333258375</v>
          </cell>
          <cell r="E126">
            <v>39.653397143802593</v>
          </cell>
          <cell r="F126">
            <v>53.639536086346801</v>
          </cell>
          <cell r="G126">
            <v>58.237131362329841</v>
          </cell>
          <cell r="H126">
            <v>65.340727072292253</v>
          </cell>
          <cell r="I126">
            <v>69.868307361026424</v>
          </cell>
          <cell r="J126">
            <v>70.18943179511237</v>
          </cell>
          <cell r="K126">
            <v>78.245064640703035</v>
          </cell>
          <cell r="L126">
            <v>78.245833645874967</v>
          </cell>
          <cell r="M126">
            <v>73.481698390729065</v>
          </cell>
          <cell r="N126">
            <v>69.823425124754465</v>
          </cell>
          <cell r="O126">
            <v>73.768705493869163</v>
          </cell>
          <cell r="P126">
            <v>74.657165412296806</v>
          </cell>
          <cell r="Q126">
            <v>0.84942780142846397</v>
          </cell>
          <cell r="R126">
            <v>3.3682748496472841</v>
          </cell>
          <cell r="S126">
            <v>5.2324982828403002</v>
          </cell>
          <cell r="T126">
            <v>6.7317407623206371</v>
          </cell>
          <cell r="U126">
            <v>8.9158722625711082</v>
          </cell>
          <cell r="V126">
            <v>10.934739944029028</v>
          </cell>
          <cell r="W126">
            <v>18.186406305680059</v>
          </cell>
          <cell r="X126">
            <v>24.365240200051286</v>
          </cell>
          <cell r="Y126">
            <v>37.472308132949827</v>
          </cell>
          <cell r="Z126">
            <v>40.597644049078205</v>
          </cell>
          <cell r="AA126">
            <v>49.8530875417636</v>
          </cell>
          <cell r="AB126">
            <v>53.371409085257881</v>
          </cell>
          <cell r="AC126">
            <v>72.221307298244014</v>
          </cell>
          <cell r="AD126">
            <v>75.321844615711996</v>
          </cell>
        </row>
        <row r="127">
          <cell r="B127">
            <v>1125</v>
          </cell>
          <cell r="C127">
            <v>200.81537834682928</v>
          </cell>
          <cell r="D127">
            <v>298.67505978855894</v>
          </cell>
          <cell r="E127">
            <v>238.06043603810531</v>
          </cell>
          <cell r="F127">
            <v>235.71186860350844</v>
          </cell>
          <cell r="G127">
            <v>257.1968483408005</v>
          </cell>
          <cell r="H127">
            <v>238.54601156993294</v>
          </cell>
          <cell r="I127">
            <v>337.83129632804372</v>
          </cell>
          <cell r="J127">
            <v>181.79433664044961</v>
          </cell>
          <cell r="K127">
            <v>122.70976510807364</v>
          </cell>
          <cell r="L127">
            <v>117.1879532455835</v>
          </cell>
          <cell r="M127">
            <v>136.43441209844781</v>
          </cell>
          <cell r="N127">
            <v>67.569533769267224</v>
          </cell>
          <cell r="O127">
            <v>121.70084246691573</v>
          </cell>
          <cell r="P127">
            <v>115.1689677910548</v>
          </cell>
          <cell r="Q127">
            <v>4.7389226515918139</v>
          </cell>
          <cell r="R127">
            <v>29.097119088876632</v>
          </cell>
          <cell r="S127">
            <v>31.413470534800851</v>
          </cell>
          <cell r="T127">
            <v>29.581747155432424</v>
          </cell>
          <cell r="U127">
            <v>39.375810458029264</v>
          </cell>
          <cell r="V127">
            <v>39.920562841558358</v>
          </cell>
          <cell r="W127">
            <v>87.935967677722516</v>
          </cell>
          <cell r="X127">
            <v>63.107259397446533</v>
          </cell>
          <cell r="Y127">
            <v>58.766877504241201</v>
          </cell>
          <cell r="Z127">
            <v>60.802659912040312</v>
          </cell>
          <cell r="AA127">
            <v>92.562867203830379</v>
          </cell>
          <cell r="AB127">
            <v>51.648586732265208</v>
          </cell>
          <cell r="AC127">
            <v>119.14800298330823</v>
          </cell>
          <cell r="AD127">
            <v>116.19432707635254</v>
          </cell>
        </row>
        <row r="128">
          <cell r="B128">
            <v>1126</v>
          </cell>
          <cell r="C128">
            <v>55.891602678638172</v>
          </cell>
          <cell r="D128">
            <v>54.760749315103091</v>
          </cell>
          <cell r="E128">
            <v>51.652639529598602</v>
          </cell>
          <cell r="F128">
            <v>80.934407176213909</v>
          </cell>
          <cell r="G128">
            <v>59.210982299678697</v>
          </cell>
          <cell r="H128">
            <v>81.158447781580463</v>
          </cell>
          <cell r="I128">
            <v>68.933368171824768</v>
          </cell>
          <cell r="J128">
            <v>68.749454745187421</v>
          </cell>
          <cell r="K128">
            <v>72.509722017062202</v>
          </cell>
          <cell r="L128">
            <v>88.58925676321735</v>
          </cell>
          <cell r="M128">
            <v>87.672218693908817</v>
          </cell>
          <cell r="N128">
            <v>84.534264501232499</v>
          </cell>
          <cell r="O128">
            <v>97.419686492240231</v>
          </cell>
          <cell r="P128">
            <v>87.298822392367597</v>
          </cell>
          <cell r="Q128">
            <v>1.318952682548628</v>
          </cell>
          <cell r="R128">
            <v>5.3348279074445504</v>
          </cell>
          <cell r="S128">
            <v>6.8158686798675534</v>
          </cell>
          <cell r="T128">
            <v>10.157236389690812</v>
          </cell>
          <cell r="U128">
            <v>9.0649649523563731</v>
          </cell>
          <cell r="V128">
            <v>13.581828065224633</v>
          </cell>
          <cell r="W128">
            <v>17.943045837849272</v>
          </cell>
          <cell r="X128">
            <v>23.865373114556135</v>
          </cell>
          <cell r="Y128">
            <v>34.72559781929624</v>
          </cell>
          <cell r="Z128">
            <v>45.964301804522918</v>
          </cell>
          <cell r="AA128">
            <v>59.480535823863327</v>
          </cell>
          <cell r="AB128">
            <v>64.616034008007091</v>
          </cell>
          <cell r="AC128">
            <v>95.376177038099343</v>
          </cell>
          <cell r="AD128">
            <v>88.076051361702199</v>
          </cell>
        </row>
        <row r="129">
          <cell r="B129">
            <v>1127</v>
          </cell>
          <cell r="C129">
            <v>18.514981427225038</v>
          </cell>
          <cell r="D129">
            <v>27.28433472738929</v>
          </cell>
          <cell r="E129">
            <v>25.676065830577368</v>
          </cell>
          <cell r="F129">
            <v>23.734682632628324</v>
          </cell>
          <cell r="G129">
            <v>24.109442561680979</v>
          </cell>
          <cell r="H129">
            <v>20.547075686631853</v>
          </cell>
          <cell r="I129">
            <v>23.903123945741228</v>
          </cell>
          <cell r="J129">
            <v>18.259388181186516</v>
          </cell>
          <cell r="K129">
            <v>11.679866988597659</v>
          </cell>
          <cell r="L129">
            <v>13.556107689033697</v>
          </cell>
          <cell r="M129">
            <v>32.732138904388371</v>
          </cell>
          <cell r="N129">
            <v>18.25665886315555</v>
          </cell>
          <cell r="O129">
            <v>32.065971510935064</v>
          </cell>
          <cell r="P129">
            <v>32.609301905395185</v>
          </cell>
          <cell r="Q129">
            <v>0.43692403242016881</v>
          </cell>
          <cell r="R129">
            <v>2.658057681098787</v>
          </cell>
          <cell r="S129">
            <v>3.3881074522158068</v>
          </cell>
          <cell r="T129">
            <v>2.9786933709047592</v>
          </cell>
          <cell r="U129">
            <v>3.6910593838209818</v>
          </cell>
          <cell r="V129">
            <v>3.4385434523099341</v>
          </cell>
          <cell r="W129">
            <v>6.2218757040444501</v>
          </cell>
          <cell r="X129">
            <v>6.3384809872697527</v>
          </cell>
          <cell r="Y129">
            <v>5.5935997594016138</v>
          </cell>
          <cell r="Z129">
            <v>7.0335506570371331</v>
          </cell>
          <cell r="AA129">
            <v>22.2068654095714</v>
          </cell>
          <cell r="AB129">
            <v>13.954967218731095</v>
          </cell>
          <cell r="AC129">
            <v>31.393344465024491</v>
          </cell>
          <cell r="AD129">
            <v>32.899625341795492</v>
          </cell>
        </row>
        <row r="130">
          <cell r="B130">
            <v>1128</v>
          </cell>
          <cell r="C130">
            <v>178.76993065532233</v>
          </cell>
          <cell r="D130">
            <v>178.4562564072628</v>
          </cell>
          <cell r="E130">
            <v>199.76507633426033</v>
          </cell>
          <cell r="F130">
            <v>280.52918256072331</v>
          </cell>
          <cell r="G130">
            <v>399.27500669446795</v>
          </cell>
          <cell r="H130">
            <v>446.67157556230762</v>
          </cell>
          <cell r="I130">
            <v>388.99199695997379</v>
          </cell>
          <cell r="J130">
            <v>334.3615398055743</v>
          </cell>
          <cell r="K130">
            <v>352.16299037959607</v>
          </cell>
          <cell r="L130">
            <v>409.75434353344639</v>
          </cell>
          <cell r="M130">
            <v>390.55442384649314</v>
          </cell>
          <cell r="N130">
            <v>363.94058973383017</v>
          </cell>
          <cell r="O130">
            <v>381.31414390167942</v>
          </cell>
          <cell r="P130">
            <v>358.78433486454429</v>
          </cell>
          <cell r="Q130">
            <v>4.218685246021554</v>
          </cell>
          <cell r="R130">
            <v>17.385324869485924</v>
          </cell>
          <cell r="S130">
            <v>26.360173255769666</v>
          </cell>
          <cell r="T130">
            <v>35.20630249718338</v>
          </cell>
          <cell r="U130">
            <v>61.127409164040301</v>
          </cell>
          <cell r="V130">
            <v>74.750278088575286</v>
          </cell>
          <cell r="W130">
            <v>101.25286805385137</v>
          </cell>
          <cell r="X130">
            <v>116.06874457685986</v>
          </cell>
          <cell r="Y130">
            <v>168.654216711587</v>
          </cell>
          <cell r="Z130">
            <v>212.59995850541418</v>
          </cell>
          <cell r="AA130">
            <v>264.968615427359</v>
          </cell>
          <cell r="AB130">
            <v>278.1877580870472</v>
          </cell>
          <cell r="AC130">
            <v>373.31556490683937</v>
          </cell>
          <cell r="AD130">
            <v>361.97862284184191</v>
          </cell>
        </row>
        <row r="131">
          <cell r="B131">
            <v>1129</v>
          </cell>
          <cell r="C131">
            <v>70.319619944150901</v>
          </cell>
          <cell r="D131">
            <v>70.260549840088458</v>
          </cell>
          <cell r="E131">
            <v>79.70749881909353</v>
          </cell>
          <cell r="F131">
            <v>109.52720164570704</v>
          </cell>
          <cell r="G131">
            <v>121.30238949780873</v>
          </cell>
          <cell r="H131">
            <v>127.98711018696906</v>
          </cell>
          <cell r="I131">
            <v>136.05636849658845</v>
          </cell>
          <cell r="J131">
            <v>145.38712514334057</v>
          </cell>
          <cell r="K131">
            <v>158.86578520308836</v>
          </cell>
          <cell r="L131">
            <v>169.02823874578525</v>
          </cell>
          <cell r="M131">
            <v>199.41412807165938</v>
          </cell>
          <cell r="N131">
            <v>172.94217413993658</v>
          </cell>
          <cell r="O131">
            <v>171.8758567561724</v>
          </cell>
          <cell r="P131">
            <v>176.90724529800394</v>
          </cell>
          <cell r="Q131">
            <v>1.6594308789893824</v>
          </cell>
          <cell r="R131">
            <v>6.8448285819187031</v>
          </cell>
          <cell r="S131">
            <v>10.517871878364035</v>
          </cell>
          <cell r="T131">
            <v>13.745620892664471</v>
          </cell>
          <cell r="U131">
            <v>18.570911454726613</v>
          </cell>
          <cell r="V131">
            <v>21.418582693974273</v>
          </cell>
          <cell r="W131">
            <v>35.414861063809447</v>
          </cell>
          <cell r="X131">
            <v>50.46902554294622</v>
          </cell>
          <cell r="Y131">
            <v>76.082340557187862</v>
          </cell>
          <cell r="Z131">
            <v>87.699855073443445</v>
          </cell>
          <cell r="AA131">
            <v>135.29096634319447</v>
          </cell>
          <cell r="AB131">
            <v>132.19299264716381</v>
          </cell>
          <cell r="AC131">
            <v>168.27052860468234</v>
          </cell>
          <cell r="AD131">
            <v>178.48226580988219</v>
          </cell>
        </row>
        <row r="132">
          <cell r="B132">
            <v>1130</v>
          </cell>
          <cell r="C132">
            <v>106.48169338695219</v>
          </cell>
          <cell r="D132">
            <v>95.167928583498352</v>
          </cell>
          <cell r="E132">
            <v>64.518803520728881</v>
          </cell>
          <cell r="F132">
            <v>54.246121995156045</v>
          </cell>
          <cell r="G132">
            <v>52.310109563058546</v>
          </cell>
          <cell r="H132">
            <v>47.047638540108409</v>
          </cell>
          <cell r="I132">
            <v>40.797921816385738</v>
          </cell>
          <cell r="J132">
            <v>50.095297614790724</v>
          </cell>
          <cell r="K132">
            <v>38.107471275706061</v>
          </cell>
          <cell r="L132">
            <v>73.732476048086212</v>
          </cell>
          <cell r="M132">
            <v>68.727552346739586</v>
          </cell>
          <cell r="N132">
            <v>50.254009175664564</v>
          </cell>
          <cell r="O132">
            <v>49.046256349159584</v>
          </cell>
          <cell r="P132">
            <v>49.625737814520576</v>
          </cell>
          <cell r="Q132">
            <v>2.5127981378984336</v>
          </cell>
          <cell r="R132">
            <v>9.2713216610589964</v>
          </cell>
          <cell r="S132">
            <v>8.5136344663949455</v>
          </cell>
          <cell r="T132">
            <v>6.8078670562096688</v>
          </cell>
          <cell r="U132">
            <v>8.0084688925287573</v>
          </cell>
          <cell r="V132">
            <v>7.8734001819045707</v>
          </cell>
          <cell r="W132">
            <v>10.619515637415315</v>
          </cell>
          <cell r="X132">
            <v>17.389853829282991</v>
          </cell>
          <cell r="Y132">
            <v>18.250031645675964</v>
          </cell>
          <cell r="Z132">
            <v>38.25590038448258</v>
          </cell>
          <cell r="AA132">
            <v>46.627674083611424</v>
          </cell>
          <cell r="AB132">
            <v>38.413000752920702</v>
          </cell>
          <cell r="AC132">
            <v>48.017444903048954</v>
          </cell>
          <cell r="AD132">
            <v>50.067560052175658</v>
          </cell>
        </row>
        <row r="133">
          <cell r="B133">
            <v>1131</v>
          </cell>
          <cell r="C133">
            <v>54.082320228457071</v>
          </cell>
          <cell r="D133">
            <v>53.797238369066321</v>
          </cell>
          <cell r="E133">
            <v>59.191155057194059</v>
          </cell>
          <cell r="F133">
            <v>85.150033805063543</v>
          </cell>
          <cell r="G133">
            <v>86.410612724134523</v>
          </cell>
          <cell r="H133">
            <v>90.975397094042876</v>
          </cell>
          <cell r="I133">
            <v>100.29860180727405</v>
          </cell>
          <cell r="J133">
            <v>94.540222048297053</v>
          </cell>
          <cell r="K133">
            <v>96.804596039461757</v>
          </cell>
          <cell r="L133">
            <v>97.92863829125308</v>
          </cell>
          <cell r="M133">
            <v>101.47074722689614</v>
          </cell>
          <cell r="N133">
            <v>97.932408990736334</v>
          </cell>
          <cell r="O133">
            <v>103.77684233820351</v>
          </cell>
          <cell r="P133">
            <v>101.78485884478327</v>
          </cell>
          <cell r="Q133">
            <v>1.2762565023214225</v>
          </cell>
          <cell r="R133">
            <v>5.2409620427817458</v>
          </cell>
          <cell r="S133">
            <v>7.8106200100060628</v>
          </cell>
          <cell r="T133">
            <v>10.686295879886046</v>
          </cell>
          <cell r="U133">
            <v>13.229119758416333</v>
          </cell>
          <cell r="V133">
            <v>15.224689915487255</v>
          </cell>
          <cell r="W133">
            <v>26.107275147418207</v>
          </cell>
          <cell r="X133">
            <v>32.818262804819362</v>
          </cell>
          <cell r="Y133">
            <v>46.360644829596382</v>
          </cell>
          <cell r="Z133">
            <v>50.810015234195355</v>
          </cell>
          <cell r="AA133">
            <v>68.842040334071129</v>
          </cell>
          <cell r="AB133">
            <v>74.857265360594909</v>
          </cell>
          <cell r="AC133">
            <v>101.59998295715936</v>
          </cell>
          <cell r="AD133">
            <v>102.69105825006548</v>
          </cell>
        </row>
        <row r="134">
          <cell r="B134">
            <v>1132</v>
          </cell>
          <cell r="C134">
            <v>84.756938399996983</v>
          </cell>
          <cell r="D134">
            <v>84.049107007016218</v>
          </cell>
          <cell r="E134">
            <v>94.919015964975813</v>
          </cell>
          <cell r="F134">
            <v>123.29779234476037</v>
          </cell>
          <cell r="G134">
            <v>132.01409551807652</v>
          </cell>
          <cell r="H134">
            <v>141.03038647852318</v>
          </cell>
          <cell r="I134">
            <v>149.54952089710412</v>
          </cell>
          <cell r="J134">
            <v>169.56008644052662</v>
          </cell>
          <cell r="K134">
            <v>177.3318174459034</v>
          </cell>
          <cell r="L134">
            <v>189.03329240383482</v>
          </cell>
          <cell r="M134">
            <v>183.57242715855435</v>
          </cell>
          <cell r="N134">
            <v>135.9882017661414</v>
          </cell>
          <cell r="O134">
            <v>159.94305598249392</v>
          </cell>
          <cell r="P134">
            <v>167.20059515501163</v>
          </cell>
          <cell r="Q134">
            <v>2.0001285686876766</v>
          </cell>
          <cell r="R134">
            <v>8.1881188125590079</v>
          </cell>
          <cell r="S134">
            <v>12.525120766941658</v>
          </cell>
          <cell r="T134">
            <v>15.473824629938143</v>
          </cell>
          <cell r="U134">
            <v>20.210830873090991</v>
          </cell>
          <cell r="V134">
            <v>23.60136884675866</v>
          </cell>
          <cell r="W134">
            <v>38.927067973764203</v>
          </cell>
          <cell r="X134">
            <v>58.860317412522143</v>
          </cell>
          <cell r="Y134">
            <v>84.925899615809854</v>
          </cell>
          <cell r="Z134">
            <v>98.079424307351431</v>
          </cell>
          <cell r="AA134">
            <v>124.54328740098994</v>
          </cell>
          <cell r="AB134">
            <v>103.94623200253443</v>
          </cell>
          <cell r="AC134">
            <v>156.58803443815287</v>
          </cell>
          <cell r="AD134">
            <v>168.6891965207939</v>
          </cell>
        </row>
        <row r="135">
          <cell r="B135">
            <v>1133</v>
          </cell>
          <cell r="C135">
            <v>37.28085885395609</v>
          </cell>
          <cell r="D135">
            <v>35.095744968013726</v>
          </cell>
          <cell r="E135">
            <v>40.898875299061118</v>
          </cell>
          <cell r="F135">
            <v>55.175629271702064</v>
          </cell>
          <cell r="G135">
            <v>52.030946430480384</v>
          </cell>
          <cell r="H135">
            <v>58.377702698824073</v>
          </cell>
          <cell r="I135">
            <v>63.801637881623805</v>
          </cell>
          <cell r="J135">
            <v>61.403545994092532</v>
          </cell>
          <cell r="K135">
            <v>64.53667145415352</v>
          </cell>
          <cell r="L135">
            <v>64.286666090824241</v>
          </cell>
          <cell r="M135">
            <v>72.794609972137835</v>
          </cell>
          <cell r="N135">
            <v>73.409530837537773</v>
          </cell>
          <cell r="O135">
            <v>64.23213496041086</v>
          </cell>
          <cell r="P135">
            <v>70.353686694037293</v>
          </cell>
          <cell r="Q135">
            <v>0.87976881027846454</v>
          </cell>
          <cell r="R135">
            <v>3.4190503605157581</v>
          </cell>
          <cell r="S135">
            <v>5.3968464289794973</v>
          </cell>
          <cell r="T135">
            <v>6.9245198552257863</v>
          </cell>
          <cell r="U135">
            <v>7.9657301316684315</v>
          </cell>
          <cell r="V135">
            <v>9.7694810900286573</v>
          </cell>
          <cell r="W135">
            <v>16.607279513548423</v>
          </cell>
          <cell r="X135">
            <v>21.315347752753041</v>
          </cell>
          <cell r="Y135">
            <v>30.907227819541848</v>
          </cell>
          <cell r="Z135">
            <v>33.35496684550715</v>
          </cell>
          <cell r="AA135">
            <v>49.386937740777505</v>
          </cell>
          <cell r="AB135">
            <v>56.112545239463557</v>
          </cell>
          <cell r="AC135">
            <v>62.884779207405941</v>
          </cell>
          <cell r="AD135">
            <v>70.980051654063118</v>
          </cell>
        </row>
        <row r="136">
          <cell r="B136">
            <v>1134</v>
          </cell>
          <cell r="C136">
            <v>156.08672518254451</v>
          </cell>
          <cell r="D136">
            <v>155.53932036425061</v>
          </cell>
          <cell r="E136">
            <v>176.61946739097328</v>
          </cell>
          <cell r="F136">
            <v>243.48089519665209</v>
          </cell>
          <cell r="G136">
            <v>245.79023672665687</v>
          </cell>
          <cell r="H136">
            <v>243.83000328186392</v>
          </cell>
          <cell r="I136">
            <v>255.51303261879642</v>
          </cell>
          <cell r="J136">
            <v>244.67429361513214</v>
          </cell>
          <cell r="K136">
            <v>263.65531095035738</v>
          </cell>
          <cell r="L136">
            <v>266.21601279430524</v>
          </cell>
          <cell r="M136">
            <v>270.66690047464255</v>
          </cell>
          <cell r="N136">
            <v>249.60864399195995</v>
          </cell>
          <cell r="O136">
            <v>255.04944721123763</v>
          </cell>
          <cell r="P136">
            <v>262.0884348357535</v>
          </cell>
          <cell r="Q136">
            <v>3.6833977739634873</v>
          </cell>
          <cell r="R136">
            <v>15.152742016174527</v>
          </cell>
          <cell r="S136">
            <v>23.305974428571069</v>
          </cell>
          <cell r="T136">
            <v>30.5567569488883</v>
          </cell>
          <cell r="U136">
            <v>37.629503768097614</v>
          </cell>
          <cell r="V136">
            <v>40.804836369345146</v>
          </cell>
          <cell r="W136">
            <v>66.508893704701407</v>
          </cell>
          <cell r="X136">
            <v>84.935121744719694</v>
          </cell>
          <cell r="Y136">
            <v>126.2670444223908</v>
          </cell>
          <cell r="Z136">
            <v>138.12547485277929</v>
          </cell>
          <cell r="AA136">
            <v>183.63185636061198</v>
          </cell>
          <cell r="AB136">
            <v>190.79506664001161</v>
          </cell>
          <cell r="AC136">
            <v>249.69944070417398</v>
          </cell>
          <cell r="AD136">
            <v>264.42183084843242</v>
          </cell>
        </row>
        <row r="137">
          <cell r="B137">
            <v>1135</v>
          </cell>
          <cell r="C137">
            <v>45.134340778150914</v>
          </cell>
          <cell r="D137">
            <v>45.193484562507706</v>
          </cell>
          <cell r="E137">
            <v>38.732206007608866</v>
          </cell>
          <cell r="F137">
            <v>47.973288634131471</v>
          </cell>
          <cell r="G137">
            <v>37.475920234149477</v>
          </cell>
          <cell r="H137">
            <v>48.308347320264048</v>
          </cell>
          <cell r="I137">
            <v>64.960885640765824</v>
          </cell>
          <cell r="J137">
            <v>58.995984798126514</v>
          </cell>
          <cell r="K137">
            <v>42.996416145255751</v>
          </cell>
          <cell r="L137">
            <v>50.223120485213769</v>
          </cell>
          <cell r="M137">
            <v>47.888666715833686</v>
          </cell>
          <cell r="N137">
            <v>41.893969839361951</v>
          </cell>
          <cell r="O137">
            <v>35.875736832555873</v>
          </cell>
          <cell r="P137">
            <v>42.915132180666227</v>
          </cell>
          <cell r="Q137">
            <v>1.0650984582905607</v>
          </cell>
          <cell r="R137">
            <v>4.4027787364888207</v>
          </cell>
          <cell r="S137">
            <v>5.1109417105037309</v>
          </cell>
          <cell r="T137">
            <v>6.0206289271610043</v>
          </cell>
          <cell r="U137">
            <v>5.7374137412631887</v>
          </cell>
          <cell r="V137">
            <v>8.0843792033180275</v>
          </cell>
          <cell r="W137">
            <v>16.909026493731687</v>
          </cell>
          <cell r="X137">
            <v>20.479597906433305</v>
          </cell>
          <cell r="Y137">
            <v>20.591393997896066</v>
          </cell>
          <cell r="Z137">
            <v>26.058133366186809</v>
          </cell>
          <cell r="AA137">
            <v>32.489693982685729</v>
          </cell>
          <cell r="AB137">
            <v>32.022780299119631</v>
          </cell>
          <cell r="AC137">
            <v>35.123194815317504</v>
          </cell>
          <cell r="AD137">
            <v>43.297209315724523</v>
          </cell>
        </row>
        <row r="138">
          <cell r="B138">
            <v>1136</v>
          </cell>
          <cell r="C138">
            <v>45.963846436943271</v>
          </cell>
          <cell r="D138">
            <v>44.77957564164565</v>
          </cell>
          <cell r="E138">
            <v>45.316263083407087</v>
          </cell>
          <cell r="F138">
            <v>53.43260147992067</v>
          </cell>
          <cell r="G138">
            <v>47.589893012730428</v>
          </cell>
          <cell r="H138">
            <v>62.074472668775421</v>
          </cell>
          <cell r="I138">
            <v>41.664760110633786</v>
          </cell>
          <cell r="J138">
            <v>38.466609475930682</v>
          </cell>
          <cell r="K138">
            <v>33.152916245680935</v>
          </cell>
          <cell r="L138">
            <v>36.178728725510751</v>
          </cell>
          <cell r="M138">
            <v>32.697160684811358</v>
          </cell>
          <cell r="N138">
            <v>30.003743792832633</v>
          </cell>
          <cell r="O138">
            <v>36.315918262776997</v>
          </cell>
          <cell r="P138">
            <v>33.501100897362583</v>
          </cell>
          <cell r="Q138">
            <v>1.084673468872098</v>
          </cell>
          <cell r="R138">
            <v>4.3624554595108309</v>
          </cell>
          <cell r="S138">
            <v>5.9797466509304069</v>
          </cell>
          <cell r="T138">
            <v>6.7057705502932414</v>
          </cell>
          <cell r="U138">
            <v>7.2858225871576492</v>
          </cell>
          <cell r="V138">
            <v>10.388133805808669</v>
          </cell>
          <cell r="W138">
            <v>10.845149748444477</v>
          </cell>
          <cell r="X138">
            <v>13.353123904728418</v>
          </cell>
          <cell r="Y138">
            <v>15.877247961499945</v>
          </cell>
          <cell r="Z138">
            <v>18.771237809207982</v>
          </cell>
          <cell r="AA138">
            <v>22.183134708174759</v>
          </cell>
          <cell r="AB138">
            <v>22.934166881607386</v>
          </cell>
          <cell r="AC138">
            <v>35.554142845734312</v>
          </cell>
          <cell r="AD138">
            <v>33.799364097351727</v>
          </cell>
        </row>
        <row r="139">
          <cell r="B139">
            <v>1137</v>
          </cell>
          <cell r="C139">
            <v>42.806192606970953</v>
          </cell>
          <cell r="D139">
            <v>40.053139971198249</v>
          </cell>
          <cell r="E139">
            <v>44.991502426642164</v>
          </cell>
          <cell r="F139">
            <v>60.334476893106157</v>
          </cell>
          <cell r="G139">
            <v>80.741663966135491</v>
          </cell>
          <cell r="H139">
            <v>95.763362541878266</v>
          </cell>
          <cell r="I139">
            <v>83.259700446471427</v>
          </cell>
          <cell r="J139">
            <v>74.261959881644813</v>
          </cell>
          <cell r="K139">
            <v>78.472223269073723</v>
          </cell>
          <cell r="L139">
            <v>83.994741950828498</v>
          </cell>
          <cell r="M139">
            <v>91.97430735238585</v>
          </cell>
          <cell r="N139">
            <v>61.904916160369751</v>
          </cell>
          <cell r="O139">
            <v>73.937709417848808</v>
          </cell>
          <cell r="P139">
            <v>87.132837652890302</v>
          </cell>
          <cell r="Q139">
            <v>1.0101578745788302</v>
          </cell>
          <cell r="R139">
            <v>3.9020030144145417</v>
          </cell>
          <cell r="S139">
            <v>5.936892577855807</v>
          </cell>
          <cell r="T139">
            <v>7.5719532104230263</v>
          </cell>
          <cell r="U139">
            <v>12.361226340471056</v>
          </cell>
          <cell r="V139">
            <v>16.025953681272284</v>
          </cell>
          <cell r="W139">
            <v>21.672125723391726</v>
          </cell>
          <cell r="X139">
            <v>25.778959082111349</v>
          </cell>
          <cell r="Y139">
            <v>37.581096567804494</v>
          </cell>
          <cell r="Z139">
            <v>43.58044993356247</v>
          </cell>
          <cell r="AA139">
            <v>62.399254459938604</v>
          </cell>
          <cell r="AB139">
            <v>47.318684222099783</v>
          </cell>
          <cell r="AC139">
            <v>72.386766136739681</v>
          </cell>
          <cell r="AD139">
            <v>87.908588845727422</v>
          </cell>
        </row>
        <row r="140">
          <cell r="B140">
            <v>1138</v>
          </cell>
          <cell r="C140">
            <v>36.082562028568653</v>
          </cell>
          <cell r="D140">
            <v>34.664792318857906</v>
          </cell>
          <cell r="E140">
            <v>35.342494054311928</v>
          </cell>
          <cell r="F140">
            <v>48.571081893543408</v>
          </cell>
          <cell r="G140">
            <v>51.937455691266031</v>
          </cell>
          <cell r="H140">
            <v>63.613735335855132</v>
          </cell>
          <cell r="I140">
            <v>69.190532402566234</v>
          </cell>
          <cell r="J140">
            <v>66.514190532493771</v>
          </cell>
          <cell r="K140">
            <v>67.829248745097345</v>
          </cell>
          <cell r="L140">
            <v>70.176263848863556</v>
          </cell>
          <cell r="M140">
            <v>64.251726501068561</v>
          </cell>
          <cell r="N140">
            <v>62.449289533463215</v>
          </cell>
          <cell r="O140">
            <v>66.744539202927101</v>
          </cell>
          <cell r="P140">
            <v>70.179690232030936</v>
          </cell>
          <cell r="Q140">
            <v>0.85149091634470686</v>
          </cell>
          <cell r="R140">
            <v>3.3770666724132732</v>
          </cell>
          <cell r="S140">
            <v>4.6636493408076927</v>
          </cell>
          <cell r="T140">
            <v>6.0956517469957232</v>
          </cell>
          <cell r="U140">
            <v>7.9514170728162963</v>
          </cell>
          <cell r="V140">
            <v>10.645728689187408</v>
          </cell>
          <cell r="W140">
            <v>18.009984531002171</v>
          </cell>
          <cell r="X140">
            <v>23.089433659570386</v>
          </cell>
          <cell r="Y140">
            <v>32.484074504560994</v>
          </cell>
          <cell r="Z140">
            <v>36.410769081000808</v>
          </cell>
          <cell r="AA140">
            <v>43.59108480229893</v>
          </cell>
          <cell r="AB140">
            <v>47.734790621042293</v>
          </cell>
          <cell r="AC140">
            <v>65.344482378844376</v>
          </cell>
          <cell r="AD140">
            <v>70.804506086500382</v>
          </cell>
        </row>
        <row r="141">
          <cell r="B141">
            <v>1139</v>
          </cell>
          <cell r="C141">
            <v>413.32995684305087</v>
          </cell>
          <cell r="D141">
            <v>223.7387588519745</v>
          </cell>
          <cell r="E141">
            <v>408.66374967819524</v>
          </cell>
          <cell r="F141">
            <v>522.19709727848795</v>
          </cell>
          <cell r="G141">
            <v>400.9507321146404</v>
          </cell>
          <cell r="H141">
            <v>450.23565413546157</v>
          </cell>
          <cell r="I141">
            <v>419.26692505734133</v>
          </cell>
          <cell r="J141">
            <v>421.92768637735588</v>
          </cell>
          <cell r="K141">
            <v>393.17934243657254</v>
          </cell>
          <cell r="L141">
            <v>467.14698115085855</v>
          </cell>
          <cell r="M141">
            <v>398.36088587064324</v>
          </cell>
          <cell r="N141">
            <v>342.13747336599261</v>
          </cell>
          <cell r="O141">
            <v>339.49077534874789</v>
          </cell>
          <cell r="P141">
            <v>318.79814335943718</v>
          </cell>
          <cell r="Q141">
            <v>9.7539277678328649</v>
          </cell>
          <cell r="R141">
            <v>21.796775786107101</v>
          </cell>
          <cell r="S141">
            <v>53.925578196884274</v>
          </cell>
          <cell r="T141">
            <v>65.535531106315503</v>
          </cell>
          <cell r="U141">
            <v>61.383956034463004</v>
          </cell>
          <cell r="V141">
            <v>75.346724961509622</v>
          </cell>
          <cell r="W141">
            <v>109.133295733442</v>
          </cell>
          <cell r="X141">
            <v>146.4660585320774</v>
          </cell>
          <cell r="Y141">
            <v>188.29733912226285</v>
          </cell>
          <cell r="Z141">
            <v>242.37797689262413</v>
          </cell>
          <cell r="AA141">
            <v>270.26484895495128</v>
          </cell>
          <cell r="AB141">
            <v>261.52196088614778</v>
          </cell>
          <cell r="AC141">
            <v>332.36949797660139</v>
          </cell>
          <cell r="AD141">
            <v>321.636430813939</v>
          </cell>
        </row>
        <row r="142">
          <cell r="B142">
            <v>1140</v>
          </cell>
          <cell r="C142">
            <v>33.317752915019184</v>
          </cell>
          <cell r="D142">
            <v>33.051205287013104</v>
          </cell>
          <cell r="E142">
            <v>35.841195841361333</v>
          </cell>
          <cell r="F142">
            <v>52.334746530172538</v>
          </cell>
          <cell r="G142">
            <v>54.29839416440327</v>
          </cell>
          <cell r="H142">
            <v>57.094259613287861</v>
          </cell>
          <cell r="I142">
            <v>60.456537888014218</v>
          </cell>
          <cell r="J142">
            <v>63.31898124042268</v>
          </cell>
          <cell r="K142">
            <v>66.368956107685122</v>
          </cell>
          <cell r="L142">
            <v>71.50048973189547</v>
          </cell>
          <cell r="M142">
            <v>74.556295880217206</v>
          </cell>
          <cell r="N142">
            <v>75.64052377281908</v>
          </cell>
          <cell r="O142">
            <v>75.796945803182652</v>
          </cell>
          <cell r="P142">
            <v>70.845411901575815</v>
          </cell>
          <cell r="Q142">
            <v>0.78624583081695332</v>
          </cell>
          <cell r="R142">
            <v>3.219869971560203</v>
          </cell>
          <cell r="S142">
            <v>4.7294559660237443</v>
          </cell>
          <cell r="T142">
            <v>6.5679901842505908</v>
          </cell>
          <cell r="U142">
            <v>8.3128673254964447</v>
          </cell>
          <cell r="V142">
            <v>9.5546974933023243</v>
          </cell>
          <cell r="W142">
            <v>15.736565023464092</v>
          </cell>
          <cell r="X142">
            <v>21.980263234626598</v>
          </cell>
          <cell r="Y142">
            <v>31.784726425232758</v>
          </cell>
          <cell r="Z142">
            <v>37.09784018159403</v>
          </cell>
          <cell r="AA142">
            <v>50.582139862121657</v>
          </cell>
          <cell r="AB142">
            <v>57.817864570368222</v>
          </cell>
          <cell r="AC142">
            <v>74.20700252866645</v>
          </cell>
          <cell r="AD142">
            <v>71.476154733671137</v>
          </cell>
        </row>
        <row r="143">
          <cell r="B143">
            <v>1141</v>
          </cell>
          <cell r="C143">
            <v>32.422855772931285</v>
          </cell>
          <cell r="D143">
            <v>32.541201663211957</v>
          </cell>
          <cell r="E143">
            <v>37.274971995116097</v>
          </cell>
          <cell r="F143">
            <v>52.0546961906308</v>
          </cell>
          <cell r="G143">
            <v>55.193013563865449</v>
          </cell>
          <cell r="H143">
            <v>59.484202784977171</v>
          </cell>
          <cell r="I143">
            <v>63.923192335361229</v>
          </cell>
          <cell r="J143">
            <v>64.715345376739762</v>
          </cell>
          <cell r="K143">
            <v>71.720064718057458</v>
          </cell>
          <cell r="L143">
            <v>73.555186326011381</v>
          </cell>
          <cell r="M143">
            <v>76.615402813318781</v>
          </cell>
          <cell r="N143">
            <v>73.678998708386743</v>
          </cell>
          <cell r="O143">
            <v>77.249829940404481</v>
          </cell>
          <cell r="P143">
            <v>80.214485623789017</v>
          </cell>
          <cell r="Q143">
            <v>0.76512768552152277</v>
          </cell>
          <cell r="R143">
            <v>3.1701850859590888</v>
          </cell>
          <cell r="S143">
            <v>4.9186511372544048</v>
          </cell>
          <cell r="T143">
            <v>6.5328439763646751</v>
          </cell>
          <cell r="U143">
            <v>8.4498299832138617</v>
          </cell>
          <cell r="V143">
            <v>9.9546533590293294</v>
          </cell>
          <cell r="W143">
            <v>16.638919591395322</v>
          </cell>
          <cell r="X143">
            <v>22.464990731601041</v>
          </cell>
          <cell r="Y143">
            <v>34.347423403266092</v>
          </cell>
          <cell r="Z143">
            <v>38.163914080612038</v>
          </cell>
          <cell r="AA143">
            <v>51.979124967826785</v>
          </cell>
          <cell r="AB143">
            <v>56.318520239182021</v>
          </cell>
          <cell r="AC143">
            <v>75.629410459516805</v>
          </cell>
          <cell r="AD143">
            <v>80.928642129897085</v>
          </cell>
        </row>
        <row r="144">
          <cell r="B144">
            <v>1142</v>
          </cell>
          <cell r="C144">
            <v>47.406214245565664</v>
          </cell>
          <cell r="D144">
            <v>48.470697441714655</v>
          </cell>
          <cell r="E144">
            <v>55.081161115669218</v>
          </cell>
          <cell r="F144">
            <v>77.250110958153229</v>
          </cell>
          <cell r="G144">
            <v>79.244439652399919</v>
          </cell>
          <cell r="H144">
            <v>79.171417383886038</v>
          </cell>
          <cell r="I144">
            <v>87.788307875587307</v>
          </cell>
          <cell r="J144">
            <v>100.42186533828797</v>
          </cell>
          <cell r="K144">
            <v>114.4735784648487</v>
          </cell>
          <cell r="L144">
            <v>114.58169021297776</v>
          </cell>
          <cell r="M144">
            <v>113.85191986421025</v>
          </cell>
          <cell r="N144">
            <v>105.42992953014358</v>
          </cell>
          <cell r="O144">
            <v>133.68986939997282</v>
          </cell>
          <cell r="P144">
            <v>137.2293385733411</v>
          </cell>
          <cell r="Q144">
            <v>1.1187110487451015</v>
          </cell>
          <cell r="R144">
            <v>4.7220469522326836</v>
          </cell>
          <cell r="S144">
            <v>7.2682822081899126</v>
          </cell>
          <cell r="T144">
            <v>9.6948586578689291</v>
          </cell>
          <cell r="U144">
            <v>12.132007276663996</v>
          </cell>
          <cell r="V144">
            <v>13.249299462724851</v>
          </cell>
          <cell r="W144">
            <v>22.850901878354993</v>
          </cell>
          <cell r="X144">
            <v>34.859989712510718</v>
          </cell>
          <cell r="Y144">
            <v>54.822489124570005</v>
          </cell>
          <cell r="Z144">
            <v>59.450407223739177</v>
          </cell>
          <cell r="AA144">
            <v>77.241950745444854</v>
          </cell>
          <cell r="AB144">
            <v>80.588196421608743</v>
          </cell>
          <cell r="AC144">
            <v>130.88554388961023</v>
          </cell>
          <cell r="AD144">
            <v>138.45110324849844</v>
          </cell>
        </row>
        <row r="145">
          <cell r="B145">
            <v>1143</v>
          </cell>
          <cell r="C145">
            <v>34.322001763199218</v>
          </cell>
          <cell r="D145">
            <v>31.80169135434064</v>
          </cell>
          <cell r="E145">
            <v>35.29039109111396</v>
          </cell>
          <cell r="F145">
            <v>51.428108152715829</v>
          </cell>
          <cell r="G145">
            <v>55.30272567468144</v>
          </cell>
          <cell r="H145">
            <v>55.851845216688211</v>
          </cell>
          <cell r="I145">
            <v>59.098995145547946</v>
          </cell>
          <cell r="J145">
            <v>60.745904181624248</v>
          </cell>
          <cell r="K145">
            <v>71.261406925283381</v>
          </cell>
          <cell r="L145">
            <v>66.536280805057231</v>
          </cell>
          <cell r="M145">
            <v>71.837223376768335</v>
          </cell>
          <cell r="N145">
            <v>63.018922085963304</v>
          </cell>
          <cell r="O145">
            <v>63.305787460004417</v>
          </cell>
          <cell r="P145">
            <v>63.997093089806967</v>
          </cell>
          <cell r="Q145">
            <v>0.80994450197278478</v>
          </cell>
          <cell r="R145">
            <v>3.0981415094384581</v>
          </cell>
          <cell r="S145">
            <v>4.6567740492790621</v>
          </cell>
          <cell r="T145">
            <v>6.4542074231099118</v>
          </cell>
          <cell r="U145">
            <v>8.4666264692840034</v>
          </cell>
          <cell r="V145">
            <v>9.3467800283726206</v>
          </cell>
          <cell r="W145">
            <v>15.383202750577681</v>
          </cell>
          <cell r="X145">
            <v>21.087056964288461</v>
          </cell>
          <cell r="Y145">
            <v>34.127767809429855</v>
          </cell>
          <cell r="Z145">
            <v>34.522173496142862</v>
          </cell>
          <cell r="AA145">
            <v>48.737406241158681</v>
          </cell>
          <cell r="AB145">
            <v>48.170204551731622</v>
          </cell>
          <cell r="AC145">
            <v>61.977863096516963</v>
          </cell>
          <cell r="AD145">
            <v>64.566864746966814</v>
          </cell>
        </row>
        <row r="146">
          <cell r="B146">
            <v>1144</v>
          </cell>
          <cell r="C146">
            <v>70.14539264119098</v>
          </cell>
          <cell r="D146">
            <v>67.727440270404813</v>
          </cell>
          <cell r="E146">
            <v>71.359097479398912</v>
          </cell>
          <cell r="F146">
            <v>87.954868438757288</v>
          </cell>
          <cell r="G146">
            <v>93.032984379615726</v>
          </cell>
          <cell r="H146">
            <v>108.24236786260714</v>
          </cell>
          <cell r="I146">
            <v>97.005583569256217</v>
          </cell>
          <cell r="J146">
            <v>87.367638036133258</v>
          </cell>
          <cell r="K146">
            <v>106.27281232337052</v>
          </cell>
          <cell r="L146">
            <v>112.43170865006138</v>
          </cell>
          <cell r="M146">
            <v>104.63608633904333</v>
          </cell>
          <cell r="N146">
            <v>108.78163140996902</v>
          </cell>
          <cell r="O146">
            <v>113.21559758554102</v>
          </cell>
          <cell r="P146">
            <v>105.8366301920982</v>
          </cell>
          <cell r="Q146">
            <v>1.6553193925120036</v>
          </cell>
          <cell r="R146">
            <v>6.5980513958140552</v>
          </cell>
          <cell r="S146">
            <v>9.4162513661038183</v>
          </cell>
          <cell r="T146">
            <v>11.038301527451868</v>
          </cell>
          <cell r="U146">
            <v>14.242978414815301</v>
          </cell>
          <cell r="V146">
            <v>18.114309352481037</v>
          </cell>
          <cell r="W146">
            <v>25.250117304175347</v>
          </cell>
          <cell r="X146">
            <v>30.328404604776377</v>
          </cell>
          <cell r="Y146">
            <v>50.895063961195866</v>
          </cell>
          <cell r="Z146">
            <v>58.334894970417274</v>
          </cell>
          <cell r="AA146">
            <v>70.989540069558345</v>
          </cell>
          <cell r="AB146">
            <v>83.150159714592036</v>
          </cell>
          <cell r="AC146">
            <v>110.84074756956711</v>
          </cell>
          <cell r="AD146">
            <v>106.7789028682672</v>
          </cell>
        </row>
        <row r="147">
          <cell r="B147">
            <v>1145</v>
          </cell>
          <cell r="C147">
            <v>14.106729751515752</v>
          </cell>
          <cell r="D147">
            <v>13.981242633485245</v>
          </cell>
          <cell r="E147">
            <v>13.935771217534665</v>
          </cell>
          <cell r="F147">
            <v>20.251752950914</v>
          </cell>
          <cell r="G147">
            <v>20.224889377534691</v>
          </cell>
          <cell r="H147">
            <v>22.033846864605778</v>
          </cell>
          <cell r="I147">
            <v>22.482708284313848</v>
          </cell>
          <cell r="J147">
            <v>23.118461312482815</v>
          </cell>
          <cell r="K147">
            <v>22.943806818212185</v>
          </cell>
          <cell r="L147">
            <v>23.320163990935942</v>
          </cell>
          <cell r="M147">
            <v>23.361384806456723</v>
          </cell>
          <cell r="N147">
            <v>23.051524033578008</v>
          </cell>
          <cell r="O147">
            <v>23.363085790004625</v>
          </cell>
          <cell r="P147">
            <v>22.441833746068394</v>
          </cell>
          <cell r="Q147">
            <v>0.33289632352699589</v>
          </cell>
          <cell r="R147">
            <v>1.3620617744414114</v>
          </cell>
          <cell r="S147">
            <v>1.8389067322874217</v>
          </cell>
          <cell r="T147">
            <v>2.5415870604968909</v>
          </cell>
          <cell r="U147">
            <v>3.0963498028917433</v>
          </cell>
          <cell r="V147">
            <v>3.6873539096749939</v>
          </cell>
          <cell r="W147">
            <v>5.8521478930043429</v>
          </cell>
          <cell r="X147">
            <v>8.0252375397268985</v>
          </cell>
          <cell r="Y147">
            <v>10.988008033259094</v>
          </cell>
          <cell r="Z147">
            <v>12.099605471071106</v>
          </cell>
          <cell r="AA147">
            <v>15.849350074358799</v>
          </cell>
          <cell r="AB147">
            <v>17.620051108013758</v>
          </cell>
          <cell r="AC147">
            <v>22.873013522182418</v>
          </cell>
          <cell r="AD147">
            <v>22.641635333700808</v>
          </cell>
        </row>
        <row r="148">
          <cell r="B148">
            <v>1146</v>
          </cell>
          <cell r="C148">
            <v>145.4888596585393</v>
          </cell>
          <cell r="D148">
            <v>141.78788894881345</v>
          </cell>
          <cell r="E148">
            <v>153.53430371785714</v>
          </cell>
          <cell r="F148">
            <v>215.34257401859804</v>
          </cell>
          <cell r="G148">
            <v>262.6853469956946</v>
          </cell>
          <cell r="H148">
            <v>310.71186334196688</v>
          </cell>
          <cell r="I148">
            <v>262.98562384232542</v>
          </cell>
          <cell r="J148">
            <v>244.48106812622817</v>
          </cell>
          <cell r="K148">
            <v>287.01733965797905</v>
          </cell>
          <cell r="L148">
            <v>326.87880818817183</v>
          </cell>
          <cell r="M148">
            <v>295.36754676840337</v>
          </cell>
          <cell r="N148">
            <v>287.45626012715962</v>
          </cell>
          <cell r="O148">
            <v>299.78754741222656</v>
          </cell>
          <cell r="P148">
            <v>271.5314521838597</v>
          </cell>
          <cell r="Q148">
            <v>3.4333050499715401</v>
          </cell>
          <cell r="R148">
            <v>13.813068600453915</v>
          </cell>
          <cell r="S148">
            <v>20.25975170922591</v>
          </cell>
          <cell r="T148">
            <v>27.025408665922996</v>
          </cell>
          <cell r="U148">
            <v>40.216077685751642</v>
          </cell>
          <cell r="V148">
            <v>51.99748419404758</v>
          </cell>
          <cell r="W148">
            <v>68.45397560635864</v>
          </cell>
          <cell r="X148">
            <v>84.868046327103244</v>
          </cell>
          <cell r="Y148">
            <v>137.45534290949337</v>
          </cell>
          <cell r="Z148">
            <v>169.60020596201943</v>
          </cell>
          <cell r="AA148">
            <v>200.38981798900505</v>
          </cell>
          <cell r="AB148">
            <v>219.72490787945844</v>
          </cell>
          <cell r="AC148">
            <v>293.49909885086311</v>
          </cell>
          <cell r="AD148">
            <v>273.94892019705071</v>
          </cell>
        </row>
        <row r="149">
          <cell r="B149">
            <v>1147</v>
          </cell>
          <cell r="C149">
            <v>57.844215267445691</v>
          </cell>
          <cell r="D149">
            <v>59.060638518058795</v>
          </cell>
          <cell r="E149">
            <v>66.252991317044817</v>
          </cell>
          <cell r="F149">
            <v>96.67354269295484</v>
          </cell>
          <cell r="G149">
            <v>101.3089762981558</v>
          </cell>
          <cell r="H149">
            <v>108.38039544528986</v>
          </cell>
          <cell r="I149">
            <v>116.7437382520999</v>
          </cell>
          <cell r="J149">
            <v>115.61859904151255</v>
          </cell>
          <cell r="K149">
            <v>125.32845282054892</v>
          </cell>
          <cell r="L149">
            <v>133.17780358590841</v>
          </cell>
          <cell r="M149">
            <v>137.01063780590451</v>
          </cell>
          <cell r="N149">
            <v>129.30292034333215</v>
          </cell>
          <cell r="O149">
            <v>134.80685086771211</v>
          </cell>
          <cell r="P149">
            <v>135.20228478353039</v>
          </cell>
          <cell r="Q149">
            <v>1.3650312254523584</v>
          </cell>
          <cell r="R149">
            <v>5.7537259175293203</v>
          </cell>
          <cell r="S149">
            <v>8.742470715492054</v>
          </cell>
          <cell r="T149">
            <v>12.132491730288397</v>
          </cell>
          <cell r="U149">
            <v>15.509999730351851</v>
          </cell>
          <cell r="V149">
            <v>18.137408203524863</v>
          </cell>
          <cell r="W149">
            <v>30.387870233149169</v>
          </cell>
          <cell r="X149">
            <v>40.135314750276116</v>
          </cell>
          <cell r="Y149">
            <v>60.020992039342453</v>
          </cell>
          <cell r="Z149">
            <v>69.098951513360149</v>
          </cell>
          <cell r="AA149">
            <v>92.953803059516517</v>
          </cell>
          <cell r="AB149">
            <v>98.836157711144097</v>
          </cell>
          <cell r="AC149">
            <v>131.97909516298526</v>
          </cell>
          <cell r="AD149">
            <v>136.40600242340514</v>
          </cell>
        </row>
        <row r="150">
          <cell r="B150">
            <v>1148</v>
          </cell>
          <cell r="C150">
            <v>249.62723848394913</v>
          </cell>
          <cell r="D150">
            <v>145.22075898274693</v>
          </cell>
          <cell r="E150">
            <v>274.70473088243284</v>
          </cell>
          <cell r="F150">
            <v>364.5823355126995</v>
          </cell>
          <cell r="G150">
            <v>321.5038070889708</v>
          </cell>
          <cell r="H150">
            <v>328.57744730980306</v>
          </cell>
          <cell r="I150">
            <v>337.39673673075595</v>
          </cell>
          <cell r="J150">
            <v>323.79080912268051</v>
          </cell>
          <cell r="K150">
            <v>313.89288548481949</v>
          </cell>
          <cell r="L150">
            <v>343.06571801372775</v>
          </cell>
          <cell r="M150">
            <v>324.02380385354013</v>
          </cell>
          <cell r="N150">
            <v>341.31198887542223</v>
          </cell>
          <cell r="O150">
            <v>421.35497287110763</v>
          </cell>
          <cell r="P150">
            <v>426.01526590980171</v>
          </cell>
          <cell r="Q150">
            <v>5.8908047015343357</v>
          </cell>
          <cell r="R150">
            <v>14.147501037714365</v>
          </cell>
          <cell r="S150">
            <v>36.248900123682994</v>
          </cell>
          <cell r="T150">
            <v>45.754940259776028</v>
          </cell>
          <cell r="U150">
            <v>49.220949055703798</v>
          </cell>
          <cell r="V150">
            <v>54.987281268395463</v>
          </cell>
          <cell r="W150">
            <v>87.822853768157344</v>
          </cell>
          <cell r="X150">
            <v>112.39926919300736</v>
          </cell>
          <cell r="Y150">
            <v>150.32629827375911</v>
          </cell>
          <cell r="Z150">
            <v>177.9987413565886</v>
          </cell>
          <cell r="AA150">
            <v>219.83143303562801</v>
          </cell>
          <cell r="AB150">
            <v>260.89097965941693</v>
          </cell>
          <cell r="AC150">
            <v>412.51648342801127</v>
          </cell>
          <cell r="AD150">
            <v>429.80811668338595</v>
          </cell>
        </row>
        <row r="151">
          <cell r="B151">
            <v>1149</v>
          </cell>
          <cell r="C151">
            <v>91.632233265373699</v>
          </cell>
          <cell r="D151">
            <v>92.88841312307099</v>
          </cell>
          <cell r="E151">
            <v>106.47211211903195</v>
          </cell>
          <cell r="F151">
            <v>153.00991766680588</v>
          </cell>
          <cell r="G151">
            <v>164.02593408585344</v>
          </cell>
          <cell r="H151">
            <v>175.91940991569635</v>
          </cell>
          <cell r="I151">
            <v>180.56590080150934</v>
          </cell>
          <cell r="J151">
            <v>176.2419515661845</v>
          </cell>
          <cell r="K151">
            <v>195.99430472145767</v>
          </cell>
          <cell r="L151">
            <v>201.76936163879566</v>
          </cell>
          <cell r="M151">
            <v>208.27926188071061</v>
          </cell>
          <cell r="N151">
            <v>196.75566218724504</v>
          </cell>
          <cell r="O151">
            <v>205.35897773550508</v>
          </cell>
          <cell r="P151">
            <v>200.46516539408438</v>
          </cell>
          <cell r="Q151">
            <v>2.1623745622073307</v>
          </cell>
          <cell r="R151">
            <v>9.0492497784453487</v>
          </cell>
          <cell r="S151">
            <v>14.049619552464643</v>
          </cell>
          <cell r="T151">
            <v>19.202684716341906</v>
          </cell>
          <cell r="U151">
            <v>25.111715530073994</v>
          </cell>
          <cell r="V151">
            <v>29.440030509714024</v>
          </cell>
          <cell r="W151">
            <v>47.000492225451382</v>
          </cell>
          <cell r="X151">
            <v>61.179829689615929</v>
          </cell>
          <cell r="Y151">
            <v>93.863542864340488</v>
          </cell>
          <cell r="Z151">
            <v>104.68750017916641</v>
          </cell>
          <cell r="AA151">
            <v>141.30544752056258</v>
          </cell>
          <cell r="AB151">
            <v>150.39547140051855</v>
          </cell>
          <cell r="AC151">
            <v>201.05129591465825</v>
          </cell>
          <cell r="AD151">
            <v>202.24992410693912</v>
          </cell>
        </row>
        <row r="152">
          <cell r="B152">
            <v>1150</v>
          </cell>
          <cell r="C152">
            <v>60.336185189786846</v>
          </cell>
          <cell r="D152">
            <v>57.637422288034635</v>
          </cell>
          <cell r="E152">
            <v>66.707320976894266</v>
          </cell>
          <cell r="F152">
            <v>99.222919246368164</v>
          </cell>
          <cell r="G152">
            <v>104.52731152479379</v>
          </cell>
          <cell r="H152">
            <v>108.94842208042475</v>
          </cell>
          <cell r="I152">
            <v>108.18742371129947</v>
          </cell>
          <cell r="J152">
            <v>127.78822567934093</v>
          </cell>
          <cell r="K152">
            <v>136.63472537438633</v>
          </cell>
          <cell r="L152">
            <v>127.69854188221963</v>
          </cell>
          <cell r="M152">
            <v>134.24604630999625</v>
          </cell>
          <cell r="N152">
            <v>136.41150401243232</v>
          </cell>
          <cell r="O152">
            <v>155.54644552270568</v>
          </cell>
          <cell r="P152">
            <v>150.28670093587877</v>
          </cell>
          <cell r="Q152">
            <v>1.4238377412146732</v>
          </cell>
          <cell r="R152">
            <v>5.6150752643293114</v>
          </cell>
          <cell r="S152">
            <v>8.8024221783234537</v>
          </cell>
          <cell r="T152">
            <v>12.452437488870101</v>
          </cell>
          <cell r="U152">
            <v>16.002714002287941</v>
          </cell>
          <cell r="V152">
            <v>18.232467193756328</v>
          </cell>
          <cell r="W152">
            <v>28.160700023999439</v>
          </cell>
          <cell r="X152">
            <v>44.359823605700107</v>
          </cell>
          <cell r="Y152">
            <v>65.435673858802758</v>
          </cell>
          <cell r="Z152">
            <v>66.256051055492406</v>
          </cell>
          <cell r="AA152">
            <v>91.078187431664958</v>
          </cell>
          <cell r="AB152">
            <v>104.26979443610361</v>
          </cell>
          <cell r="AC152">
            <v>152.28364881878704</v>
          </cell>
          <cell r="AD152">
            <v>151.62471643794476</v>
          </cell>
        </row>
        <row r="153">
          <cell r="B153">
            <v>1151</v>
          </cell>
          <cell r="C153">
            <v>17.82911983600529</v>
          </cell>
          <cell r="D153">
            <v>14.607508146803587</v>
          </cell>
          <cell r="E153">
            <v>14.447458855480246</v>
          </cell>
          <cell r="F153">
            <v>21.973462890202878</v>
          </cell>
          <cell r="G153">
            <v>22.631537534567297</v>
          </cell>
          <cell r="H153">
            <v>22.623233112048062</v>
          </cell>
          <cell r="I153">
            <v>25.070597094015795</v>
          </cell>
          <cell r="J153">
            <v>25.35004471727029</v>
          </cell>
          <cell r="K153">
            <v>26.803093131674203</v>
          </cell>
          <cell r="L153">
            <v>26.647308211610017</v>
          </cell>
          <cell r="M153">
            <v>29.141141452606607</v>
          </cell>
          <cell r="N153">
            <v>25.368561180211742</v>
          </cell>
          <cell r="O153">
            <v>24.935663545902909</v>
          </cell>
          <cell r="P153">
            <v>23.013661102005859</v>
          </cell>
          <cell r="Q153">
            <v>0.42073879273760534</v>
          </cell>
          <cell r="R153">
            <v>1.4230729691329962</v>
          </cell>
          <cell r="S153">
            <v>1.9064269166789705</v>
          </cell>
          <cell r="T153">
            <v>2.7576609832941767</v>
          </cell>
          <cell r="U153">
            <v>3.4647980256511222</v>
          </cell>
          <cell r="V153">
            <v>3.7859874209800966</v>
          </cell>
          <cell r="W153">
            <v>6.5257637160408057</v>
          </cell>
          <cell r="X153">
            <v>8.7998992557928393</v>
          </cell>
          <cell r="Y153">
            <v>12.836257077149527</v>
          </cell>
          <cell r="Z153">
            <v>13.825885459117403</v>
          </cell>
          <cell r="AA153">
            <v>19.770581079642078</v>
          </cell>
          <cell r="AB153">
            <v>19.391140641329784</v>
          </cell>
          <cell r="AC153">
            <v>24.412604336454642</v>
          </cell>
          <cell r="AD153">
            <v>23.218553718065845</v>
          </cell>
        </row>
        <row r="154">
          <cell r="B154">
            <v>1152</v>
          </cell>
          <cell r="C154">
            <v>85.421058044288898</v>
          </cell>
          <cell r="D154">
            <v>84.610938409443989</v>
          </cell>
          <cell r="E154">
            <v>94.317750344367184</v>
          </cell>
          <cell r="F154">
            <v>135.4637878121749</v>
          </cell>
          <cell r="G154">
            <v>143.67969400115589</v>
          </cell>
          <cell r="H154">
            <v>150.81273155711213</v>
          </cell>
          <cell r="I154">
            <v>161.23968864903105</v>
          </cell>
          <cell r="J154">
            <v>156.82049050810338</v>
          </cell>
          <cell r="K154">
            <v>167.76473070872072</v>
          </cell>
          <cell r="L154">
            <v>170.08770708317806</v>
          </cell>
          <cell r="M154">
            <v>177.16961159162869</v>
          </cell>
          <cell r="N154">
            <v>169.87642099617173</v>
          </cell>
          <cell r="O154">
            <v>177.47104724415456</v>
          </cell>
          <cell r="P154">
            <v>178.04711862059148</v>
          </cell>
          <cell r="Q154">
            <v>2.0158007330986432</v>
          </cell>
          <cell r="R154">
            <v>8.2428527941505241</v>
          </cell>
          <cell r="S154">
            <v>12.445780242447476</v>
          </cell>
          <cell r="T154">
            <v>17.000652294337886</v>
          </cell>
          <cell r="U154">
            <v>21.996787418485944</v>
          </cell>
          <cell r="V154">
            <v>25.238439694757869</v>
          </cell>
          <cell r="W154">
            <v>41.969966085200269</v>
          </cell>
          <cell r="X154">
            <v>54.437952007838781</v>
          </cell>
          <cell r="Y154">
            <v>80.344130480637133</v>
          </cell>
          <cell r="Z154">
            <v>88.249557421013833</v>
          </cell>
          <cell r="AA154">
            <v>120.19934691019718</v>
          </cell>
          <cell r="AB154">
            <v>129.84960194557706</v>
          </cell>
          <cell r="AC154">
            <v>173.74835241790291</v>
          </cell>
          <cell r="AD154">
            <v>179.6322875232888</v>
          </cell>
        </row>
        <row r="155">
          <cell r="B155">
            <v>1153</v>
          </cell>
          <cell r="C155">
            <v>16.661840670893138</v>
          </cell>
          <cell r="D155">
            <v>17.562811483311201</v>
          </cell>
          <cell r="E155">
            <v>21.966507683469263</v>
          </cell>
          <cell r="F155">
            <v>30.746857317522537</v>
          </cell>
          <cell r="G155">
            <v>34.424309614750022</v>
          </cell>
          <cell r="H155">
            <v>36.000234382729282</v>
          </cell>
          <cell r="I155">
            <v>37.331083816225139</v>
          </cell>
          <cell r="J155">
            <v>38.80409433461881</v>
          </cell>
          <cell r="K155">
            <v>38.288649205858867</v>
          </cell>
          <cell r="L155">
            <v>40.236160898022952</v>
          </cell>
          <cell r="M155">
            <v>47.773973410018641</v>
          </cell>
          <cell r="N155">
            <v>43.752771580372972</v>
          </cell>
          <cell r="O155">
            <v>45.278196028363944</v>
          </cell>
          <cell r="P155">
            <v>47.660682366759957</v>
          </cell>
          <cell r="Q155">
            <v>0.39319286611674947</v>
          </cell>
          <cell r="R155">
            <v>1.710980547311743</v>
          </cell>
          <cell r="S155">
            <v>2.8986095016506055</v>
          </cell>
          <cell r="T155">
            <v>3.8587185464176104</v>
          </cell>
          <cell r="U155">
            <v>5.2702243409406639</v>
          </cell>
          <cell r="V155">
            <v>6.0246222920614807</v>
          </cell>
          <cell r="W155">
            <v>9.7171132915118879</v>
          </cell>
          <cell r="X155">
            <v>13.470276864020347</v>
          </cell>
          <cell r="Y155">
            <v>18.336799485369774</v>
          </cell>
          <cell r="Z155">
            <v>20.876425771527206</v>
          </cell>
          <cell r="AA155">
            <v>32.411881200176971</v>
          </cell>
          <cell r="AB155">
            <v>33.443605300909994</v>
          </cell>
          <cell r="AC155">
            <v>44.328424734881303</v>
          </cell>
          <cell r="AD155">
            <v>48.085009545736199</v>
          </cell>
        </row>
        <row r="156">
          <cell r="B156">
            <v>1154</v>
          </cell>
          <cell r="C156">
            <v>53.090122733422923</v>
          </cell>
          <cell r="D156">
            <v>51.897628658621763</v>
          </cell>
          <cell r="E156">
            <v>56.5406457665839</v>
          </cell>
          <cell r="F156">
            <v>82.947498309703818</v>
          </cell>
          <cell r="G156">
            <v>86.279585480373868</v>
          </cell>
          <cell r="H156">
            <v>93.970387749264248</v>
          </cell>
          <cell r="I156">
            <v>97.353126317493121</v>
          </cell>
          <cell r="J156">
            <v>94.844802366907601</v>
          </cell>
          <cell r="K156">
            <v>103.13188603658078</v>
          </cell>
          <cell r="L156">
            <v>108.62049707754842</v>
          </cell>
          <cell r="M156">
            <v>113.65689531336761</v>
          </cell>
          <cell r="N156">
            <v>108.8819396876486</v>
          </cell>
          <cell r="O156">
            <v>109.78191366529363</v>
          </cell>
          <cell r="P156">
            <v>113.41302639614901</v>
          </cell>
          <cell r="Q156">
            <v>1.2528422238793142</v>
          </cell>
          <cell r="R156">
            <v>5.0559008260657574</v>
          </cell>
          <cell r="S156">
            <v>7.4608697663768755</v>
          </cell>
          <cell r="T156">
            <v>10.409878538194212</v>
          </cell>
          <cell r="U156">
            <v>13.209060010606663</v>
          </cell>
          <cell r="V156">
            <v>15.725900193013077</v>
          </cell>
          <cell r="W156">
            <v>25.340581119126089</v>
          </cell>
          <cell r="X156">
            <v>32.923993431686625</v>
          </cell>
          <cell r="Y156">
            <v>49.390844389240392</v>
          </cell>
          <cell r="Z156">
            <v>56.357457915853203</v>
          </cell>
          <cell r="AA156">
            <v>77.10963785367889</v>
          </cell>
          <cell r="AB156">
            <v>83.226833038954368</v>
          </cell>
          <cell r="AC156">
            <v>107.47908980549212</v>
          </cell>
          <cell r="AD156">
            <v>114.42275238327414</v>
          </cell>
        </row>
        <row r="157">
          <cell r="B157">
            <v>1155</v>
          </cell>
          <cell r="C157">
            <v>46.005261415857156</v>
          </cell>
          <cell r="D157">
            <v>46.064796363924565</v>
          </cell>
          <cell r="E157">
            <v>52.445631370404975</v>
          </cell>
          <cell r="F157">
            <v>72.845356215317963</v>
          </cell>
          <cell r="G157">
            <v>77.831426851596248</v>
          </cell>
          <cell r="H157">
            <v>78.814808818995289</v>
          </cell>
          <cell r="I157">
            <v>81.363728367145285</v>
          </cell>
          <cell r="J157">
            <v>80.642490073293132</v>
          </cell>
          <cell r="K157">
            <v>91.893266216129859</v>
          </cell>
          <cell r="L157">
            <v>91.912451661348214</v>
          </cell>
          <cell r="M157">
            <v>95.301704046215903</v>
          </cell>
          <cell r="N157">
            <v>91.529173116969602</v>
          </cell>
          <cell r="O157">
            <v>92.264653826859046</v>
          </cell>
          <cell r="P157">
            <v>92.710965756687557</v>
          </cell>
          <cell r="Q157">
            <v>1.0856507963223458</v>
          </cell>
          <cell r="R157">
            <v>4.4876625003602264</v>
          </cell>
          <cell r="S157">
            <v>6.9205086034100018</v>
          </cell>
          <cell r="T157">
            <v>9.1420636634708199</v>
          </cell>
          <cell r="U157">
            <v>11.91568065921847</v>
          </cell>
          <cell r="V157">
            <v>13.18962118711308</v>
          </cell>
          <cell r="W157">
            <v>21.178612714686945</v>
          </cell>
          <cell r="X157">
            <v>27.99386732039142</v>
          </cell>
          <cell r="Y157">
            <v>44.008562109395001</v>
          </cell>
          <cell r="Z157">
            <v>47.688532697002437</v>
          </cell>
          <cell r="AA157">
            <v>64.65670090301937</v>
          </cell>
          <cell r="AB157">
            <v>69.96278015484063</v>
          </cell>
          <cell r="AC157">
            <v>90.329278142877072</v>
          </cell>
          <cell r="AD157">
            <v>93.536379506683204</v>
          </cell>
        </row>
        <row r="158">
          <cell r="B158">
            <v>1156</v>
          </cell>
          <cell r="C158">
            <v>15.937118805546497</v>
          </cell>
          <cell r="D158">
            <v>0.2508410860287516</v>
          </cell>
          <cell r="E158">
            <v>0.28095447737403462</v>
          </cell>
          <cell r="F158">
            <v>0.54205466044903494</v>
          </cell>
          <cell r="G158">
            <v>0.54556933981368716</v>
          </cell>
          <cell r="H158">
            <v>0.52320686990884113</v>
          </cell>
          <cell r="I158">
            <v>1.8585176989164063</v>
          </cell>
          <cell r="J158">
            <v>1.8321374567064519</v>
          </cell>
          <cell r="K158">
            <v>2.4704431255210668</v>
          </cell>
          <cell r="L158">
            <v>2.4664572594746001</v>
          </cell>
          <cell r="M158">
            <v>2.199471515115583</v>
          </cell>
          <cell r="N158">
            <v>2.3143295781961526</v>
          </cell>
          <cell r="O158">
            <v>4.0849788622642498</v>
          </cell>
          <cell r="P158">
            <v>5.3027761326253238</v>
          </cell>
          <cell r="Q158">
            <v>0.37609058594245176</v>
          </cell>
          <cell r="R158">
            <v>2.4437102172939179E-2</v>
          </cell>
          <cell r="S158">
            <v>3.7073590822109176E-2</v>
          </cell>
          <cell r="T158">
            <v>6.8027647503823882E-2</v>
          </cell>
          <cell r="U158">
            <v>8.3524487390882474E-2</v>
          </cell>
          <cell r="V158">
            <v>8.7558423600839458E-2</v>
          </cell>
          <cell r="W158">
            <v>0.48376380186426743</v>
          </cell>
          <cell r="X158">
            <v>0.63599986594096181</v>
          </cell>
          <cell r="Y158">
            <v>1.1831187877413618</v>
          </cell>
          <cell r="Z158">
            <v>1.2797148323014076</v>
          </cell>
          <cell r="AA158">
            <v>1.4922143661625928</v>
          </cell>
          <cell r="AB158">
            <v>1.7690199307084407</v>
          </cell>
          <cell r="AC158">
            <v>3.9992909153453509</v>
          </cell>
          <cell r="AD158">
            <v>5.3499872073595105</v>
          </cell>
        </row>
        <row r="159">
          <cell r="B159">
            <v>1157</v>
          </cell>
          <cell r="C159">
            <v>8.7404337840221764</v>
          </cell>
          <cell r="D159">
            <v>8.7723370323002943</v>
          </cell>
          <cell r="E159">
            <v>9.1937984448147443</v>
          </cell>
          <cell r="F159">
            <v>15.292577469514061</v>
          </cell>
          <cell r="G159">
            <v>17.710869916691454</v>
          </cell>
          <cell r="H159">
            <v>18.735693672774271</v>
          </cell>
          <cell r="I159">
            <v>18.263377966622258</v>
          </cell>
          <cell r="J159">
            <v>16.607584175248416</v>
          </cell>
          <cell r="K159">
            <v>16.946628423095749</v>
          </cell>
          <cell r="L159">
            <v>16.741452486489919</v>
          </cell>
          <cell r="M159">
            <v>16.822727471623608</v>
          </cell>
          <cell r="N159">
            <v>16.322934249743803</v>
          </cell>
          <cell r="O159">
            <v>17.11402050822905</v>
          </cell>
          <cell r="P159">
            <v>14.033794596883444</v>
          </cell>
          <cell r="Q159">
            <v>0.20626029731798695</v>
          </cell>
          <cell r="R159">
            <v>0.85460679407682472</v>
          </cell>
          <cell r="S159">
            <v>1.2131756177362349</v>
          </cell>
          <cell r="T159">
            <v>1.9192124806365984</v>
          </cell>
          <cell r="U159">
            <v>2.7114634622675737</v>
          </cell>
          <cell r="V159">
            <v>3.1354095242330393</v>
          </cell>
          <cell r="W159">
            <v>4.7538751797567196</v>
          </cell>
          <cell r="X159">
            <v>5.765081255447285</v>
          </cell>
          <cell r="Y159">
            <v>8.1159020700010718</v>
          </cell>
          <cell r="Z159">
            <v>8.6862583890037453</v>
          </cell>
          <cell r="AA159">
            <v>11.413248791210506</v>
          </cell>
          <cell r="AB159">
            <v>12.476872908458695</v>
          </cell>
          <cell r="AC159">
            <v>16.755030821789095</v>
          </cell>
          <cell r="AD159">
            <v>14.15873868446077</v>
          </cell>
        </row>
        <row r="160">
          <cell r="B160">
            <v>1158</v>
          </cell>
          <cell r="C160">
            <v>18.282868652451675</v>
          </cell>
          <cell r="D160">
            <v>21.737862849097514</v>
          </cell>
          <cell r="E160">
            <v>28.606225380895882</v>
          </cell>
          <cell r="F160">
            <v>41.691488421122067</v>
          </cell>
          <cell r="G160">
            <v>46.195922559007172</v>
          </cell>
          <cell r="H160">
            <v>43.327106803167517</v>
          </cell>
          <cell r="I160">
            <v>46.35643357771616</v>
          </cell>
          <cell r="J160">
            <v>44.950711991881214</v>
          </cell>
          <cell r="K160">
            <v>44.686328968813179</v>
          </cell>
          <cell r="L160">
            <v>52.235213672797492</v>
          </cell>
          <cell r="M160">
            <v>52.406281657531309</v>
          </cell>
          <cell r="N160">
            <v>58.389877284518477</v>
          </cell>
          <cell r="O160">
            <v>75.422285829425732</v>
          </cell>
          <cell r="P160">
            <v>85.235327729487423</v>
          </cell>
          <cell r="Q160">
            <v>0.43144654112865238</v>
          </cell>
          <cell r="R160">
            <v>2.1177167738934406</v>
          </cell>
          <cell r="S160">
            <v>3.7747591874981152</v>
          </cell>
          <cell r="T160">
            <v>5.2322654617015498</v>
          </cell>
          <cell r="U160">
            <v>7.0724112770113825</v>
          </cell>
          <cell r="V160">
            <v>7.2507709455946729</v>
          </cell>
          <cell r="W160">
            <v>12.066371260009735</v>
          </cell>
          <cell r="X160">
            <v>15.603985768720499</v>
          </cell>
          <cell r="Y160">
            <v>21.400709375587319</v>
          </cell>
          <cell r="Z160">
            <v>27.102102600290632</v>
          </cell>
          <cell r="AA160">
            <v>35.554634751622089</v>
          </cell>
          <cell r="AB160">
            <v>44.631869912167971</v>
          </cell>
          <cell r="AC160">
            <v>73.840201553701576</v>
          </cell>
          <cell r="AD160">
            <v>85.994185227293471</v>
          </cell>
        </row>
        <row r="161">
          <cell r="B161">
            <v>1159</v>
          </cell>
          <cell r="C161">
            <v>47.389096996881023</v>
          </cell>
          <cell r="D161">
            <v>46.611510617793051</v>
          </cell>
          <cell r="E161">
            <v>53.50673108124353</v>
          </cell>
          <cell r="F161">
            <v>75.356806221327844</v>
          </cell>
          <cell r="G161">
            <v>78.192057671968911</v>
          </cell>
          <cell r="H161">
            <v>81.043813292599367</v>
          </cell>
          <cell r="I161">
            <v>101.017091334146</v>
          </cell>
          <cell r="J161">
            <v>94.363373816423334</v>
          </cell>
          <cell r="K161">
            <v>108.07477870735254</v>
          </cell>
          <cell r="L161">
            <v>123.23020414253544</v>
          </cell>
          <cell r="M161">
            <v>121.66108085035735</v>
          </cell>
          <cell r="N161">
            <v>126.19974303136239</v>
          </cell>
          <cell r="O161">
            <v>122.81765752701419</v>
          </cell>
          <cell r="P161">
            <v>127.53870605614577</v>
          </cell>
          <cell r="Q161">
            <v>1.1183071089761834</v>
          </cell>
          <cell r="R161">
            <v>4.5409237594812888</v>
          </cell>
          <cell r="S161">
            <v>7.0605269326025812</v>
          </cell>
          <cell r="T161">
            <v>9.4572496552133991</v>
          </cell>
          <cell r="U161">
            <v>11.970891797768276</v>
          </cell>
          <cell r="V161">
            <v>13.562644037409363</v>
          </cell>
          <cell r="W161">
            <v>26.294294741217016</v>
          </cell>
          <cell r="X161">
            <v>32.756872513740561</v>
          </cell>
          <cell r="Y161">
            <v>51.758042858278472</v>
          </cell>
          <cell r="Z161">
            <v>63.937665825324643</v>
          </cell>
          <cell r="AA161">
            <v>82.540015362841231</v>
          </cell>
          <cell r="AB161">
            <v>96.464160842108924</v>
          </cell>
          <cell r="AC161">
            <v>120.2413913396673</v>
          </cell>
          <cell r="AD161">
            <v>128.6741941915156</v>
          </cell>
        </row>
        <row r="162">
          <cell r="B162">
            <v>1160</v>
          </cell>
          <cell r="C162">
            <v>152.65119678456759</v>
          </cell>
          <cell r="D162">
            <v>188.98259776538254</v>
          </cell>
          <cell r="E162">
            <v>147.98925886885988</v>
          </cell>
          <cell r="F162">
            <v>200.08001052310087</v>
          </cell>
          <cell r="G162">
            <v>169.32001935619567</v>
          </cell>
          <cell r="H162">
            <v>205.51927096803038</v>
          </cell>
          <cell r="I162">
            <v>129.1728485759142</v>
          </cell>
          <cell r="J162">
            <v>108.31631080550005</v>
          </cell>
          <cell r="K162">
            <v>110.55094958895812</v>
          </cell>
          <cell r="L162">
            <v>108.73025767797702</v>
          </cell>
          <cell r="M162">
            <v>111.32594138174062</v>
          </cell>
          <cell r="N162">
            <v>69.017005997382071</v>
          </cell>
          <cell r="O162">
            <v>79.629639401070975</v>
          </cell>
          <cell r="P162">
            <v>102.88275046775206</v>
          </cell>
          <cell r="Q162">
            <v>3.6023247830432341</v>
          </cell>
          <cell r="R162">
            <v>18.410807908760134</v>
          </cell>
          <cell r="S162">
            <v>19.528050524950824</v>
          </cell>
          <cell r="T162">
            <v>25.109962927265723</v>
          </cell>
          <cell r="U162">
            <v>25.922218844941298</v>
          </cell>
          <cell r="V162">
            <v>34.393553335203322</v>
          </cell>
          <cell r="W162">
            <v>33.623111774052717</v>
          </cell>
          <cell r="X162">
            <v>37.600431615735012</v>
          </cell>
          <cell r="Y162">
            <v>52.943904723067526</v>
          </cell>
          <cell r="Z162">
            <v>56.414406913380411</v>
          </cell>
          <cell r="AA162">
            <v>75.528220263256429</v>
          </cell>
          <cell r="AB162">
            <v>52.755000980610056</v>
          </cell>
          <cell r="AC162">
            <v>77.959300203675937</v>
          </cell>
          <cell r="AD162">
            <v>103.79872449714917</v>
          </cell>
        </row>
        <row r="163">
          <cell r="B163">
            <v>1161</v>
          </cell>
          <cell r="C163">
            <v>140.8667001712362</v>
          </cell>
          <cell r="D163">
            <v>144.35513567075066</v>
          </cell>
          <cell r="E163">
            <v>132.23164944598685</v>
          </cell>
          <cell r="F163">
            <v>132.73133943936821</v>
          </cell>
          <cell r="G163">
            <v>123.03967551346733</v>
          </cell>
          <cell r="H163">
            <v>147.46380042144045</v>
          </cell>
          <cell r="I163">
            <v>128.70145544336384</v>
          </cell>
          <cell r="J163">
            <v>153.43931005469611</v>
          </cell>
          <cell r="K163">
            <v>136.89701520821367</v>
          </cell>
          <cell r="L163">
            <v>142.91500722101111</v>
          </cell>
          <cell r="M163">
            <v>185.49776542044174</v>
          </cell>
          <cell r="N163">
            <v>186.6409216124849</v>
          </cell>
          <cell r="O163">
            <v>127.0999161171536</v>
          </cell>
          <cell r="P163">
            <v>181.51025349587698</v>
          </cell>
          <cell r="Q163">
            <v>3.32422945788307</v>
          </cell>
          <cell r="R163">
            <v>14.063171450191748</v>
          </cell>
          <cell r="S163">
            <v>17.448741558108939</v>
          </cell>
          <cell r="T163">
            <v>16.65773109415171</v>
          </cell>
          <cell r="U163">
            <v>18.836883006498173</v>
          </cell>
          <cell r="V163">
            <v>24.677997644296511</v>
          </cell>
          <cell r="W163">
            <v>33.50041026084773</v>
          </cell>
          <cell r="X163">
            <v>53.26422439956481</v>
          </cell>
          <cell r="Y163">
            <v>65.561286963200445</v>
          </cell>
          <cell r="Z163">
            <v>74.151073892174281</v>
          </cell>
          <cell r="AA163">
            <v>125.84951819068944</v>
          </cell>
          <cell r="AB163">
            <v>142.6639979581567</v>
          </cell>
          <cell r="AC163">
            <v>124.43382377424081</v>
          </cell>
          <cell r="AD163">
            <v>183.12625498801847</v>
          </cell>
        </row>
        <row r="164">
          <cell r="B164">
            <v>1162</v>
          </cell>
          <cell r="C164">
            <v>41.859083313384154</v>
          </cell>
          <cell r="D164">
            <v>39.585826880338807</v>
          </cell>
          <cell r="E164">
            <v>45.091635108069418</v>
          </cell>
          <cell r="F164">
            <v>62.808040226065856</v>
          </cell>
          <cell r="G164">
            <v>77.059195601123804</v>
          </cell>
          <cell r="H164">
            <v>82.8646001348813</v>
          </cell>
          <cell r="I164">
            <v>81.604547506134494</v>
          </cell>
          <cell r="J164">
            <v>81.102288469639717</v>
          </cell>
          <cell r="K164">
            <v>87.207304232441729</v>
          </cell>
          <cell r="L164">
            <v>85.735022059499912</v>
          </cell>
          <cell r="M164">
            <v>95.809648398265281</v>
          </cell>
          <cell r="N164">
            <v>100.76580315126164</v>
          </cell>
          <cell r="O164">
            <v>99.409598367792384</v>
          </cell>
          <cell r="P164">
            <v>102.78494845369107</v>
          </cell>
          <cell r="Q164">
            <v>0.98780760578039239</v>
          </cell>
          <cell r="R164">
            <v>3.856477068370856</v>
          </cell>
          <cell r="S164">
            <v>5.95010567235372</v>
          </cell>
          <cell r="T164">
            <v>7.8823844395421903</v>
          </cell>
          <cell r="U164">
            <v>11.797455138398405</v>
          </cell>
          <cell r="V164">
            <v>13.867351859099726</v>
          </cell>
          <cell r="W164">
            <v>21.241296853937826</v>
          </cell>
          <cell r="X164">
            <v>28.15347964498303</v>
          </cell>
          <cell r="Y164">
            <v>41.764410198237826</v>
          </cell>
          <cell r="Z164">
            <v>44.483389669846545</v>
          </cell>
          <cell r="AA164">
            <v>65.001311803469875</v>
          </cell>
          <cell r="AB164">
            <v>77.023046236726188</v>
          </cell>
          <cell r="AC164">
            <v>97.324347825407202</v>
          </cell>
          <cell r="AD164">
            <v>103.70005174329462</v>
          </cell>
        </row>
        <row r="165">
          <cell r="B165">
            <v>1163</v>
          </cell>
          <cell r="C165">
            <v>43.755669223378348</v>
          </cell>
          <cell r="D165">
            <v>40.952993401622287</v>
          </cell>
          <cell r="E165">
            <v>48.518165960389247</v>
          </cell>
          <cell r="F165">
            <v>67.295026771798817</v>
          </cell>
          <cell r="G165">
            <v>78.168778865988486</v>
          </cell>
          <cell r="H165">
            <v>83.786629798208835</v>
          </cell>
          <cell r="I165">
            <v>87.404764277862867</v>
          </cell>
          <cell r="J165">
            <v>86.772633809030197</v>
          </cell>
          <cell r="K165">
            <v>91.243691680490173</v>
          </cell>
          <cell r="L165">
            <v>94.769677795924267</v>
          </cell>
          <cell r="M165">
            <v>114.14384595260515</v>
          </cell>
          <cell r="N165">
            <v>101.40841347366826</v>
          </cell>
          <cell r="O165">
            <v>106.15843158739389</v>
          </cell>
          <cell r="P165">
            <v>108.06129238183134</v>
          </cell>
          <cell r="Q165">
            <v>1.032564008420227</v>
          </cell>
          <cell r="R165">
            <v>3.9896673223956567</v>
          </cell>
          <cell r="S165">
            <v>6.4022565116838877</v>
          </cell>
          <cell r="T165">
            <v>8.4454994929847054</v>
          </cell>
          <cell r="U165">
            <v>11.967327905528201</v>
          </cell>
          <cell r="V165">
            <v>14.021653089601989</v>
          </cell>
          <cell r="W165">
            <v>22.751067204128301</v>
          </cell>
          <cell r="X165">
            <v>30.12185754288064</v>
          </cell>
          <cell r="Y165">
            <v>43.697474665521312</v>
          </cell>
          <cell r="Z165">
            <v>49.170996927675979</v>
          </cell>
          <cell r="AA165">
            <v>77.4400057327301</v>
          </cell>
          <cell r="AB165">
            <v>77.514242684598699</v>
          </cell>
          <cell r="AC165">
            <v>103.93161515637514</v>
          </cell>
          <cell r="AD165">
            <v>109.02337141796548</v>
          </cell>
        </row>
        <row r="166">
          <cell r="B166">
            <v>1164</v>
          </cell>
          <cell r="C166">
            <v>36.595256437119495</v>
          </cell>
          <cell r="D166">
            <v>30.501462049586834</v>
          </cell>
          <cell r="E166">
            <v>12.008462094889069</v>
          </cell>
          <cell r="F166">
            <v>6.8164313479623306</v>
          </cell>
          <cell r="G166">
            <v>17.617888597643713</v>
          </cell>
          <cell r="H166">
            <v>36.849349343665722</v>
          </cell>
          <cell r="I166">
            <v>27.071854856143947</v>
          </cell>
          <cell r="J166">
            <v>43.051034429209786</v>
          </cell>
          <cell r="K166">
            <v>18.663208002426167</v>
          </cell>
          <cell r="L166">
            <v>34.721306115964502</v>
          </cell>
          <cell r="M166">
            <v>32.485664217435442</v>
          </cell>
          <cell r="N166">
            <v>88.688626550049548</v>
          </cell>
          <cell r="O166">
            <v>18.895197079697738</v>
          </cell>
          <cell r="P166">
            <v>16.713635701202513</v>
          </cell>
          <cell r="Q166">
            <v>0.86358968669799063</v>
          </cell>
          <cell r="R166">
            <v>2.9714723226973505</v>
          </cell>
          <cell r="S166">
            <v>1.5845869917069695</v>
          </cell>
          <cell r="T166">
            <v>0.85545946342213042</v>
          </cell>
          <cell r="U166">
            <v>2.6972283936087624</v>
          </cell>
          <cell r="V166">
            <v>6.1667212814123609</v>
          </cell>
          <cell r="W166">
            <v>7.0466821146559804</v>
          </cell>
          <cell r="X166">
            <v>14.944540337501595</v>
          </cell>
          <cell r="Y166">
            <v>8.9379884115073658</v>
          </cell>
          <cell r="Z166">
            <v>18.01505793898998</v>
          </cell>
          <cell r="AA166">
            <v>22.039646572573972</v>
          </cell>
          <cell r="AB166">
            <v>67.791532144907791</v>
          </cell>
          <cell r="AC166">
            <v>18.498844809838051</v>
          </cell>
          <cell r="AD166">
            <v>16.862438646006215</v>
          </cell>
        </row>
        <row r="167">
          <cell r="B167">
            <v>1165</v>
          </cell>
          <cell r="C167">
            <v>32.41215186480558</v>
          </cell>
          <cell r="D167">
            <v>31.084660521229157</v>
          </cell>
          <cell r="E167">
            <v>33.823984434982535</v>
          </cell>
          <cell r="F167">
            <v>48.235146853196703</v>
          </cell>
          <cell r="G167">
            <v>52.280074839444772</v>
          </cell>
          <cell r="H167">
            <v>51.913857412915476</v>
          </cell>
          <cell r="I167">
            <v>54.822634741753596</v>
          </cell>
          <cell r="J167">
            <v>50.911016286234435</v>
          </cell>
          <cell r="K167">
            <v>53.55332255525682</v>
          </cell>
          <cell r="L167">
            <v>55.002436601755676</v>
          </cell>
          <cell r="M167">
            <v>57.577865557616427</v>
          </cell>
          <cell r="N167">
            <v>56.49498347543544</v>
          </cell>
          <cell r="O167">
            <v>54.955057780100297</v>
          </cell>
          <cell r="P167">
            <v>55.33408421936052</v>
          </cell>
          <cell r="Q167">
            <v>0.76487509036125667</v>
          </cell>
          <cell r="R167">
            <v>3.0282878981050891</v>
          </cell>
          <cell r="S167">
            <v>4.4632730919127281</v>
          </cell>
          <cell r="T167">
            <v>6.0534920310549785</v>
          </cell>
          <cell r="U167">
            <v>8.0038706962763335</v>
          </cell>
          <cell r="V167">
            <v>8.6877596215538979</v>
          </cell>
          <cell r="W167">
            <v>14.270085362302314</v>
          </cell>
          <cell r="X167">
            <v>17.673018699792408</v>
          </cell>
          <cell r="Y167">
            <v>25.647197220026527</v>
          </cell>
          <cell r="Z167">
            <v>28.537868905532292</v>
          </cell>
          <cell r="AA167">
            <v>39.063255681007767</v>
          </cell>
          <cell r="AB167">
            <v>43.183456969419936</v>
          </cell>
          <cell r="AC167">
            <v>53.802301246281637</v>
          </cell>
          <cell r="AD167">
            <v>55.826728358975487</v>
          </cell>
        </row>
        <row r="168">
          <cell r="B168">
            <v>1166</v>
          </cell>
          <cell r="C168">
            <v>198.5202254963481</v>
          </cell>
          <cell r="D168">
            <v>195.03466443659991</v>
          </cell>
          <cell r="E168">
            <v>366.68623689965511</v>
          </cell>
          <cell r="F168">
            <v>502.96310919786976</v>
          </cell>
          <cell r="G168">
            <v>444.78759563755636</v>
          </cell>
          <cell r="H168">
            <v>509.99903994895811</v>
          </cell>
          <cell r="I168">
            <v>520.39123636957572</v>
          </cell>
          <cell r="J168">
            <v>476.73237506893724</v>
          </cell>
          <cell r="K168">
            <v>501.35056815169645</v>
          </cell>
          <cell r="L168">
            <v>544.07563291015026</v>
          </cell>
          <cell r="M168">
            <v>505.0469153615806</v>
          </cell>
          <cell r="N168">
            <v>492.62300381686998</v>
          </cell>
          <cell r="O168">
            <v>599.85061151636501</v>
          </cell>
          <cell r="P168">
            <v>525.01736058357437</v>
          </cell>
          <cell r="Q168">
            <v>4.6847607048248401</v>
          </cell>
          <cell r="R168">
            <v>19.000404190387727</v>
          </cell>
          <cell r="S168">
            <v>48.386399227297666</v>
          </cell>
          <cell r="T168">
            <v>63.121673138270104</v>
          </cell>
          <cell r="U168">
            <v>68.095204793101132</v>
          </cell>
          <cell r="V168">
            <v>85.348099469054318</v>
          </cell>
          <cell r="W168">
            <v>135.45549935293664</v>
          </cell>
          <cell r="X168">
            <v>165.49070896602484</v>
          </cell>
          <cell r="Y168">
            <v>240.10157137293695</v>
          </cell>
          <cell r="Z168">
            <v>282.29220460005519</v>
          </cell>
          <cell r="AA168">
            <v>342.64515703402935</v>
          </cell>
          <cell r="AB168">
            <v>376.54961518347841</v>
          </cell>
          <cell r="AC168">
            <v>587.26793505903993</v>
          </cell>
          <cell r="AD168">
            <v>529.69163557224635</v>
          </cell>
        </row>
        <row r="169">
          <cell r="B169">
            <v>1167</v>
          </cell>
          <cell r="C169">
            <v>27.858331219409909</v>
          </cell>
          <cell r="D169">
            <v>27.622130855081512</v>
          </cell>
          <cell r="E169">
            <v>32.100876815892143</v>
          </cell>
          <cell r="F169">
            <v>46.833159661745334</v>
          </cell>
          <cell r="G169">
            <v>51.004131705459429</v>
          </cell>
          <cell r="H169">
            <v>51.974026001285402</v>
          </cell>
          <cell r="I169">
            <v>54.467851072680986</v>
          </cell>
          <cell r="J169">
            <v>52.773332425192997</v>
          </cell>
          <cell r="K169">
            <v>57.536529966721048</v>
          </cell>
          <cell r="L169">
            <v>58.166866040540235</v>
          </cell>
          <cell r="M169">
            <v>60.476589841317065</v>
          </cell>
          <cell r="N169">
            <v>58.313117182429536</v>
          </cell>
          <cell r="O169">
            <v>59.216627656660236</v>
          </cell>
          <cell r="P169">
            <v>58.036693236493718</v>
          </cell>
          <cell r="Q169">
            <v>0.65741218594922168</v>
          </cell>
          <cell r="R169">
            <v>2.6909660001334603</v>
          </cell>
          <cell r="S169">
            <v>4.2358989371753033</v>
          </cell>
          <cell r="T169">
            <v>5.8775431878406748</v>
          </cell>
          <cell r="U169">
            <v>7.8085288974823719</v>
          </cell>
          <cell r="V169">
            <v>8.6978288065186842</v>
          </cell>
          <cell r="W169">
            <v>14.177736768210377</v>
          </cell>
          <cell r="X169">
            <v>18.319494656267057</v>
          </cell>
          <cell r="Y169">
            <v>27.554793260303708</v>
          </cell>
          <cell r="Z169">
            <v>30.179724758913853</v>
          </cell>
          <cell r="AA169">
            <v>41.029872656929463</v>
          </cell>
          <cell r="AB169">
            <v>44.573196267861711</v>
          </cell>
          <cell r="AC169">
            <v>57.974478940975686</v>
          </cell>
          <cell r="AD169">
            <v>58.553398938032856</v>
          </cell>
        </row>
        <row r="170">
          <cell r="B170">
            <v>1168</v>
          </cell>
          <cell r="C170">
            <v>22.855266069475807</v>
          </cell>
          <cell r="D170">
            <v>14.523170411951895</v>
          </cell>
          <cell r="E170">
            <v>9.5947515747250378</v>
          </cell>
          <cell r="F170">
            <v>5.2768550379581098</v>
          </cell>
          <cell r="G170">
            <v>11.656444470524754</v>
          </cell>
          <cell r="H170">
            <v>7.4085110372786609</v>
          </cell>
          <cell r="I170">
            <v>14.213707717394742</v>
          </cell>
          <cell r="J170">
            <v>23.209842446781924</v>
          </cell>
          <cell r="K170">
            <v>19.855811766575108</v>
          </cell>
          <cell r="L170">
            <v>16.517434653488205</v>
          </cell>
          <cell r="M170">
            <v>12.141248877558516</v>
          </cell>
          <cell r="N170">
            <v>8.0993813602979756</v>
          </cell>
          <cell r="O170">
            <v>15.735856440994962</v>
          </cell>
          <cell r="P170">
            <v>16.48335725518956</v>
          </cell>
          <cell r="Q170">
            <v>0.53934782772330858</v>
          </cell>
          <cell r="R170">
            <v>1.4148567320075962</v>
          </cell>
          <cell r="S170">
            <v>1.2660837344392437</v>
          </cell>
          <cell r="T170">
            <v>0.66224323973826027</v>
          </cell>
          <cell r="U170">
            <v>1.7845551026260971</v>
          </cell>
          <cell r="V170">
            <v>1.2398108376645731</v>
          </cell>
          <cell r="W170">
            <v>3.699764219605441</v>
          </cell>
          <cell r="X170">
            <v>8.056959171174924</v>
          </cell>
          <cell r="Y170">
            <v>9.5091377349300892</v>
          </cell>
          <cell r="Z170">
            <v>8.5700273282419737</v>
          </cell>
          <cell r="AA170">
            <v>8.2371360000523559</v>
          </cell>
          <cell r="AB170">
            <v>6.1909795336682976</v>
          </cell>
          <cell r="AC170">
            <v>15.405775606576153</v>
          </cell>
          <cell r="AD170">
            <v>16.630110011063451</v>
          </cell>
        </row>
        <row r="171">
          <cell r="B171">
            <v>1169</v>
          </cell>
          <cell r="C171">
            <v>46.121231591201912</v>
          </cell>
          <cell r="D171">
            <v>46.03383407275625</v>
          </cell>
          <cell r="E171">
            <v>53.020415440434668</v>
          </cell>
          <cell r="F171">
            <v>76.940854625792596</v>
          </cell>
          <cell r="G171">
            <v>82.444012010273127</v>
          </cell>
          <cell r="H171">
            <v>87.829831809886372</v>
          </cell>
          <cell r="I171">
            <v>92.70813502118628</v>
          </cell>
          <cell r="J171">
            <v>89.248242560704469</v>
          </cell>
          <cell r="K171">
            <v>101.21979371254015</v>
          </cell>
          <cell r="L171">
            <v>104.72068054267822</v>
          </cell>
          <cell r="M171">
            <v>110.23997770788492</v>
          </cell>
          <cell r="N171">
            <v>106.03951241914028</v>
          </cell>
          <cell r="O171">
            <v>107.1040749830613</v>
          </cell>
          <cell r="P171">
            <v>106.92007574116614</v>
          </cell>
          <cell r="Q171">
            <v>1.0883875075014131</v>
          </cell>
          <cell r="R171">
            <v>4.4846461337642793</v>
          </cell>
          <cell r="S171">
            <v>6.9963547320160169</v>
          </cell>
          <cell r="T171">
            <v>9.6560471093274511</v>
          </cell>
          <cell r="U171">
            <v>12.621849028314955</v>
          </cell>
          <cell r="V171">
            <v>14.698281044628478</v>
          </cell>
          <cell r="W171">
            <v>24.131510766749042</v>
          </cell>
          <cell r="X171">
            <v>30.9812291082748</v>
          </cell>
          <cell r="Y171">
            <v>48.475125128554588</v>
          </cell>
          <cell r="Z171">
            <v>54.334048410678683</v>
          </cell>
          <cell r="AA171">
            <v>74.791456643395207</v>
          </cell>
          <cell r="AB171">
            <v>81.054147464283659</v>
          </cell>
          <cell r="AC171">
            <v>104.85742240506988</v>
          </cell>
          <cell r="AD171">
            <v>107.87199442680406</v>
          </cell>
        </row>
        <row r="172">
          <cell r="B172">
            <v>1170</v>
          </cell>
          <cell r="C172">
            <v>44.778006680503729</v>
          </cell>
          <cell r="D172">
            <v>44.157735318146379</v>
          </cell>
          <cell r="E172">
            <v>48.991559237499452</v>
          </cell>
          <cell r="F172">
            <v>72.079992040109232</v>
          </cell>
          <cell r="G172">
            <v>103.13720833889377</v>
          </cell>
          <cell r="H172">
            <v>102.15942751350934</v>
          </cell>
          <cell r="I172">
            <v>106.5397470884013</v>
          </cell>
          <cell r="J172">
            <v>106.70868964618451</v>
          </cell>
          <cell r="K172">
            <v>96.950899370916375</v>
          </cell>
          <cell r="L172">
            <v>103.85169816773573</v>
          </cell>
          <cell r="M172">
            <v>94.79377963165598</v>
          </cell>
          <cell r="N172">
            <v>99.304944162931235</v>
          </cell>
          <cell r="O172">
            <v>86.972825337903743</v>
          </cell>
          <cell r="P172">
            <v>92.470607699717405</v>
          </cell>
          <cell r="Q172">
            <v>1.056689541897921</v>
          </cell>
          <cell r="R172">
            <v>4.3018753696970622</v>
          </cell>
          <cell r="S172">
            <v>6.4647235306029573</v>
          </cell>
          <cell r="T172">
            <v>9.0460107593595946</v>
          </cell>
          <cell r="U172">
            <v>15.789894755402882</v>
          </cell>
          <cell r="V172">
            <v>17.096332146031621</v>
          </cell>
          <cell r="W172">
            <v>27.731817206364266</v>
          </cell>
          <cell r="X172">
            <v>37.042369316388466</v>
          </cell>
          <cell r="Y172">
            <v>46.430710891172545</v>
          </cell>
          <cell r="Z172">
            <v>53.883179201431041</v>
          </cell>
          <cell r="AA172">
            <v>64.312103529003707</v>
          </cell>
          <cell r="AB172">
            <v>75.906399458904147</v>
          </cell>
          <cell r="AC172">
            <v>85.148452901173371</v>
          </cell>
          <cell r="AD172">
            <v>93.293881521134736</v>
          </cell>
        </row>
        <row r="173">
          <cell r="B173">
            <v>1171</v>
          </cell>
          <cell r="C173">
            <v>104.68468312998873</v>
          </cell>
          <cell r="D173">
            <v>97.210735627223272</v>
          </cell>
          <cell r="E173">
            <v>67.377418191633112</v>
          </cell>
          <cell r="F173">
            <v>82.499096764548682</v>
          </cell>
          <cell r="G173">
            <v>140.29410502727151</v>
          </cell>
          <cell r="H173">
            <v>171.23499502249697</v>
          </cell>
          <cell r="I173">
            <v>92.994852975799617</v>
          </cell>
          <cell r="J173">
            <v>104.77582956683372</v>
          </cell>
          <cell r="K173">
            <v>128.97829295944655</v>
          </cell>
          <cell r="L173">
            <v>97.869527629348994</v>
          </cell>
          <cell r="M173">
            <v>98.878083342151825</v>
          </cell>
          <cell r="N173">
            <v>172.62941310322105</v>
          </cell>
          <cell r="O173">
            <v>53.036732137199408</v>
          </cell>
          <cell r="P173">
            <v>71.147516140228092</v>
          </cell>
          <cell r="Q173">
            <v>2.4703915618584293</v>
          </cell>
          <cell r="R173">
            <v>9.4703332553613127</v>
          </cell>
          <cell r="S173">
            <v>8.8908454352954038</v>
          </cell>
          <cell r="T173">
            <v>10.353604319965529</v>
          </cell>
          <cell r="U173">
            <v>21.478467265714002</v>
          </cell>
          <cell r="V173">
            <v>28.656095880544694</v>
          </cell>
          <cell r="W173">
            <v>24.206142161363875</v>
          </cell>
          <cell r="X173">
            <v>36.371405057211305</v>
          </cell>
          <cell r="Y173">
            <v>61.768935311532346</v>
          </cell>
          <cell r="Z173">
            <v>50.779345823446299</v>
          </cell>
          <cell r="AA173">
            <v>67.083067658654102</v>
          </cell>
          <cell r="AB173">
            <v>131.95392535410778</v>
          </cell>
          <cell r="AC173">
            <v>51.924215073743881</v>
          </cell>
          <cell r="AD173">
            <v>71.780948632499829</v>
          </cell>
        </row>
        <row r="174">
          <cell r="B174">
            <v>1172</v>
          </cell>
          <cell r="C174">
            <v>30.049669494921815</v>
          </cell>
          <cell r="D174">
            <v>28.986552570740383</v>
          </cell>
          <cell r="E174">
            <v>50.740048377090886</v>
          </cell>
          <cell r="F174">
            <v>74.532571833946676</v>
          </cell>
          <cell r="G174">
            <v>62.524522071753864</v>
          </cell>
          <cell r="H174">
            <v>55.972197387132475</v>
          </cell>
          <cell r="I174">
            <v>75.485470423496835</v>
          </cell>
          <cell r="J174">
            <v>74.478779208740875</v>
          </cell>
          <cell r="K174">
            <v>71.09843479226663</v>
          </cell>
          <cell r="L174">
            <v>78.371193775296106</v>
          </cell>
          <cell r="M174">
            <v>68.491729504902864</v>
          </cell>
          <cell r="N174">
            <v>67.517500095143248</v>
          </cell>
          <cell r="O174">
            <v>69.423603427573511</v>
          </cell>
          <cell r="P174">
            <v>66.832310625608201</v>
          </cell>
          <cell r="Q174">
            <v>0.7091242743192081</v>
          </cell>
          <cell r="R174">
            <v>2.8238888534044397</v>
          </cell>
          <cell r="S174">
            <v>6.6954469258091365</v>
          </cell>
          <cell r="T174">
            <v>9.3538085625404843</v>
          </cell>
          <cell r="U174">
            <v>9.5722546600338489</v>
          </cell>
          <cell r="V174">
            <v>9.366920907491572</v>
          </cell>
          <cell r="W174">
            <v>19.648528598288063</v>
          </cell>
          <cell r="X174">
            <v>25.854224757435951</v>
          </cell>
          <cell r="Y174">
            <v>34.049718899718677</v>
          </cell>
          <cell r="Z174">
            <v>40.66268682100673</v>
          </cell>
          <cell r="AA174">
            <v>46.467681908200348</v>
          </cell>
          <cell r="AB174">
            <v>51.608813396842059</v>
          </cell>
          <cell r="AC174">
            <v>67.967349614273914</v>
          </cell>
          <cell r="AD174">
            <v>67.427324469807928</v>
          </cell>
        </row>
        <row r="175">
          <cell r="B175">
            <v>1173</v>
          </cell>
          <cell r="C175">
            <v>20.111368909262197</v>
          </cell>
          <cell r="D175">
            <v>25.768985659279036</v>
          </cell>
          <cell r="E175">
            <v>29.183611972914999</v>
          </cell>
          <cell r="F175">
            <v>46.631252853898509</v>
          </cell>
          <cell r="G175">
            <v>38.929871241384269</v>
          </cell>
          <cell r="H175">
            <v>33.181944360895471</v>
          </cell>
          <cell r="I175">
            <v>39.001490111597676</v>
          </cell>
          <cell r="J175">
            <v>43.959821546409394</v>
          </cell>
          <cell r="K175">
            <v>47.268735192242154</v>
          </cell>
          <cell r="L175">
            <v>37.865965792195276</v>
          </cell>
          <cell r="M175">
            <v>35.880311985343241</v>
          </cell>
          <cell r="N175">
            <v>31.916183179508266</v>
          </cell>
          <cell r="O175">
            <v>38.017300304796258</v>
          </cell>
          <cell r="P175">
            <v>35.844909889864233</v>
          </cell>
          <cell r="Q175">
            <v>0.474596230942125</v>
          </cell>
          <cell r="R175">
            <v>2.5104313867331425</v>
          </cell>
          <cell r="S175">
            <v>3.8509487341419688</v>
          </cell>
          <cell r="T175">
            <v>5.8522039625650395</v>
          </cell>
          <cell r="U175">
            <v>5.9600078346413392</v>
          </cell>
          <cell r="V175">
            <v>5.552982782425957</v>
          </cell>
          <cell r="W175">
            <v>10.151912540708475</v>
          </cell>
          <cell r="X175">
            <v>15.260012565085896</v>
          </cell>
          <cell r="Y175">
            <v>22.637448359357531</v>
          </cell>
          <cell r="Z175">
            <v>19.646656303305395</v>
          </cell>
          <cell r="AA175">
            <v>24.342718984524534</v>
          </cell>
          <cell r="AB175">
            <v>24.395991257519281</v>
          </cell>
          <cell r="AC175">
            <v>37.219836102322624</v>
          </cell>
          <cell r="AD175">
            <v>36.164040224112888</v>
          </cell>
        </row>
        <row r="176">
          <cell r="B176">
            <v>1174</v>
          </cell>
          <cell r="C176">
            <v>38.516828838167115</v>
          </cell>
          <cell r="D176">
            <v>38.119318536350576</v>
          </cell>
          <cell r="E176">
            <v>35.883291139880804</v>
          </cell>
          <cell r="F176">
            <v>47.493491723765572</v>
          </cell>
          <cell r="G176">
            <v>37.041480200757235</v>
          </cell>
          <cell r="H176">
            <v>51.334904173337044</v>
          </cell>
          <cell r="I176">
            <v>42.740964375555571</v>
          </cell>
          <cell r="J176">
            <v>38.531851153634442</v>
          </cell>
          <cell r="K176">
            <v>42.052037677967988</v>
          </cell>
          <cell r="L176">
            <v>40.080477531467835</v>
          </cell>
          <cell r="M176">
            <v>43.738902474117303</v>
          </cell>
          <cell r="N176">
            <v>45.026183980925673</v>
          </cell>
          <cell r="O176">
            <v>38.352090447359075</v>
          </cell>
          <cell r="P176">
            <v>50.980372514675267</v>
          </cell>
          <cell r="Q176">
            <v>0.90893573067611111</v>
          </cell>
          <cell r="R176">
            <v>3.713608869197933</v>
          </cell>
          <cell r="S176">
            <v>4.7350106875125482</v>
          </cell>
          <cell r="T176">
            <v>5.9604146028993954</v>
          </cell>
          <cell r="U176">
            <v>5.6709027069305842</v>
          </cell>
          <cell r="V176">
            <v>8.5908720692078848</v>
          </cell>
          <cell r="W176">
            <v>11.125280880413062</v>
          </cell>
          <cell r="X176">
            <v>13.375771604070771</v>
          </cell>
          <cell r="Y176">
            <v>20.13912213790298</v>
          </cell>
          <cell r="Z176">
            <v>20.795649868130585</v>
          </cell>
          <cell r="AA176">
            <v>29.674318664059886</v>
          </cell>
          <cell r="AB176">
            <v>34.416972248216091</v>
          </cell>
          <cell r="AC176">
            <v>37.547603569632486</v>
          </cell>
          <cell r="AD176">
            <v>51.434255182276296</v>
          </cell>
        </row>
        <row r="177">
          <cell r="B177">
            <v>1175</v>
          </cell>
          <cell r="C177">
            <v>140.54410722349709</v>
          </cell>
          <cell r="D177">
            <v>149.50589454593788</v>
          </cell>
          <cell r="E177">
            <v>158.44474284234875</v>
          </cell>
          <cell r="F177">
            <v>199.42439735962614</v>
          </cell>
          <cell r="G177">
            <v>224.05504027540229</v>
          </cell>
          <cell r="H177">
            <v>225.74061958966988</v>
          </cell>
          <cell r="I177">
            <v>230.45606211086556</v>
          </cell>
          <cell r="J177">
            <v>226.62975602953779</v>
          </cell>
          <cell r="K177">
            <v>218.801979549576</v>
          </cell>
          <cell r="L177">
            <v>272.29344249178376</v>
          </cell>
          <cell r="M177">
            <v>306.3352634517957</v>
          </cell>
          <cell r="N177">
            <v>276.45756669892666</v>
          </cell>
          <cell r="O177">
            <v>434.04586248086804</v>
          </cell>
          <cell r="P177">
            <v>372.87636001224843</v>
          </cell>
          <cell r="Q177">
            <v>3.3166167788150132</v>
          </cell>
          <cell r="R177">
            <v>14.564961738592491</v>
          </cell>
          <cell r="S177">
            <v>20.907712946789385</v>
          </cell>
          <cell r="T177">
            <v>25.027683732125563</v>
          </cell>
          <cell r="U177">
            <v>34.301931983086504</v>
          </cell>
          <cell r="V177">
            <v>37.777586516385071</v>
          </cell>
          <cell r="W177">
            <v>59.986676927758737</v>
          </cell>
          <cell r="X177">
            <v>78.671223016272137</v>
          </cell>
          <cell r="Y177">
            <v>104.78635598846414</v>
          </cell>
          <cell r="Z177">
            <v>141.27873319376874</v>
          </cell>
          <cell r="AA177">
            <v>207.83078018673527</v>
          </cell>
          <cell r="AB177">
            <v>211.31776134786492</v>
          </cell>
          <cell r="AC177">
            <v>424.9411644937619</v>
          </cell>
          <cell r="AD177">
            <v>376.19611050875568</v>
          </cell>
        </row>
        <row r="178">
          <cell r="B178">
            <v>1176</v>
          </cell>
          <cell r="C178">
            <v>57.759637320966945</v>
          </cell>
          <cell r="D178">
            <v>64.48307488787519</v>
          </cell>
          <cell r="E178">
            <v>63.162391982966767</v>
          </cell>
          <cell r="F178">
            <v>77.629258487111414</v>
          </cell>
          <cell r="G178">
            <v>93.517276954408672</v>
          </cell>
          <cell r="H178">
            <v>92.248306269434366</v>
          </cell>
          <cell r="I178">
            <v>81.596009890322179</v>
          </cell>
          <cell r="J178">
            <v>75.268404522258635</v>
          </cell>
          <cell r="K178">
            <v>72.249685234256106</v>
          </cell>
          <cell r="L178">
            <v>85.019991336963571</v>
          </cell>
          <cell r="M178">
            <v>71.419120307459664</v>
          </cell>
          <cell r="N178">
            <v>74.787417938353485</v>
          </cell>
          <cell r="O178">
            <v>78.341553731255473</v>
          </cell>
          <cell r="P178">
            <v>69.256146111660456</v>
          </cell>
          <cell r="Q178">
            <v>1.363035320807541</v>
          </cell>
          <cell r="R178">
            <v>6.2819832046161599</v>
          </cell>
          <cell r="S178">
            <v>8.3346480099149005</v>
          </cell>
          <cell r="T178">
            <v>9.742441524199327</v>
          </cell>
          <cell r="U178">
            <v>14.317121674168197</v>
          </cell>
          <cell r="V178">
            <v>15.437710667305256</v>
          </cell>
          <cell r="W178">
            <v>21.239074550923647</v>
          </cell>
          <cell r="X178">
            <v>26.128331698322182</v>
          </cell>
          <cell r="Y178">
            <v>34.601063722533006</v>
          </cell>
          <cell r="Z178">
            <v>44.112397868684788</v>
          </cell>
          <cell r="AA178">
            <v>48.45374746118749</v>
          </cell>
          <cell r="AB178">
            <v>57.165770228062179</v>
          </cell>
          <cell r="AC178">
            <v>76.698233869877541</v>
          </cell>
          <cell r="AD178">
            <v>69.872739572916132</v>
          </cell>
        </row>
        <row r="179">
          <cell r="B179">
            <v>1177</v>
          </cell>
          <cell r="C179">
            <v>34.436199785578324</v>
          </cell>
          <cell r="D179">
            <v>30.975226443877052</v>
          </cell>
          <cell r="E179">
            <v>38.058296266266012</v>
          </cell>
          <cell r="F179">
            <v>50.829968978963485</v>
          </cell>
          <cell r="G179">
            <v>73.467593172247987</v>
          </cell>
          <cell r="H179">
            <v>76.984650544923653</v>
          </cell>
          <cell r="I179">
            <v>79.617952875512771</v>
          </cell>
          <cell r="J179">
            <v>66.634037366630011</v>
          </cell>
          <cell r="K179">
            <v>71.918928724533345</v>
          </cell>
          <cell r="L179">
            <v>79.701066744634204</v>
          </cell>
          <cell r="M179">
            <v>85.875448465671468</v>
          </cell>
          <cell r="N179">
            <v>88.086735941741992</v>
          </cell>
          <cell r="O179">
            <v>78.930331603692622</v>
          </cell>
          <cell r="P179">
            <v>88.955568034118428</v>
          </cell>
          <cell r="Q179">
            <v>0.8126393931682423</v>
          </cell>
          <cell r="R179">
            <v>3.0176267589281189</v>
          </cell>
          <cell r="S179">
            <v>5.0220153682895186</v>
          </cell>
          <cell r="T179">
            <v>6.3791411911610068</v>
          </cell>
          <cell r="U179">
            <v>11.247595148307786</v>
          </cell>
          <cell r="V179">
            <v>12.883345060720348</v>
          </cell>
          <cell r="W179">
            <v>20.724195202534116</v>
          </cell>
          <cell r="X179">
            <v>23.13103674462554</v>
          </cell>
          <cell r="Y179">
            <v>34.442661273685609</v>
          </cell>
          <cell r="Z179">
            <v>41.352687897409403</v>
          </cell>
          <cell r="AA179">
            <v>58.261531018007425</v>
          </cell>
          <cell r="AB179">
            <v>67.331460903441794</v>
          </cell>
          <cell r="AC179">
            <v>77.274661331509265</v>
          </cell>
          <cell r="AD179">
            <v>89.747547153252327</v>
          </cell>
        </row>
        <row r="180">
          <cell r="B180">
            <v>1178</v>
          </cell>
          <cell r="C180">
            <v>80.414846879425539</v>
          </cell>
          <cell r="D180">
            <v>80.855673736269324</v>
          </cell>
          <cell r="E180">
            <v>72.115740685254607</v>
          </cell>
          <cell r="F180">
            <v>93.08223310410159</v>
          </cell>
          <cell r="G180">
            <v>67.534197035461119</v>
          </cell>
          <cell r="H180">
            <v>82.806018207990945</v>
          </cell>
          <cell r="I180">
            <v>73.657686538312461</v>
          </cell>
          <cell r="J180">
            <v>61.779864943351726</v>
          </cell>
          <cell r="K180">
            <v>54.61915140170769</v>
          </cell>
          <cell r="L180">
            <v>63.101806058614336</v>
          </cell>
          <cell r="M180">
            <v>47.852707895135005</v>
          </cell>
          <cell r="N180">
            <v>40.754365215812669</v>
          </cell>
          <cell r="O180">
            <v>59.213954321856235</v>
          </cell>
          <cell r="P180">
            <v>66.617112743113779</v>
          </cell>
          <cell r="Q180">
            <v>1.8976621339379305</v>
          </cell>
          <cell r="R180">
            <v>7.8770124609035213</v>
          </cell>
          <cell r="S180">
            <v>9.5160948741141151</v>
          </cell>
          <cell r="T180">
            <v>11.681783783998945</v>
          </cell>
          <cell r="U180">
            <v>10.339215892645422</v>
          </cell>
          <cell r="V180">
            <v>13.857548201187296</v>
          </cell>
          <cell r="W180">
            <v>19.172764669971119</v>
          </cell>
          <cell r="X180">
            <v>21.445981401666117</v>
          </cell>
          <cell r="Y180">
            <v>26.157632825576755</v>
          </cell>
          <cell r="Z180">
            <v>32.740205348385928</v>
          </cell>
          <cell r="AA180">
            <v>32.465298000074419</v>
          </cell>
          <cell r="AB180">
            <v>31.15169291762512</v>
          </cell>
          <cell r="AC180">
            <v>57.971861682978556</v>
          </cell>
          <cell r="AD180">
            <v>67.210210661945553</v>
          </cell>
        </row>
        <row r="181">
          <cell r="B181">
            <v>1179</v>
          </cell>
          <cell r="C181">
            <v>19.344425412795744</v>
          </cell>
          <cell r="D181">
            <v>16.977873412889732</v>
          </cell>
          <cell r="E181">
            <v>29.93245495521456</v>
          </cell>
          <cell r="F181">
            <v>35.276217699015803</v>
          </cell>
          <cell r="G181">
            <v>23.424027320827026</v>
          </cell>
          <cell r="H181">
            <v>24.169230090673775</v>
          </cell>
          <cell r="I181">
            <v>26.410302380998573</v>
          </cell>
          <cell r="J181">
            <v>24.281225031556723</v>
          </cell>
          <cell r="K181">
            <v>22.157958985952984</v>
          </cell>
          <cell r="L181">
            <v>24.697772821921344</v>
          </cell>
          <cell r="M181">
            <v>36.7717919634512</v>
          </cell>
          <cell r="N181">
            <v>25.159833095881641</v>
          </cell>
          <cell r="O181">
            <v>20.155437332058767</v>
          </cell>
          <cell r="P181">
            <v>22.94487162466589</v>
          </cell>
          <cell r="Q181">
            <v>0.45649758761203701</v>
          </cell>
          <cell r="R181">
            <v>1.653995499056558</v>
          </cell>
          <cell r="S181">
            <v>3.9497629569130903</v>
          </cell>
          <cell r="T181">
            <v>4.4271514996455439</v>
          </cell>
          <cell r="U181">
            <v>3.5861250474050554</v>
          </cell>
          <cell r="V181">
            <v>4.0447092882287299</v>
          </cell>
          <cell r="W181">
            <v>6.8744829794550375</v>
          </cell>
          <cell r="X181">
            <v>8.4288740500471526</v>
          </cell>
          <cell r="Y181">
            <v>10.611658007206348</v>
          </cell>
          <cell r="Z181">
            <v>12.814374173163662</v>
          </cell>
          <cell r="AA181">
            <v>24.947536651558114</v>
          </cell>
          <cell r="AB181">
            <v>19.231593727719339</v>
          </cell>
          <cell r="AC181">
            <v>19.732649821408263</v>
          </cell>
          <cell r="AD181">
            <v>23.149151802057069</v>
          </cell>
        </row>
        <row r="182">
          <cell r="B182">
            <v>1180</v>
          </cell>
          <cell r="C182">
            <v>45.169651584128935</v>
          </cell>
          <cell r="D182">
            <v>42.94071360840681</v>
          </cell>
          <cell r="E182">
            <v>47.926093564192279</v>
          </cell>
          <cell r="F182">
            <v>61.693932781735306</v>
          </cell>
          <cell r="G182">
            <v>92.959343997679142</v>
          </cell>
          <cell r="H182">
            <v>86.503751372268809</v>
          </cell>
          <cell r="I182">
            <v>81.660649680963743</v>
          </cell>
          <cell r="J182">
            <v>79.908820978120872</v>
          </cell>
          <cell r="K182">
            <v>96.159119947309236</v>
          </cell>
          <cell r="L182">
            <v>109.91550998204708</v>
          </cell>
          <cell r="M182">
            <v>102.56047515321731</v>
          </cell>
          <cell r="N182">
            <v>106.79210024475707</v>
          </cell>
          <cell r="O182">
            <v>129.94093177816362</v>
          </cell>
          <cell r="P182">
            <v>107.40490389381422</v>
          </cell>
          <cell r="Q182">
            <v>1.0659317369949741</v>
          </cell>
          <cell r="R182">
            <v>4.1833123211214298</v>
          </cell>
          <cell r="S182">
            <v>6.3241290870603963</v>
          </cell>
          <cell r="T182">
            <v>7.7425643917973384</v>
          </cell>
          <cell r="U182">
            <v>14.231704366397143</v>
          </cell>
          <cell r="V182">
            <v>14.476362107084835</v>
          </cell>
          <cell r="W182">
            <v>21.255899997832604</v>
          </cell>
          <cell r="X182">
            <v>27.739184766707151</v>
          </cell>
          <cell r="Y182">
            <v>46.051520169419298</v>
          </cell>
          <cell r="Z182">
            <v>57.029371939719859</v>
          </cell>
          <cell r="AA182">
            <v>69.581357781780611</v>
          </cell>
          <cell r="AB182">
            <v>81.629408168579005</v>
          </cell>
          <cell r="AC182">
            <v>127.21524529599957</v>
          </cell>
          <cell r="AD182">
            <v>108.36113904644519</v>
          </cell>
        </row>
        <row r="183">
          <cell r="B183">
            <v>1181</v>
          </cell>
          <cell r="C183">
            <v>117.11696075165651</v>
          </cell>
          <cell r="D183">
            <v>116.09795238044612</v>
          </cell>
          <cell r="E183">
            <v>112.00173515356599</v>
          </cell>
          <cell r="F183">
            <v>181.78002504741522</v>
          </cell>
          <cell r="G183">
            <v>159.93356571783005</v>
          </cell>
          <cell r="H183">
            <v>180.9825260784356</v>
          </cell>
          <cell r="I183">
            <v>95.748299996777007</v>
          </cell>
          <cell r="J183">
            <v>88.839386075405827</v>
          </cell>
          <cell r="K183">
            <v>91.856947012063728</v>
          </cell>
          <cell r="L183">
            <v>97.153412529845596</v>
          </cell>
          <cell r="M183">
            <v>90.079323609757466</v>
          </cell>
          <cell r="N183">
            <v>115.02598707345375</v>
          </cell>
          <cell r="O183">
            <v>97.999853854365654</v>
          </cell>
          <cell r="P183">
            <v>125.3539724566959</v>
          </cell>
          <cell r="Q183">
            <v>2.7637734856792537</v>
          </cell>
          <cell r="R183">
            <v>11.310338227704847</v>
          </cell>
          <cell r="S183">
            <v>14.77928573788693</v>
          </cell>
          <cell r="T183">
            <v>22.813321920187651</v>
          </cell>
          <cell r="U183">
            <v>24.485190274328239</v>
          </cell>
          <cell r="V183">
            <v>30.287340618227354</v>
          </cell>
          <cell r="W183">
            <v>24.922852042510826</v>
          </cell>
          <cell r="X183">
            <v>30.839300527050067</v>
          </cell>
          <cell r="Y183">
            <v>43.991168495981043</v>
          </cell>
          <cell r="Z183">
            <v>50.407791396160299</v>
          </cell>
          <cell r="AA183">
            <v>61.113617458067246</v>
          </cell>
          <cell r="AB183">
            <v>87.92320056720321</v>
          </cell>
          <cell r="AC183">
            <v>95.944174606498493</v>
          </cell>
          <cell r="AD183">
            <v>126.47000971979458</v>
          </cell>
        </row>
        <row r="184">
          <cell r="B184">
            <v>1182</v>
          </cell>
          <cell r="C184">
            <v>28.048179228074741</v>
          </cell>
          <cell r="D184">
            <v>25.795331313598265</v>
          </cell>
          <cell r="E184">
            <v>28.495648904546602</v>
          </cell>
          <cell r="F184">
            <v>42.812932857184087</v>
          </cell>
          <cell r="G184">
            <v>44.697530931108496</v>
          </cell>
          <cell r="H184">
            <v>43.528349304719818</v>
          </cell>
          <cell r="I184">
            <v>45.561766375638229</v>
          </cell>
          <cell r="J184">
            <v>46.357797698776722</v>
          </cell>
          <cell r="K184">
            <v>48.870933878727001</v>
          </cell>
          <cell r="L184">
            <v>47.146916749282113</v>
          </cell>
          <cell r="M184">
            <v>47.523013290277781</v>
          </cell>
          <cell r="N184">
            <v>43.309458164310513</v>
          </cell>
          <cell r="O184">
            <v>43.566340944631797</v>
          </cell>
          <cell r="P184">
            <v>44.198837313109046</v>
          </cell>
          <cell r="Q184">
            <v>0.66189229616800926</v>
          </cell>
          <cell r="R184">
            <v>2.5129979975567691</v>
          </cell>
          <cell r="S184">
            <v>3.7601679730172486</v>
          </cell>
          <cell r="T184">
            <v>5.373006299033996</v>
          </cell>
          <cell r="U184">
            <v>6.843013502067202</v>
          </cell>
          <cell r="V184">
            <v>7.2844487835796308</v>
          </cell>
          <cell r="W184">
            <v>11.859522959819641</v>
          </cell>
          <cell r="X184">
            <v>16.092435102954248</v>
          </cell>
          <cell r="Y184">
            <v>23.404756599766806</v>
          </cell>
          <cell r="Z184">
            <v>24.462053185623965</v>
          </cell>
          <cell r="AA184">
            <v>32.24161925614289</v>
          </cell>
          <cell r="AB184">
            <v>33.104746792617412</v>
          </cell>
          <cell r="AC184">
            <v>42.652478122770077</v>
          </cell>
          <cell r="AD184">
            <v>44.592343386034706</v>
          </cell>
        </row>
        <row r="185">
          <cell r="B185">
            <v>1183</v>
          </cell>
          <cell r="C185">
            <v>164.63103525022527</v>
          </cell>
          <cell r="D185">
            <v>166.74872508365422</v>
          </cell>
          <cell r="E185">
            <v>190.17009804167006</v>
          </cell>
          <cell r="F185">
            <v>272.41994921406405</v>
          </cell>
          <cell r="G185">
            <v>296.68178051271826</v>
          </cell>
          <cell r="H185">
            <v>318.74106104364535</v>
          </cell>
          <cell r="I185">
            <v>332.08306400150184</v>
          </cell>
          <cell r="J185">
            <v>327.4876798739561</v>
          </cell>
          <cell r="K185">
            <v>360.21864534848737</v>
          </cell>
          <cell r="L185">
            <v>421.48168493834061</v>
          </cell>
          <cell r="M185">
            <v>398.54518305161292</v>
          </cell>
          <cell r="N185">
            <v>397.39719407491884</v>
          </cell>
          <cell r="O185">
            <v>394.55571731724916</v>
          </cell>
          <cell r="P185">
            <v>435.52753420709649</v>
          </cell>
          <cell r="Q185">
            <v>3.8850298643705496</v>
          </cell>
          <cell r="R185">
            <v>16.244769533526668</v>
          </cell>
          <cell r="S185">
            <v>25.094059604578618</v>
          </cell>
          <cell r="T185">
            <v>34.188596889457742</v>
          </cell>
          <cell r="U185">
            <v>45.420795904699439</v>
          </cell>
          <cell r="V185">
            <v>53.341166653073678</v>
          </cell>
          <cell r="W185">
            <v>86.43972864491252</v>
          </cell>
          <cell r="X185">
            <v>113.68258409583076</v>
          </cell>
          <cell r="Y185">
            <v>172.51214674964339</v>
          </cell>
          <cell r="Z185">
            <v>218.68465860782047</v>
          </cell>
          <cell r="AA185">
            <v>270.38988394594634</v>
          </cell>
          <cell r="AB185">
            <v>303.76121160499559</v>
          </cell>
          <cell r="AC185">
            <v>386.27937844207349</v>
          </cell>
          <cell r="AD185">
            <v>439.40507352838551</v>
          </cell>
        </row>
        <row r="186">
          <cell r="B186">
            <v>1184</v>
          </cell>
          <cell r="C186">
            <v>136.81720390349446</v>
          </cell>
          <cell r="D186">
            <v>126.9966487932532</v>
          </cell>
          <cell r="E186">
            <v>137.6451977174074</v>
          </cell>
          <cell r="F186">
            <v>270.64160711126146</v>
          </cell>
          <cell r="G186">
            <v>182.12480939494057</v>
          </cell>
          <cell r="H186">
            <v>169.47234765625146</v>
          </cell>
          <cell r="I186">
            <v>155.39591343329002</v>
          </cell>
          <cell r="J186">
            <v>142.84593000162224</v>
          </cell>
          <cell r="K186">
            <v>133.5057604050676</v>
          </cell>
          <cell r="L186">
            <v>141.90225652413184</v>
          </cell>
          <cell r="M186">
            <v>129.86508561247263</v>
          </cell>
          <cell r="N186">
            <v>147.85323083525603</v>
          </cell>
          <cell r="O186">
            <v>192.5835083025068</v>
          </cell>
          <cell r="P186">
            <v>190.51832419670808</v>
          </cell>
          <cell r="Q186">
            <v>3.2286678044443846</v>
          </cell>
          <cell r="R186">
            <v>12.372096339217272</v>
          </cell>
          <cell r="S186">
            <v>18.163090997869567</v>
          </cell>
          <cell r="T186">
            <v>33.965415652328559</v>
          </cell>
          <cell r="U186">
            <v>27.88258106855762</v>
          </cell>
          <cell r="V186">
            <v>28.361117672824459</v>
          </cell>
          <cell r="W186">
            <v>40.448857667854909</v>
          </cell>
          <cell r="X186">
            <v>49.586886616335306</v>
          </cell>
          <cell r="Y186">
            <v>63.937182675928497</v>
          </cell>
          <cell r="Z186">
            <v>73.625610868948783</v>
          </cell>
          <cell r="AA186">
            <v>88.105958673296655</v>
          </cell>
          <cell r="AB186">
            <v>113.01558543406189</v>
          </cell>
          <cell r="AC186">
            <v>188.5438092016567</v>
          </cell>
          <cell r="AD186">
            <v>192.21452532172708</v>
          </cell>
        </row>
        <row r="187">
          <cell r="B187">
            <v>1185</v>
          </cell>
          <cell r="C187">
            <v>20.831004089207124</v>
          </cell>
          <cell r="D187">
            <v>22.780141624807509</v>
          </cell>
          <cell r="E187">
            <v>23.58095640441605</v>
          </cell>
          <cell r="F187">
            <v>31.028191152847704</v>
          </cell>
          <cell r="G187">
            <v>44.407103660778013</v>
          </cell>
          <cell r="H187">
            <v>46.31982817616948</v>
          </cell>
          <cell r="I187">
            <v>49.631893722045199</v>
          </cell>
          <cell r="J187">
            <v>51.721778586379735</v>
          </cell>
          <cell r="K187">
            <v>48.105152781248947</v>
          </cell>
          <cell r="L187">
            <v>54.759839927057854</v>
          </cell>
          <cell r="M187">
            <v>49.982886271026153</v>
          </cell>
          <cell r="N187">
            <v>50.368679722115161</v>
          </cell>
          <cell r="O187">
            <v>56.377309313099275</v>
          </cell>
          <cell r="P187">
            <v>56.225411532977787</v>
          </cell>
          <cell r="Q187">
            <v>0.49157847345361944</v>
          </cell>
          <cell r="R187">
            <v>2.2192562518870562</v>
          </cell>
          <cell r="S187">
            <v>3.1116454775961886</v>
          </cell>
          <cell r="T187">
            <v>3.8940258325214603</v>
          </cell>
          <cell r="U187">
            <v>6.7985502466962693</v>
          </cell>
          <cell r="V187">
            <v>7.7516014598083816</v>
          </cell>
          <cell r="W187">
            <v>12.91895881039968</v>
          </cell>
          <cell r="X187">
            <v>17.954463038106056</v>
          </cell>
          <cell r="Y187">
            <v>23.03801672449347</v>
          </cell>
          <cell r="Z187">
            <v>28.411998261844769</v>
          </cell>
          <cell r="AA187">
            <v>33.910500974129121</v>
          </cell>
          <cell r="AB187">
            <v>38.500652262907643</v>
          </cell>
          <cell r="AC187">
            <v>55.194719133140907</v>
          </cell>
          <cell r="AD187">
            <v>56.725991236788438</v>
          </cell>
        </row>
        <row r="188">
          <cell r="B188">
            <v>1186</v>
          </cell>
          <cell r="C188">
            <v>84.464973895351392</v>
          </cell>
          <cell r="D188">
            <v>79.233200326084102</v>
          </cell>
          <cell r="E188">
            <v>86.656768608854392</v>
          </cell>
          <cell r="F188">
            <v>119.20630443527342</v>
          </cell>
          <cell r="G188">
            <v>130.79304896273976</v>
          </cell>
          <cell r="H188">
            <v>139.11145069211923</v>
          </cell>
          <cell r="I188">
            <v>141.05356865048455</v>
          </cell>
          <cell r="J188">
            <v>134.846496617675</v>
          </cell>
          <cell r="K188">
            <v>145.49603979027901</v>
          </cell>
          <cell r="L188">
            <v>149.75361830145289</v>
          </cell>
          <cell r="M188">
            <v>154.66951515055879</v>
          </cell>
          <cell r="N188">
            <v>147.9021753842535</v>
          </cell>
          <cell r="O188">
            <v>151.30986195784106</v>
          </cell>
          <cell r="P188">
            <v>150.35712185950425</v>
          </cell>
          <cell r="Q188">
            <v>1.9932386720277886</v>
          </cell>
          <cell r="R188">
            <v>7.7189500432777702</v>
          </cell>
          <cell r="S188">
            <v>11.434868778025649</v>
          </cell>
          <cell r="T188">
            <v>14.960344500384114</v>
          </cell>
          <cell r="U188">
            <v>20.023893521278413</v>
          </cell>
          <cell r="V188">
            <v>23.280235845431594</v>
          </cell>
          <cell r="W188">
            <v>36.715609798424644</v>
          </cell>
          <cell r="X188">
            <v>46.809999685078587</v>
          </cell>
          <cell r="Y188">
            <v>69.679441894269914</v>
          </cell>
          <cell r="Z188">
            <v>77.699269182550537</v>
          </cell>
          <cell r="AA188">
            <v>104.93433123771922</v>
          </cell>
          <cell r="AB188">
            <v>113.05299751378111</v>
          </cell>
          <cell r="AC188">
            <v>148.13593331416556</v>
          </cell>
          <cell r="AD188">
            <v>151.69576432514646</v>
          </cell>
        </row>
        <row r="189">
          <cell r="B189">
            <v>1187</v>
          </cell>
          <cell r="C189">
            <v>51.72773280812973</v>
          </cell>
          <cell r="D189">
            <v>51.627839335653583</v>
          </cell>
          <cell r="E189">
            <v>57.489034345768324</v>
          </cell>
          <cell r="F189">
            <v>80.650340384848064</v>
          </cell>
          <cell r="G189">
            <v>84.815685666586617</v>
          </cell>
          <cell r="H189">
            <v>94.669366542684244</v>
          </cell>
          <cell r="I189">
            <v>100.66667002295711</v>
          </cell>
          <cell r="J189">
            <v>100.52992456224295</v>
          </cell>
          <cell r="K189">
            <v>105.62138586891056</v>
          </cell>
          <cell r="L189">
            <v>108.37861174495266</v>
          </cell>
          <cell r="M189">
            <v>112.06137511558606</v>
          </cell>
          <cell r="N189">
            <v>105.81537295927821</v>
          </cell>
          <cell r="O189">
            <v>109.92395789363526</v>
          </cell>
          <cell r="P189">
            <v>114.87234392678205</v>
          </cell>
          <cell r="Q189">
            <v>1.22069199449737</v>
          </cell>
          <cell r="R189">
            <v>5.0296177742941444</v>
          </cell>
          <cell r="S189">
            <v>7.5860152008033799</v>
          </cell>
          <cell r="T189">
            <v>10.121586118674655</v>
          </cell>
          <cell r="U189">
            <v>12.984942794672307</v>
          </cell>
          <cell r="V189">
            <v>15.842873965343205</v>
          </cell>
          <cell r="W189">
            <v>26.203081649270761</v>
          </cell>
          <cell r="X189">
            <v>34.897500900166158</v>
          </cell>
          <cell r="Y189">
            <v>50.583089615726678</v>
          </cell>
          <cell r="Z189">
            <v>56.231956350135903</v>
          </cell>
          <cell r="AA189">
            <v>76.027169567879312</v>
          </cell>
          <cell r="AB189">
            <v>80.882820452137338</v>
          </cell>
          <cell r="AC189">
            <v>107.61815446436509</v>
          </cell>
          <cell r="AD189">
            <v>115.89506234415065</v>
          </cell>
        </row>
        <row r="190">
          <cell r="B190">
            <v>1188</v>
          </cell>
          <cell r="C190">
            <v>59.908619860051061</v>
          </cell>
          <cell r="D190">
            <v>56.386037225571286</v>
          </cell>
          <cell r="E190">
            <v>61.298297379038381</v>
          </cell>
          <cell r="F190">
            <v>84.704301629845673</v>
          </cell>
          <cell r="G190">
            <v>93.744478745731342</v>
          </cell>
          <cell r="H190">
            <v>100.29401283267225</v>
          </cell>
          <cell r="I190">
            <v>109.903595812983</v>
          </cell>
          <cell r="J190">
            <v>104.89369926421874</v>
          </cell>
          <cell r="K190">
            <v>116.21531619081873</v>
          </cell>
          <cell r="L190">
            <v>115.48323150706307</v>
          </cell>
          <cell r="M190">
            <v>123.96130469812915</v>
          </cell>
          <cell r="N190">
            <v>118.53812412983008</v>
          </cell>
          <cell r="O190">
            <v>122.05283845440984</v>
          </cell>
          <cell r="P190">
            <v>123.84034286291279</v>
          </cell>
          <cell r="Q190">
            <v>1.4137478813503515</v>
          </cell>
          <cell r="R190">
            <v>5.4931645155231887</v>
          </cell>
          <cell r="S190">
            <v>8.0886697957726206</v>
          </cell>
          <cell r="T190">
            <v>10.630356666538601</v>
          </cell>
          <cell r="U190">
            <v>14.351905361171196</v>
          </cell>
          <cell r="V190">
            <v>16.784155876548738</v>
          </cell>
          <cell r="W190">
            <v>28.607411906833743</v>
          </cell>
          <cell r="X190">
            <v>36.412321808004741</v>
          </cell>
          <cell r="Y190">
            <v>55.656623942581021</v>
          </cell>
          <cell r="Z190">
            <v>59.918169542158161</v>
          </cell>
          <cell r="AA190">
            <v>84.100584366552354</v>
          </cell>
          <cell r="AB190">
            <v>90.607796793533268</v>
          </cell>
          <cell r="AC190">
            <v>119.49261537972167</v>
          </cell>
          <cell r="AD190">
            <v>124.94290415077046</v>
          </cell>
        </row>
        <row r="191">
          <cell r="B191">
            <v>1189</v>
          </cell>
          <cell r="C191">
            <v>30.409797584697468</v>
          </cell>
          <cell r="D191">
            <v>18.207679232835254</v>
          </cell>
          <cell r="E191">
            <v>8.9760318852927199</v>
          </cell>
          <cell r="F191">
            <v>12.008970025312241</v>
          </cell>
          <cell r="G191">
            <v>8.4860678393631499</v>
          </cell>
          <cell r="H191">
            <v>9.6028991200084786</v>
          </cell>
          <cell r="I191">
            <v>4.6809328056843569</v>
          </cell>
          <cell r="J191">
            <v>14.471363425288029</v>
          </cell>
          <cell r="K191">
            <v>5.238926819596915</v>
          </cell>
          <cell r="L191">
            <v>11.417932458014198</v>
          </cell>
          <cell r="M191">
            <v>18.629786004372136</v>
          </cell>
          <cell r="N191">
            <v>15.315269413654201</v>
          </cell>
          <cell r="O191">
            <v>16.544602311747873</v>
          </cell>
          <cell r="P191">
            <v>21.754696910160192</v>
          </cell>
          <cell r="Q191">
            <v>0.71762272287509943</v>
          </cell>
          <cell r="R191">
            <v>1.7738039839848978</v>
          </cell>
          <cell r="S191">
            <v>1.1844400432121462</v>
          </cell>
          <cell r="T191">
            <v>1.5071210329400697</v>
          </cell>
          <cell r="U191">
            <v>1.2991831001520635</v>
          </cell>
          <cell r="V191">
            <v>1.6070406512290767</v>
          </cell>
          <cell r="W191">
            <v>1.2184257656891377</v>
          </cell>
          <cell r="X191">
            <v>5.0235232977613711</v>
          </cell>
          <cell r="Y191">
            <v>2.5089720479032951</v>
          </cell>
          <cell r="Z191">
            <v>5.9241640878257087</v>
          </cell>
          <cell r="AA191">
            <v>12.639233617352863</v>
          </cell>
          <cell r="AB191">
            <v>11.706637244830375</v>
          </cell>
          <cell r="AC191">
            <v>16.197556940771936</v>
          </cell>
          <cell r="AD191">
            <v>21.948380859087649</v>
          </cell>
        </row>
        <row r="192">
          <cell r="B192">
            <v>1190</v>
          </cell>
          <cell r="C192">
            <v>177.84362793655308</v>
          </cell>
          <cell r="D192">
            <v>170.83887194291333</v>
          </cell>
          <cell r="E192">
            <v>189.05440093542273</v>
          </cell>
          <cell r="F192">
            <v>253.78445255236684</v>
          </cell>
          <cell r="G192">
            <v>242.62997529018392</v>
          </cell>
          <cell r="H192">
            <v>249.53297782650662</v>
          </cell>
          <cell r="I192">
            <v>278.59603726768177</v>
          </cell>
          <cell r="J192">
            <v>301.09896072298915</v>
          </cell>
          <cell r="K192">
            <v>313.46220820956438</v>
          </cell>
          <cell r="L192">
            <v>339.08454227286103</v>
          </cell>
          <cell r="M192">
            <v>363.50419264572139</v>
          </cell>
          <cell r="N192">
            <v>311.42031933400222</v>
          </cell>
          <cell r="O192">
            <v>339.55819494682652</v>
          </cell>
          <cell r="P192">
            <v>381.40632692353722</v>
          </cell>
          <cell r="Q192">
            <v>4.1968259792047196</v>
          </cell>
          <cell r="R192">
            <v>16.643234307716742</v>
          </cell>
          <cell r="S192">
            <v>24.946836828899709</v>
          </cell>
          <cell r="T192">
            <v>31.849849359991914</v>
          </cell>
          <cell r="U192">
            <v>37.145680361539036</v>
          </cell>
          <cell r="V192">
            <v>41.75922647712725</v>
          </cell>
          <cell r="W192">
            <v>72.517296042707656</v>
          </cell>
          <cell r="X192">
            <v>104.52212412000608</v>
          </cell>
          <cell r="Y192">
            <v>150.12004281677508</v>
          </cell>
          <cell r="Z192">
            <v>175.93311884234683</v>
          </cell>
          <cell r="AA192">
            <v>246.61659616800057</v>
          </cell>
          <cell r="AB192">
            <v>238.04247973999861</v>
          </cell>
          <cell r="AC192">
            <v>332.43550335758459</v>
          </cell>
          <cell r="AD192">
            <v>384.80202045351535</v>
          </cell>
        </row>
        <row r="193">
          <cell r="B193">
            <v>1191</v>
          </cell>
          <cell r="C193">
            <v>373.22442428714049</v>
          </cell>
          <cell r="D193">
            <v>312.99636334104792</v>
          </cell>
          <cell r="E193">
            <v>170.41924290942814</v>
          </cell>
          <cell r="F193">
            <v>143.88879343589937</v>
          </cell>
          <cell r="G193">
            <v>167.67858450818056</v>
          </cell>
          <cell r="H193">
            <v>153.72424930823914</v>
          </cell>
          <cell r="I193">
            <v>204.71377906859999</v>
          </cell>
          <cell r="J193">
            <v>266.06434396088395</v>
          </cell>
          <cell r="K193">
            <v>164.62176733589877</v>
          </cell>
          <cell r="L193">
            <v>163.84828929231679</v>
          </cell>
          <cell r="M193">
            <v>258.68768086489797</v>
          </cell>
          <cell r="N193">
            <v>246.22550361947779</v>
          </cell>
          <cell r="O193">
            <v>220.01886398094263</v>
          </cell>
          <cell r="P193">
            <v>352.36183907243264</v>
          </cell>
          <cell r="Q193">
            <v>8.8075011632174149</v>
          </cell>
          <cell r="R193">
            <v>30.492309819799154</v>
          </cell>
          <cell r="S193">
            <v>22.487818449771659</v>
          </cell>
          <cell r="T193">
            <v>18.0579871991124</v>
          </cell>
          <cell r="U193">
            <v>25.67092172418884</v>
          </cell>
          <cell r="V193">
            <v>25.725680821043085</v>
          </cell>
          <cell r="W193">
            <v>53.28607637902401</v>
          </cell>
          <cell r="X193">
            <v>92.360366560588446</v>
          </cell>
          <cell r="Y193">
            <v>78.838935328741314</v>
          </cell>
          <cell r="Z193">
            <v>85.012251985771371</v>
          </cell>
          <cell r="AA193">
            <v>175.50464785882872</v>
          </cell>
          <cell r="AB193">
            <v>188.20907249134325</v>
          </cell>
          <cell r="AC193">
            <v>215.4036712532365</v>
          </cell>
          <cell r="AD193">
            <v>355.4989470139833</v>
          </cell>
        </row>
        <row r="194">
          <cell r="B194">
            <v>1192</v>
          </cell>
          <cell r="C194">
            <v>331.45136772970483</v>
          </cell>
          <cell r="D194">
            <v>348.86343492493023</v>
          </cell>
          <cell r="E194">
            <v>336.59467343218165</v>
          </cell>
          <cell r="F194">
            <v>437.8247037993857</v>
          </cell>
          <cell r="G194">
            <v>216.43888823044068</v>
          </cell>
          <cell r="H194">
            <v>363.96175899058852</v>
          </cell>
          <cell r="I194">
            <v>333.43474865484671</v>
          </cell>
          <cell r="J194">
            <v>363.51197499463223</v>
          </cell>
          <cell r="K194">
            <v>316.98172150124424</v>
          </cell>
          <cell r="L194">
            <v>379.19437430602534</v>
          </cell>
          <cell r="M194">
            <v>415.7780507679941</v>
          </cell>
          <cell r="N194">
            <v>414.88979762907246</v>
          </cell>
          <cell r="O194">
            <v>434.40645527239718</v>
          </cell>
          <cell r="P194">
            <v>381.05919737605308</v>
          </cell>
          <cell r="Q194">
            <v>7.8217236516746427</v>
          </cell>
          <cell r="R194">
            <v>33.986503322210439</v>
          </cell>
          <cell r="S194">
            <v>44.415640969170887</v>
          </cell>
          <cell r="T194">
            <v>54.946828782650222</v>
          </cell>
          <cell r="U194">
            <v>33.135929517362015</v>
          </cell>
          <cell r="V194">
            <v>60.90882918597184</v>
          </cell>
          <cell r="W194">
            <v>86.791566083536267</v>
          </cell>
          <cell r="X194">
            <v>126.18789410054764</v>
          </cell>
          <cell r="Y194">
            <v>151.8055713181501</v>
          </cell>
          <cell r="Z194">
            <v>196.74399921612334</v>
          </cell>
          <cell r="AA194">
            <v>282.08138920065841</v>
          </cell>
          <cell r="AB194">
            <v>317.13215264071368</v>
          </cell>
          <cell r="AC194">
            <v>425.29419336463894</v>
          </cell>
          <cell r="AD194">
            <v>384.45180038163448</v>
          </cell>
        </row>
        <row r="195">
          <cell r="B195">
            <v>1193</v>
          </cell>
          <cell r="C195">
            <v>14.772395055229335</v>
          </cell>
          <cell r="D195">
            <v>15.754908889313743</v>
          </cell>
          <cell r="E195">
            <v>25.645253643018354</v>
          </cell>
          <cell r="F195">
            <v>25.45603244272619</v>
          </cell>
          <cell r="G195">
            <v>27.549067946302781</v>
          </cell>
          <cell r="H195">
            <v>25.244477729064251</v>
          </cell>
          <cell r="I195">
            <v>32.037799161766507</v>
          </cell>
          <cell r="J195">
            <v>38.008634265705858</v>
          </cell>
          <cell r="K195">
            <v>22.773914723673393</v>
          </cell>
          <cell r="L195">
            <v>21.301539145054619</v>
          </cell>
          <cell r="M195">
            <v>25.554280297904985</v>
          </cell>
          <cell r="N195">
            <v>37.547819029798795</v>
          </cell>
          <cell r="O195">
            <v>27.582824068873084</v>
          </cell>
          <cell r="P195">
            <v>26.168252765844453</v>
          </cell>
          <cell r="Q195">
            <v>0.34860496303516553</v>
          </cell>
          <cell r="R195">
            <v>1.5348534976817088</v>
          </cell>
          <cell r="S195">
            <v>3.3840416033830234</v>
          </cell>
          <cell r="T195">
            <v>3.1947220976296751</v>
          </cell>
          <cell r="U195">
            <v>4.2176522953018836</v>
          </cell>
          <cell r="V195">
            <v>4.2246514747951993</v>
          </cell>
          <cell r="W195">
            <v>8.339295092479567</v>
          </cell>
          <cell r="X195">
            <v>13.194144472677023</v>
          </cell>
          <cell r="Y195">
            <v>10.906645087939237</v>
          </cell>
          <cell r="Z195">
            <v>11.052247303317268</v>
          </cell>
          <cell r="AA195">
            <v>17.337102988340199</v>
          </cell>
          <cell r="AB195">
            <v>28.700683275248714</v>
          </cell>
          <cell r="AC195">
            <v>27.004237093424972</v>
          </cell>
          <cell r="AD195">
            <v>26.401230984440254</v>
          </cell>
        </row>
        <row r="196">
          <cell r="B196">
            <v>1194</v>
          </cell>
          <cell r="C196">
            <v>175.60588170452141</v>
          </cell>
          <cell r="D196">
            <v>187.74211668710524</v>
          </cell>
          <cell r="E196">
            <v>163.38744341107042</v>
          </cell>
          <cell r="F196">
            <v>224.60484990063458</v>
          </cell>
          <cell r="G196">
            <v>190.2590466669044</v>
          </cell>
          <cell r="H196">
            <v>284.16120172298605</v>
          </cell>
          <cell r="I196">
            <v>293.85420572064544</v>
          </cell>
          <cell r="J196">
            <v>297.83272568893562</v>
          </cell>
          <cell r="K196">
            <v>343.65402978281242</v>
          </cell>
          <cell r="L196">
            <v>260.0458115416593</v>
          </cell>
          <cell r="M196">
            <v>268.80036832253313</v>
          </cell>
          <cell r="N196">
            <v>280.31033955129624</v>
          </cell>
          <cell r="O196">
            <v>362.68195179685671</v>
          </cell>
          <cell r="P196">
            <v>368.36524232705034</v>
          </cell>
          <cell r="Q196">
            <v>4.1440187370762125</v>
          </cell>
          <cell r="R196">
            <v>18.28995943320384</v>
          </cell>
          <cell r="S196">
            <v>21.55993127110191</v>
          </cell>
          <cell r="T196">
            <v>28.187820660064663</v>
          </cell>
          <cell r="U196">
            <v>29.127900313749446</v>
          </cell>
          <cell r="V196">
            <v>47.554243459608621</v>
          </cell>
          <cell r="W196">
            <v>76.488928696297549</v>
          </cell>
          <cell r="X196">
            <v>103.38829814194652</v>
          </cell>
          <cell r="Y196">
            <v>164.57919428253103</v>
          </cell>
          <cell r="Z196">
            <v>134.92408223550859</v>
          </cell>
          <cell r="AA196">
            <v>182.36552211934506</v>
          </cell>
          <cell r="AB196">
            <v>214.26273168767565</v>
          </cell>
          <cell r="AC196">
            <v>355.07420818743549</v>
          </cell>
          <cell r="AD196">
            <v>371.64482995247954</v>
          </cell>
        </row>
        <row r="197">
          <cell r="B197">
            <v>1195</v>
          </cell>
          <cell r="C197">
            <v>103.36105056744127</v>
          </cell>
          <cell r="D197">
            <v>99.352202106451514</v>
          </cell>
          <cell r="E197">
            <v>102.68658429285252</v>
          </cell>
          <cell r="F197">
            <v>106.23760821309388</v>
          </cell>
          <cell r="G197">
            <v>55.699712044881082</v>
          </cell>
          <cell r="H197">
            <v>52.650717359843441</v>
          </cell>
          <cell r="I197">
            <v>85.011541851816474</v>
          </cell>
          <cell r="J197">
            <v>106.85041288905704</v>
          </cell>
          <cell r="K197">
            <v>109.55023462937059</v>
          </cell>
          <cell r="L197">
            <v>83.203196854324744</v>
          </cell>
          <cell r="M197">
            <v>92.342085944794846</v>
          </cell>
          <cell r="N197">
            <v>77.299083739507765</v>
          </cell>
          <cell r="O197">
            <v>102.0781490187896</v>
          </cell>
          <cell r="P197">
            <v>106.63830609077198</v>
          </cell>
          <cell r="Q197">
            <v>2.4391559444237565</v>
          </cell>
          <cell r="R197">
            <v>9.6789563162056034</v>
          </cell>
          <cell r="S197">
            <v>13.550096957255576</v>
          </cell>
          <cell r="T197">
            <v>13.332778205767685</v>
          </cell>
          <cell r="U197">
            <v>8.5274034973395292</v>
          </cell>
          <cell r="V197">
            <v>8.8110727871070438</v>
          </cell>
          <cell r="W197">
            <v>22.128122165613981</v>
          </cell>
          <cell r="X197">
            <v>37.091566478499686</v>
          </cell>
          <cell r="Y197">
            <v>52.464652779304551</v>
          </cell>
          <cell r="Z197">
            <v>43.169758851631023</v>
          </cell>
          <cell r="AA197">
            <v>62.648770989426787</v>
          </cell>
          <cell r="AB197">
            <v>59.085629397378852</v>
          </cell>
          <cell r="AC197">
            <v>99.936922023589631</v>
          </cell>
          <cell r="AD197">
            <v>107.58771615683223</v>
          </cell>
        </row>
        <row r="198">
          <cell r="B198">
            <v>1196</v>
          </cell>
          <cell r="C198">
            <v>69.039112991251173</v>
          </cell>
          <cell r="D198">
            <v>69.443621468172964</v>
          </cell>
          <cell r="E198">
            <v>78.695542417534853</v>
          </cell>
          <cell r="F198">
            <v>108.34853640345352</v>
          </cell>
          <cell r="G198">
            <v>110.80328165283828</v>
          </cell>
          <cell r="H198">
            <v>114.19781715848576</v>
          </cell>
          <cell r="I198">
            <v>126.98088842362758</v>
          </cell>
          <cell r="J198">
            <v>126.35234773807817</v>
          </cell>
          <cell r="K198">
            <v>131.48297238023869</v>
          </cell>
          <cell r="L198">
            <v>158.21908627506011</v>
          </cell>
          <cell r="M198">
            <v>144.58270002811844</v>
          </cell>
          <cell r="N198">
            <v>164.02565166507654</v>
          </cell>
          <cell r="O198">
            <v>174.96177971148217</v>
          </cell>
          <cell r="P198">
            <v>177.58438567694327</v>
          </cell>
          <cell r="Q198">
            <v>1.629212957162016</v>
          </cell>
          <cell r="R198">
            <v>6.7652428872124393</v>
          </cell>
          <cell r="S198">
            <v>10.384338297010022</v>
          </cell>
          <cell r="T198">
            <v>13.597698866574685</v>
          </cell>
          <cell r="U198">
            <v>16.963539968066058</v>
          </cell>
          <cell r="V198">
            <v>19.110950991136725</v>
          </cell>
          <cell r="W198">
            <v>33.052554400602133</v>
          </cell>
          <cell r="X198">
            <v>43.861379466147191</v>
          </cell>
          <cell r="Y198">
            <v>62.968450187788946</v>
          </cell>
          <cell r="Z198">
            <v>82.091554873527954</v>
          </cell>
          <cell r="AA198">
            <v>98.091009862065619</v>
          </cell>
          <cell r="AB198">
            <v>125.37740937015644</v>
          </cell>
          <cell r="AC198">
            <v>171.29172015958437</v>
          </cell>
          <cell r="AD198">
            <v>179.16543482820509</v>
          </cell>
        </row>
        <row r="199">
          <cell r="B199">
            <v>1197</v>
          </cell>
          <cell r="C199">
            <v>81.828024815220303</v>
          </cell>
          <cell r="D199">
            <v>66.960749199312204</v>
          </cell>
          <cell r="E199">
            <v>77.989168946340868</v>
          </cell>
          <cell r="F199">
            <v>51.759657292752067</v>
          </cell>
          <cell r="G199">
            <v>65.711580637578237</v>
          </cell>
          <cell r="H199">
            <v>63.913159056094685</v>
          </cell>
          <cell r="I199">
            <v>85.159182938673965</v>
          </cell>
          <cell r="J199">
            <v>109.89630321716434</v>
          </cell>
          <cell r="K199">
            <v>105.72484316013779</v>
          </cell>
          <cell r="L199">
            <v>79.29743429379873</v>
          </cell>
          <cell r="M199">
            <v>81.009848843144226</v>
          </cell>
          <cell r="N199">
            <v>99.804801190729506</v>
          </cell>
          <cell r="O199">
            <v>101.86601065639057</v>
          </cell>
          <cell r="P199">
            <v>103.52798459781474</v>
          </cell>
          <cell r="Q199">
            <v>1.9310108793666865</v>
          </cell>
          <cell r="R199">
            <v>6.5233598517134119</v>
          </cell>
          <cell r="S199">
            <v>10.291128175272846</v>
          </cell>
          <cell r="T199">
            <v>6.4958167102801312</v>
          </cell>
          <cell r="U199">
            <v>10.060180600091458</v>
          </cell>
          <cell r="V199">
            <v>10.695837107942387</v>
          </cell>
          <cell r="W199">
            <v>22.166552476786798</v>
          </cell>
          <cell r="X199">
            <v>38.148902997250573</v>
          </cell>
          <cell r="Y199">
            <v>50.632636299766993</v>
          </cell>
          <cell r="Z199">
            <v>41.143264266755317</v>
          </cell>
          <cell r="AA199">
            <v>54.960502745154862</v>
          </cell>
          <cell r="AB199">
            <v>76.288478594482157</v>
          </cell>
          <cell r="AC199">
            <v>99.729233549757893</v>
          </cell>
          <cell r="AD199">
            <v>104.44970320250101</v>
          </cell>
        </row>
        <row r="200">
          <cell r="B200">
            <v>1198</v>
          </cell>
          <cell r="C200">
            <v>62.924516185140945</v>
          </cell>
          <cell r="D200">
            <v>34.490837811431597</v>
          </cell>
          <cell r="E200">
            <v>30.275570797767294</v>
          </cell>
          <cell r="F200">
            <v>45.077721515175369</v>
          </cell>
          <cell r="G200">
            <v>38.735914739863766</v>
          </cell>
          <cell r="H200">
            <v>37.461724256797048</v>
          </cell>
          <cell r="I200">
            <v>30.461708587662031</v>
          </cell>
          <cell r="J200">
            <v>28.977836514716774</v>
          </cell>
          <cell r="K200">
            <v>31.720437978885535</v>
          </cell>
          <cell r="L200">
            <v>37.344792851568677</v>
          </cell>
          <cell r="M200">
            <v>34.78125255166956</v>
          </cell>
          <cell r="N200">
            <v>34.503797453458915</v>
          </cell>
          <cell r="O200">
            <v>48.726960722210102</v>
          </cell>
          <cell r="P200">
            <v>44.064910022818403</v>
          </cell>
          <cell r="Q200">
            <v>1.4849182246152837</v>
          </cell>
          <cell r="R200">
            <v>3.3601199108650759</v>
          </cell>
          <cell r="S200">
            <v>3.9950391043882152</v>
          </cell>
          <cell r="T200">
            <v>5.6572363882446677</v>
          </cell>
          <cell r="U200">
            <v>5.9303138687539567</v>
          </cell>
          <cell r="V200">
            <v>6.2692019351083292</v>
          </cell>
          <cell r="W200">
            <v>7.9290458015227152</v>
          </cell>
          <cell r="X200">
            <v>10.059234404687922</v>
          </cell>
          <cell r="Y200">
            <v>15.191220449686924</v>
          </cell>
          <cell r="Z200">
            <v>19.376247100084075</v>
          </cell>
          <cell r="AA200">
            <v>23.597070648129417</v>
          </cell>
          <cell r="AB200">
            <v>26.373903680507979</v>
          </cell>
          <cell r="AC200">
            <v>47.704846932967712</v>
          </cell>
          <cell r="AD200">
            <v>44.457223729490487</v>
          </cell>
        </row>
        <row r="201">
          <cell r="B201">
            <v>1199</v>
          </cell>
          <cell r="C201">
            <v>143.55201724120016</v>
          </cell>
          <cell r="D201">
            <v>141.45411204408899</v>
          </cell>
          <cell r="E201">
            <v>155.95074779491281</v>
          </cell>
          <cell r="F201">
            <v>215.7078665716993</v>
          </cell>
          <cell r="G201">
            <v>235.17456653505823</v>
          </cell>
          <cell r="H201">
            <v>239.67271869799063</v>
          </cell>
          <cell r="I201">
            <v>312.86063330556163</v>
          </cell>
          <cell r="J201">
            <v>267.60969364975369</v>
          </cell>
          <cell r="K201">
            <v>273.85196661026657</v>
          </cell>
          <cell r="L201">
            <v>285.29568503073847</v>
          </cell>
          <cell r="M201">
            <v>255.19059551303772</v>
          </cell>
          <cell r="N201">
            <v>295.54568844924552</v>
          </cell>
          <cell r="O201">
            <v>267.64633683879435</v>
          </cell>
          <cell r="P201">
            <v>227.85391998598709</v>
          </cell>
          <cell r="Q201">
            <v>3.3875986579628559</v>
          </cell>
          <cell r="R201">
            <v>13.780551836741676</v>
          </cell>
          <cell r="S201">
            <v>20.578615675355223</v>
          </cell>
          <cell r="T201">
            <v>27.071252738211854</v>
          </cell>
          <cell r="U201">
            <v>36.004287051618</v>
          </cell>
          <cell r="V201">
            <v>40.109116749517852</v>
          </cell>
          <cell r="W201">
            <v>81.436216351237732</v>
          </cell>
          <cell r="X201">
            <v>92.896812224834548</v>
          </cell>
          <cell r="Y201">
            <v>131.15032012250367</v>
          </cell>
          <cell r="Z201">
            <v>148.02491238108826</v>
          </cell>
          <cell r="AA201">
            <v>173.13207746367701</v>
          </cell>
          <cell r="AB201">
            <v>225.90827954122551</v>
          </cell>
          <cell r="AC201">
            <v>262.03209356426044</v>
          </cell>
          <cell r="AD201">
            <v>229.88252315079953</v>
          </cell>
        </row>
        <row r="202">
          <cell r="B202">
            <v>1200</v>
          </cell>
          <cell r="C202">
            <v>54.499421138289129</v>
          </cell>
          <cell r="D202">
            <v>30.382366335113701</v>
          </cell>
          <cell r="E202">
            <v>33.487334474119933</v>
          </cell>
          <cell r="F202">
            <v>47.037026936680341</v>
          </cell>
          <cell r="G202">
            <v>27.596476147917624</v>
          </cell>
          <cell r="H202">
            <v>27.821738485735992</v>
          </cell>
          <cell r="I202">
            <v>29.546641700677956</v>
          </cell>
          <cell r="J202">
            <v>55.234767938054524</v>
          </cell>
          <cell r="K202">
            <v>43.529347492240184</v>
          </cell>
          <cell r="L202">
            <v>44.269477349486792</v>
          </cell>
          <cell r="M202">
            <v>51.076505794977898</v>
          </cell>
          <cell r="N202">
            <v>58.497406296806254</v>
          </cell>
          <cell r="O202">
            <v>59.240664210489982</v>
          </cell>
          <cell r="P202">
            <v>69.266925099232665</v>
          </cell>
          <cell r="Q202">
            <v>1.2860994185655603</v>
          </cell>
          <cell r="R202">
            <v>2.9598699405317532</v>
          </cell>
          <cell r="S202">
            <v>4.4188501554429056</v>
          </cell>
          <cell r="T202">
            <v>5.9031284509677455</v>
          </cell>
          <cell r="U202">
            <v>4.2249103016615432</v>
          </cell>
          <cell r="V202">
            <v>4.655954850268464</v>
          </cell>
          <cell r="W202">
            <v>7.6908580046211226</v>
          </cell>
          <cell r="X202">
            <v>19.173946187985877</v>
          </cell>
          <cell r="Y202">
            <v>20.846619905620866</v>
          </cell>
          <cell r="Z202">
            <v>22.969101355698108</v>
          </cell>
          <cell r="AA202">
            <v>34.652458646025117</v>
          </cell>
          <cell r="AB202">
            <v>44.71406259883566</v>
          </cell>
          <cell r="AC202">
            <v>57.998011295636203</v>
          </cell>
          <cell r="AD202">
            <v>69.883614526747323</v>
          </cell>
        </row>
        <row r="203">
          <cell r="B203">
            <v>1201</v>
          </cell>
          <cell r="C203">
            <v>43.93938182230179</v>
          </cell>
          <cell r="D203">
            <v>27.780381477789668</v>
          </cell>
          <cell r="E203">
            <v>39.334672743156631</v>
          </cell>
          <cell r="F203">
            <v>43.394979485950074</v>
          </cell>
          <cell r="G203">
            <v>45.180261262069877</v>
          </cell>
          <cell r="H203">
            <v>49.839699093092975</v>
          </cell>
          <cell r="I203">
            <v>3.6727236229925353</v>
          </cell>
          <cell r="J203">
            <v>5.2593556405573869</v>
          </cell>
          <cell r="K203">
            <v>8.1741911581861615</v>
          </cell>
          <cell r="L203">
            <v>9.987981669945837</v>
          </cell>
          <cell r="M203">
            <v>41.6122360802418</v>
          </cell>
          <cell r="N203">
            <v>35.503618219147157</v>
          </cell>
          <cell r="O203">
            <v>41.734911801564735</v>
          </cell>
          <cell r="P203">
            <v>38.504967987364637</v>
          </cell>
          <cell r="Q203">
            <v>1.0368993327543894</v>
          </cell>
          <cell r="R203">
            <v>2.7063828789920028</v>
          </cell>
          <cell r="S203">
            <v>5.1904407291575394</v>
          </cell>
          <cell r="T203">
            <v>5.4460529228923367</v>
          </cell>
          <cell r="U203">
            <v>6.9169175881277356</v>
          </cell>
          <cell r="V203">
            <v>8.3406502022646105</v>
          </cell>
          <cell r="W203">
            <v>0.9559934479458998</v>
          </cell>
          <cell r="X203">
            <v>1.8257088026263049</v>
          </cell>
          <cell r="Y203">
            <v>3.9146981502759943</v>
          </cell>
          <cell r="Z203">
            <v>5.1822378995965321</v>
          </cell>
          <cell r="AA203">
            <v>28.231498366926164</v>
          </cell>
          <cell r="AB203">
            <v>27.138143518386748</v>
          </cell>
          <cell r="AC203">
            <v>40.859465678659909</v>
          </cell>
          <cell r="AD203">
            <v>38.847781049018231</v>
          </cell>
        </row>
        <row r="204">
          <cell r="B204">
            <v>1202</v>
          </cell>
          <cell r="C204">
            <v>77.369362571987566</v>
          </cell>
          <cell r="D204">
            <v>75.822489341160619</v>
          </cell>
          <cell r="E204">
            <v>66.754856757897556</v>
          </cell>
          <cell r="F204">
            <v>99.789838795491875</v>
          </cell>
          <cell r="G204">
            <v>108.44461630389854</v>
          </cell>
          <cell r="H204">
            <v>113.23060002451645</v>
          </cell>
          <cell r="I204">
            <v>105.3562449467408</v>
          </cell>
          <cell r="J204">
            <v>89.309938476719196</v>
          </cell>
          <cell r="K204">
            <v>91.955869463030155</v>
          </cell>
          <cell r="L204">
            <v>95.302164017244124</v>
          </cell>
          <cell r="M204">
            <v>90.2488648624376</v>
          </cell>
          <cell r="N204">
            <v>76.723932484052867</v>
          </cell>
          <cell r="O204">
            <v>96.487290622171642</v>
          </cell>
          <cell r="P204">
            <v>64.317225074906702</v>
          </cell>
          <cell r="Q204">
            <v>1.825793561479008</v>
          </cell>
          <cell r="R204">
            <v>7.3866763550216641</v>
          </cell>
          <cell r="S204">
            <v>8.8086948033792929</v>
          </cell>
          <cell r="T204">
            <v>12.52358567016028</v>
          </cell>
          <cell r="U204">
            <v>16.602437721623634</v>
          </cell>
          <cell r="V204">
            <v>18.949087658675452</v>
          </cell>
          <cell r="W204">
            <v>27.423756919449598</v>
          </cell>
          <cell r="X204">
            <v>31.002645948027098</v>
          </cell>
          <cell r="Y204">
            <v>44.038543401745429</v>
          </cell>
          <cell r="Z204">
            <v>49.447275996693499</v>
          </cell>
          <cell r="AA204">
            <v>61.228641404123316</v>
          </cell>
          <cell r="AB204">
            <v>58.645997097961612</v>
          </cell>
          <cell r="AC204">
            <v>94.463339430268007</v>
          </cell>
          <cell r="AD204">
            <v>64.889846894829475</v>
          </cell>
        </row>
        <row r="205">
          <cell r="B205">
            <v>1203</v>
          </cell>
          <cell r="C205">
            <v>65.630006368875172</v>
          </cell>
          <cell r="D205">
            <v>58.683644190296512</v>
          </cell>
          <cell r="E205">
            <v>49.541714814406653</v>
          </cell>
          <cell r="F205">
            <v>64.716510801518979</v>
          </cell>
          <cell r="G205">
            <v>71.304471315361297</v>
          </cell>
          <cell r="H205">
            <v>71.249669349859744</v>
          </cell>
          <cell r="I205">
            <v>72.519288465208746</v>
          </cell>
          <cell r="J205">
            <v>73.759366167349171</v>
          </cell>
          <cell r="K205">
            <v>39.927111426074021</v>
          </cell>
          <cell r="L205">
            <v>81.622661723805763</v>
          </cell>
          <cell r="M205">
            <v>35.761938154636127</v>
          </cell>
          <cell r="N205">
            <v>27.520426509647326</v>
          </cell>
          <cell r="O205">
            <v>73.59619158521906</v>
          </cell>
          <cell r="P205">
            <v>62.727843294572388</v>
          </cell>
          <cell r="Q205">
            <v>1.5487634780062558</v>
          </cell>
          <cell r="R205">
            <v>5.7169988842829031</v>
          </cell>
          <cell r="S205">
            <v>6.5373197851186156</v>
          </cell>
          <cell r="T205">
            <v>8.1218967490033727</v>
          </cell>
          <cell r="U205">
            <v>10.916429829666209</v>
          </cell>
          <cell r="V205">
            <v>11.923598655043861</v>
          </cell>
          <cell r="W205">
            <v>18.876444769331652</v>
          </cell>
          <cell r="X205">
            <v>25.604490985438407</v>
          </cell>
          <cell r="Y205">
            <v>19.121474678137911</v>
          </cell>
          <cell r="Z205">
            <v>42.349702375189416</v>
          </cell>
          <cell r="AA205">
            <v>24.262409178489339</v>
          </cell>
          <cell r="AB205">
            <v>21.035976662886856</v>
          </cell>
          <cell r="AC205">
            <v>72.052412101745361</v>
          </cell>
          <cell r="AD205">
            <v>63.286314710982758</v>
          </cell>
        </row>
        <row r="206">
          <cell r="B206">
            <v>1204</v>
          </cell>
          <cell r="C206">
            <v>33.153955329543244</v>
          </cell>
          <cell r="D206">
            <v>33.654532181855593</v>
          </cell>
          <cell r="E206">
            <v>37.540366236701686</v>
          </cell>
          <cell r="F206">
            <v>54.445096700895547</v>
          </cell>
          <cell r="G206">
            <v>57.619018161675569</v>
          </cell>
          <cell r="H206">
            <v>58.67020414673302</v>
          </cell>
          <cell r="I206">
            <v>56.985424445716987</v>
          </cell>
          <cell r="J206">
            <v>56.049137278233907</v>
          </cell>
          <cell r="K206">
            <v>65.870155560877208</v>
          </cell>
          <cell r="L206">
            <v>67.223815613240816</v>
          </cell>
          <cell r="M206">
            <v>68.785371171618792</v>
          </cell>
          <cell r="N206">
            <v>67.840429160428911</v>
          </cell>
          <cell r="O206">
            <v>69.40048296442626</v>
          </cell>
          <cell r="P206">
            <v>70.300098544616731</v>
          </cell>
          <cell r="Q206">
            <v>0.78238046903799974</v>
          </cell>
          <cell r="R206">
            <v>3.2786464710817294</v>
          </cell>
          <cell r="S206">
            <v>4.9536714637181465</v>
          </cell>
          <cell r="T206">
            <v>6.8328383038196652</v>
          </cell>
          <cell r="U206">
            <v>8.8212415997633027</v>
          </cell>
          <cell r="V206">
            <v>9.8184310697648449</v>
          </cell>
          <cell r="W206">
            <v>14.833049799193203</v>
          </cell>
          <cell r="X206">
            <v>19.456642657775649</v>
          </cell>
          <cell r="Y206">
            <v>31.545846083415679</v>
          </cell>
          <cell r="Z206">
            <v>34.878899114791317</v>
          </cell>
          <cell r="AA206">
            <v>46.666900816272644</v>
          </cell>
          <cell r="AB206">
            <v>51.855652895449978</v>
          </cell>
          <cell r="AC206">
            <v>67.944714134056994</v>
          </cell>
          <cell r="AD206">
            <v>70.925986404711537</v>
          </cell>
        </row>
        <row r="207">
          <cell r="B207">
            <v>1205</v>
          </cell>
          <cell r="C207">
            <v>95.747810657255968</v>
          </cell>
          <cell r="D207">
            <v>94.241166357810116</v>
          </cell>
          <cell r="E207">
            <v>111.2821975766518</v>
          </cell>
          <cell r="F207">
            <v>160.12965842448057</v>
          </cell>
          <cell r="G207">
            <v>165.29069388049345</v>
          </cell>
          <cell r="H207">
            <v>172.48338080177939</v>
          </cell>
          <cell r="I207">
            <v>191.07556701614342</v>
          </cell>
          <cell r="J207">
            <v>185.39142768661702</v>
          </cell>
          <cell r="K207">
            <v>195.45978453343159</v>
          </cell>
          <cell r="L207">
            <v>205.66162908931719</v>
          </cell>
          <cell r="M207">
            <v>217.05374406153493</v>
          </cell>
          <cell r="N207">
            <v>215.1450648500545</v>
          </cell>
          <cell r="O207">
            <v>222.42246829512115</v>
          </cell>
          <cell r="P207">
            <v>228.40632362142986</v>
          </cell>
          <cell r="Q207">
            <v>2.2594956247839497</v>
          </cell>
          <cell r="R207">
            <v>9.1810358806961752</v>
          </cell>
          <cell r="S207">
            <v>14.684338535204931</v>
          </cell>
          <cell r="T207">
            <v>20.096209391843232</v>
          </cell>
          <cell r="U207">
            <v>25.305345204270825</v>
          </cell>
          <cell r="V207">
            <v>28.865012653557862</v>
          </cell>
          <cell r="W207">
            <v>49.736111093800112</v>
          </cell>
          <cell r="X207">
            <v>64.355937227139805</v>
          </cell>
          <cell r="Y207">
            <v>93.607556045478901</v>
          </cell>
          <cell r="Z207">
            <v>106.70699286187255</v>
          </cell>
          <cell r="AA207">
            <v>147.25842680485016</v>
          </cell>
          <cell r="AB207">
            <v>164.45190490541657</v>
          </cell>
          <cell r="AC207">
            <v>217.75685672172889</v>
          </cell>
          <cell r="AD207">
            <v>230.4398448836057</v>
          </cell>
        </row>
        <row r="208">
          <cell r="B208">
            <v>1206</v>
          </cell>
          <cell r="C208">
            <v>55.474777452797092</v>
          </cell>
          <cell r="D208">
            <v>55.178262732470635</v>
          </cell>
          <cell r="E208">
            <v>62.608864020430715</v>
          </cell>
          <cell r="F208">
            <v>88.691604678105818</v>
          </cell>
          <cell r="G208">
            <v>97.430646134222783</v>
          </cell>
          <cell r="H208">
            <v>106.9843010295771</v>
          </cell>
          <cell r="I208">
            <v>113.62298289510748</v>
          </cell>
          <cell r="J208">
            <v>110.69431762598633</v>
          </cell>
          <cell r="K208">
            <v>120.43642352531086</v>
          </cell>
          <cell r="L208">
            <v>125.96139469705687</v>
          </cell>
          <cell r="M208">
            <v>128.17791228577497</v>
          </cell>
          <cell r="N208">
            <v>123.37983226165336</v>
          </cell>
          <cell r="O208">
            <v>127.90500927923406</v>
          </cell>
          <cell r="P208">
            <v>124.60916012387773</v>
          </cell>
          <cell r="Q208">
            <v>1.3091162720069931</v>
          </cell>
          <cell r="R208">
            <v>5.3755023368225769</v>
          </cell>
          <cell r="S208">
            <v>8.2616067493396645</v>
          </cell>
          <cell r="T208">
            <v>11.130761636829355</v>
          </cell>
          <cell r="U208">
            <v>14.916242868967874</v>
          </cell>
          <cell r="V208">
            <v>17.903772459676468</v>
          </cell>
          <cell r="W208">
            <v>29.575551643411146</v>
          </cell>
          <cell r="X208">
            <v>38.425922090535266</v>
          </cell>
          <cell r="Y208">
            <v>57.678152526226171</v>
          </cell>
          <cell r="Z208">
            <v>65.354736828293127</v>
          </cell>
          <cell r="AA208">
            <v>86.961309034052604</v>
          </cell>
          <cell r="AB208">
            <v>94.308686357648128</v>
          </cell>
          <cell r="AC208">
            <v>125.22202902026022</v>
          </cell>
          <cell r="AD208">
            <v>125.71856625833205</v>
          </cell>
        </row>
        <row r="209">
          <cell r="B209">
            <v>1207</v>
          </cell>
          <cell r="C209">
            <v>44.520439566553556</v>
          </cell>
          <cell r="D209">
            <v>45.758785165302314</v>
          </cell>
          <cell r="E209">
            <v>50.767361899399042</v>
          </cell>
          <cell r="F209">
            <v>72.743865537890002</v>
          </cell>
          <cell r="G209">
            <v>75.249951257708958</v>
          </cell>
          <cell r="H209">
            <v>80.837677468167215</v>
          </cell>
          <cell r="I209">
            <v>84.656748430356458</v>
          </cell>
          <cell r="J209">
            <v>81.036426478976892</v>
          </cell>
          <cell r="K209">
            <v>88.350178516359918</v>
          </cell>
          <cell r="L209">
            <v>91.482670916901</v>
          </cell>
          <cell r="M209">
            <v>94.959397420648884</v>
          </cell>
          <cell r="N209">
            <v>90.435239661636743</v>
          </cell>
          <cell r="O209">
            <v>90.578074046654081</v>
          </cell>
          <cell r="P209">
            <v>92.953833091541313</v>
          </cell>
          <cell r="Q209">
            <v>1.0506113687985701</v>
          </cell>
          <cell r="R209">
            <v>4.457850689842318</v>
          </cell>
          <cell r="S209">
            <v>6.6990511052457036</v>
          </cell>
          <cell r="T209">
            <v>9.1293266232186916</v>
          </cell>
          <cell r="U209">
            <v>11.520467053987023</v>
          </cell>
          <cell r="V209">
            <v>13.528147304141921</v>
          </cell>
          <cell r="W209">
            <v>22.03577103301944</v>
          </cell>
          <cell r="X209">
            <v>28.130616613020649</v>
          </cell>
          <cell r="Y209">
            <v>42.31174359901987</v>
          </cell>
          <cell r="Z209">
            <v>47.465542093295888</v>
          </cell>
          <cell r="AA209">
            <v>64.424465631594657</v>
          </cell>
          <cell r="AB209">
            <v>69.126602756606403</v>
          </cell>
          <cell r="AC209">
            <v>88.678076650676431</v>
          </cell>
          <cell r="AD209">
            <v>93.781409110433373</v>
          </cell>
        </row>
        <row r="210">
          <cell r="B210">
            <v>1208</v>
          </cell>
          <cell r="C210">
            <v>16.600943585993825</v>
          </cell>
          <cell r="D210">
            <v>16.205993076386832</v>
          </cell>
          <cell r="E210">
            <v>18.543977236400792</v>
          </cell>
          <cell r="F210">
            <v>24.259854295691902</v>
          </cell>
          <cell r="G210">
            <v>27.596067410006206</v>
          </cell>
          <cell r="H210">
            <v>36.606195974603004</v>
          </cell>
          <cell r="I210">
            <v>36.428931795298759</v>
          </cell>
          <cell r="J210">
            <v>32.998889638805956</v>
          </cell>
          <cell r="K210">
            <v>33.089934014495284</v>
          </cell>
          <cell r="L210">
            <v>42.803720430014266</v>
          </cell>
          <cell r="M210">
            <v>40.55829477772911</v>
          </cell>
          <cell r="N210">
            <v>36.850519013525492</v>
          </cell>
          <cell r="O210">
            <v>41.224865814000843</v>
          </cell>
          <cell r="P210">
            <v>45.206318926720257</v>
          </cell>
          <cell r="Q210">
            <v>0.39175579203696048</v>
          </cell>
          <cell r="R210">
            <v>1.5787984133357524</v>
          </cell>
          <cell r="S210">
            <v>2.4469865392519519</v>
          </cell>
          <cell r="T210">
            <v>3.044602208851638</v>
          </cell>
          <cell r="U210">
            <v>4.2248477255194539</v>
          </cell>
          <cell r="V210">
            <v>6.1260296794613502</v>
          </cell>
          <cell r="W210">
            <v>9.4822871761849576</v>
          </cell>
          <cell r="X210">
            <v>11.455084502343542</v>
          </cell>
          <cell r="Y210">
            <v>15.847085169958692</v>
          </cell>
          <cell r="Z210">
            <v>22.208597250795432</v>
          </cell>
          <cell r="AA210">
            <v>27.516460076185261</v>
          </cell>
          <cell r="AB210">
            <v>28.167683291973987</v>
          </cell>
          <cell r="AC210">
            <v>40.360118594317363</v>
          </cell>
          <cell r="AD210">
            <v>45.608794695624773</v>
          </cell>
        </row>
        <row r="211">
          <cell r="B211">
            <v>1209</v>
          </cell>
          <cell r="C211">
            <v>22.688464205703543</v>
          </cell>
          <cell r="D211">
            <v>23.346050460074764</v>
          </cell>
          <cell r="E211">
            <v>24.992783399229555</v>
          </cell>
          <cell r="F211">
            <v>33.78604728261606</v>
          </cell>
          <cell r="G211">
            <v>33.245297514927451</v>
          </cell>
          <cell r="H211">
            <v>33.657654187544736</v>
          </cell>
          <cell r="I211">
            <v>34.279364126855583</v>
          </cell>
          <cell r="J211">
            <v>35.983041347254989</v>
          </cell>
          <cell r="K211">
            <v>34.475044517301107</v>
          </cell>
          <cell r="L211">
            <v>37.844139810657801</v>
          </cell>
          <cell r="M211">
            <v>41.605600194188</v>
          </cell>
          <cell r="N211">
            <v>32.412949787046863</v>
          </cell>
          <cell r="O211">
            <v>36.59582098526073</v>
          </cell>
          <cell r="P211">
            <v>43.302250231875007</v>
          </cell>
          <cell r="Q211">
            <v>0.53541156976803939</v>
          </cell>
          <cell r="R211">
            <v>2.274387459644664</v>
          </cell>
          <cell r="S211">
            <v>3.2979443285934678</v>
          </cell>
          <cell r="T211">
            <v>4.2401356962513033</v>
          </cell>
          <cell r="U211">
            <v>5.0897222964178575</v>
          </cell>
          <cell r="V211">
            <v>5.6325925981764557</v>
          </cell>
          <cell r="W211">
            <v>8.9227643756989199</v>
          </cell>
          <cell r="X211">
            <v>12.490989357393488</v>
          </cell>
          <cell r="Y211">
            <v>16.510427807576313</v>
          </cell>
          <cell r="Z211">
            <v>19.635331950452439</v>
          </cell>
          <cell r="AA211">
            <v>28.226996301573806</v>
          </cell>
          <cell r="AB211">
            <v>24.775708147423593</v>
          </cell>
          <cell r="AC211">
            <v>35.828174230706814</v>
          </cell>
          <cell r="AD211">
            <v>43.6877739124388</v>
          </cell>
        </row>
        <row r="212">
          <cell r="B212">
            <v>1210</v>
          </cell>
          <cell r="C212">
            <v>52.538474171309282</v>
          </cell>
          <cell r="D212">
            <v>53.32346387490923</v>
          </cell>
          <cell r="E212">
            <v>58.300134975343994</v>
          </cell>
          <cell r="F212">
            <v>76.598512293777532</v>
          </cell>
          <cell r="G212">
            <v>81.8123372442695</v>
          </cell>
          <cell r="H212">
            <v>84.751392526999425</v>
          </cell>
          <cell r="I212">
            <v>87.713455299154631</v>
          </cell>
          <cell r="J212">
            <v>86.582341035469824</v>
          </cell>
          <cell r="K212">
            <v>97.398777095803524</v>
          </cell>
          <cell r="L212">
            <v>103.31449256811679</v>
          </cell>
          <cell r="M212">
            <v>112.59132413628116</v>
          </cell>
          <cell r="N212">
            <v>83.873554365268646</v>
          </cell>
          <cell r="O212">
            <v>84.012081718901982</v>
          </cell>
          <cell r="P212">
            <v>88.748439408824154</v>
          </cell>
          <cell r="Q212">
            <v>1.2398241976293354</v>
          </cell>
          <cell r="R212">
            <v>5.1948066226153609</v>
          </cell>
          <cell r="S212">
            <v>7.6930446852148737</v>
          </cell>
          <cell r="T212">
            <v>9.61308328079277</v>
          </cell>
          <cell r="U212">
            <v>12.525142144005391</v>
          </cell>
          <cell r="V212">
            <v>14.183105678510973</v>
          </cell>
          <cell r="W212">
            <v>22.831418089217284</v>
          </cell>
          <cell r="X212">
            <v>30.055800174733438</v>
          </cell>
          <cell r="Y212">
            <v>46.645203807625748</v>
          </cell>
          <cell r="Z212">
            <v>53.604451495452381</v>
          </cell>
          <cell r="AA212">
            <v>76.386709364862512</v>
          </cell>
          <cell r="AB212">
            <v>64.1110024818352</v>
          </cell>
          <cell r="AC212">
            <v>82.24981487699101</v>
          </cell>
          <cell r="AD212">
            <v>89.538574443885111</v>
          </cell>
        </row>
        <row r="213">
          <cell r="B213">
            <v>1211</v>
          </cell>
          <cell r="C213">
            <v>59.365416311893334</v>
          </cell>
          <cell r="D213">
            <v>58.598852168997361</v>
          </cell>
          <cell r="E213">
            <v>67.715874966648059</v>
          </cell>
          <cell r="F213">
            <v>96.861962460225655</v>
          </cell>
          <cell r="G213">
            <v>132.12922150238182</v>
          </cell>
          <cell r="H213">
            <v>153.20333426116829</v>
          </cell>
          <cell r="I213">
            <v>136.31841302424394</v>
          </cell>
          <cell r="J213">
            <v>140.47344464047882</v>
          </cell>
          <cell r="K213">
            <v>144.79962003216195</v>
          </cell>
          <cell r="L213">
            <v>176.27228336122329</v>
          </cell>
          <cell r="M213">
            <v>151.86006679933973</v>
          </cell>
          <cell r="N213">
            <v>149.0162169474354</v>
          </cell>
          <cell r="O213">
            <v>177.37998865377759</v>
          </cell>
          <cell r="P213">
            <v>191.18745679686489</v>
          </cell>
          <cell r="Q213">
            <v>1.4009291439609084</v>
          </cell>
          <cell r="R213">
            <v>5.7087383902755544</v>
          </cell>
          <cell r="S213">
            <v>8.9355067914878887</v>
          </cell>
          <cell r="T213">
            <v>12.156138337256101</v>
          </cell>
          <cell r="U213">
            <v>20.228456201573991</v>
          </cell>
          <cell r="V213">
            <v>25.638505932916274</v>
          </cell>
          <cell r="W213">
            <v>35.483070076309168</v>
          </cell>
          <cell r="X213">
            <v>48.763312835825083</v>
          </cell>
          <cell r="Y213">
            <v>69.345919826317569</v>
          </cell>
          <cell r="Z213">
            <v>91.45840848223186</v>
          </cell>
          <cell r="AA213">
            <v>103.02828282478457</v>
          </cell>
          <cell r="AB213">
            <v>113.90454508396016</v>
          </cell>
          <cell r="AC213">
            <v>173.65920390440067</v>
          </cell>
          <cell r="AD213">
            <v>192.8896152673201</v>
          </cell>
        </row>
        <row r="214">
          <cell r="B214">
            <v>1212</v>
          </cell>
          <cell r="C214">
            <v>31.778139676518062</v>
          </cell>
          <cell r="D214">
            <v>28.9348829149666</v>
          </cell>
          <cell r="E214">
            <v>31.89489808521456</v>
          </cell>
          <cell r="F214">
            <v>47.694374490180401</v>
          </cell>
          <cell r="G214">
            <v>48.231434539331502</v>
          </cell>
          <cell r="H214">
            <v>51.022303657469877</v>
          </cell>
          <cell r="I214">
            <v>54.428142987940412</v>
          </cell>
          <cell r="J214">
            <v>51.666412026077282</v>
          </cell>
          <cell r="K214">
            <v>54.129658944063877</v>
          </cell>
          <cell r="L214">
            <v>55.904951297781366</v>
          </cell>
          <cell r="M214">
            <v>54.437562011855199</v>
          </cell>
          <cell r="N214">
            <v>49.965105551909517</v>
          </cell>
          <cell r="O214">
            <v>50.141507716228169</v>
          </cell>
          <cell r="P214">
            <v>50.791475549721255</v>
          </cell>
          <cell r="Q214">
            <v>0.74991341389406974</v>
          </cell>
          <cell r="R214">
            <v>2.8188551618454731</v>
          </cell>
          <cell r="S214">
            <v>4.2087188357917196</v>
          </cell>
          <cell r="T214">
            <v>5.9856253113765456</v>
          </cell>
          <cell r="U214">
            <v>7.3840400331153315</v>
          </cell>
          <cell r="V214">
            <v>8.5385585199020309</v>
          </cell>
          <cell r="W214">
            <v>14.167400932264316</v>
          </cell>
          <cell r="X214">
            <v>17.935243342115953</v>
          </cell>
          <cell r="Y214">
            <v>25.92321021648555</v>
          </cell>
          <cell r="Z214">
            <v>29.00613627097616</v>
          </cell>
          <cell r="AA214">
            <v>36.932741131084178</v>
          </cell>
          <cell r="AB214">
            <v>38.192169513804409</v>
          </cell>
          <cell r="AC214">
            <v>49.089721893953389</v>
          </cell>
          <cell r="AD214">
            <v>51.243676451298874</v>
          </cell>
        </row>
        <row r="215">
          <cell r="B215">
            <v>1213</v>
          </cell>
          <cell r="C215">
            <v>47.544895263615921</v>
          </cell>
          <cell r="D215">
            <v>46.778636198687593</v>
          </cell>
          <cell r="E215">
            <v>50.037198827877987</v>
          </cell>
          <cell r="F215">
            <v>110.86069352790742</v>
          </cell>
          <cell r="G215">
            <v>70.605512578849272</v>
          </cell>
          <cell r="H215">
            <v>67.357594554811229</v>
          </cell>
          <cell r="I215">
            <v>91.426622671595453</v>
          </cell>
          <cell r="J215">
            <v>80.211218986221823</v>
          </cell>
          <cell r="K215">
            <v>73.161854007908801</v>
          </cell>
          <cell r="L215">
            <v>71.346926435780929</v>
          </cell>
          <cell r="M215">
            <v>88.760626120489732</v>
          </cell>
          <cell r="N215">
            <v>99.111039248112419</v>
          </cell>
          <cell r="O215">
            <v>108.41842877978944</v>
          </cell>
          <cell r="P215">
            <v>105.25737394265786</v>
          </cell>
          <cell r="Q215">
            <v>1.1219836995908401</v>
          </cell>
          <cell r="R215">
            <v>4.5572052425536587</v>
          </cell>
          <cell r="S215">
            <v>6.6027018062418366</v>
          </cell>
          <cell r="T215">
            <v>13.912973601404932</v>
          </cell>
          <cell r="U215">
            <v>10.809422038146101</v>
          </cell>
          <cell r="V215">
            <v>11.272261768641009</v>
          </cell>
          <cell r="W215">
            <v>23.797938863325403</v>
          </cell>
          <cell r="X215">
            <v>27.844157836227136</v>
          </cell>
          <cell r="Y215">
            <v>35.037910052873791</v>
          </cell>
          <cell r="Z215">
            <v>37.018164271143959</v>
          </cell>
          <cell r="AA215">
            <v>60.218957388780375</v>
          </cell>
          <cell r="AB215">
            <v>75.758183032769963</v>
          </cell>
          <cell r="AC215">
            <v>106.14420585635338</v>
          </cell>
          <cell r="AD215">
            <v>106.19448945031759</v>
          </cell>
        </row>
        <row r="216">
          <cell r="B216">
            <v>1214</v>
          </cell>
          <cell r="C216">
            <v>0.96201721038211518</v>
          </cell>
          <cell r="D216">
            <v>0.44763306648375273</v>
          </cell>
          <cell r="E216">
            <v>0.49006014309843338</v>
          </cell>
          <cell r="F216">
            <v>0.79668754200605552</v>
          </cell>
          <cell r="G216">
            <v>1.2216432731554265</v>
          </cell>
          <cell r="H216">
            <v>0.27389053627663168</v>
          </cell>
          <cell r="I216">
            <v>8.670835850633944</v>
          </cell>
          <cell r="J216">
            <v>16.174242991789054</v>
          </cell>
          <cell r="K216">
            <v>5.8687447041987024</v>
          </cell>
          <cell r="L216">
            <v>5.3906561215880462</v>
          </cell>
          <cell r="M216">
            <v>8.288122693688349</v>
          </cell>
          <cell r="N216">
            <v>22.977177704613627</v>
          </cell>
          <cell r="O216">
            <v>2.850974876130985</v>
          </cell>
          <cell r="P216">
            <v>4.4026702980460515</v>
          </cell>
          <cell r="Q216">
            <v>2.2702071858397368E-2</v>
          </cell>
          <cell r="R216">
            <v>4.360870523577514E-2</v>
          </cell>
          <cell r="S216">
            <v>6.4666309621640772E-2</v>
          </cell>
          <cell r="T216">
            <v>9.9983974371476755E-2</v>
          </cell>
          <cell r="U216">
            <v>0.18702870692783555</v>
          </cell>
          <cell r="V216">
            <v>4.5835452427734229E-2</v>
          </cell>
          <cell r="W216">
            <v>2.2569795912566848</v>
          </cell>
          <cell r="X216">
            <v>5.6146531674356526</v>
          </cell>
          <cell r="Y216">
            <v>2.8105978430612906</v>
          </cell>
          <cell r="Z216">
            <v>2.7969276857050058</v>
          </cell>
          <cell r="AA216">
            <v>5.6230124677882154</v>
          </cell>
          <cell r="AB216">
            <v>17.563222495981975</v>
          </cell>
          <cell r="AC216">
            <v>2.7911718288962155</v>
          </cell>
          <cell r="AD216">
            <v>4.4418676526528609</v>
          </cell>
        </row>
        <row r="217">
          <cell r="B217">
            <v>1215</v>
          </cell>
          <cell r="C217">
            <v>130.3001892270523</v>
          </cell>
          <cell r="D217">
            <v>130.72504100629004</v>
          </cell>
          <cell r="E217">
            <v>138.68742227303852</v>
          </cell>
          <cell r="F217">
            <v>158.94276172072588</v>
          </cell>
          <cell r="G217">
            <v>125.44302521032736</v>
          </cell>
          <cell r="H217">
            <v>125.06324900852154</v>
          </cell>
          <cell r="I217">
            <v>133.86044859611741</v>
          </cell>
          <cell r="J217">
            <v>140.07549701868311</v>
          </cell>
          <cell r="K217">
            <v>109.98318209719324</v>
          </cell>
          <cell r="L217">
            <v>122.42123730045236</v>
          </cell>
          <cell r="M217">
            <v>97.076980542482119</v>
          </cell>
          <cell r="N217">
            <v>61.59574270444449</v>
          </cell>
          <cell r="O217">
            <v>54.621369851565518</v>
          </cell>
          <cell r="P217">
            <v>79.601187030072666</v>
          </cell>
          <cell r="Q217">
            <v>3.0748766519679602</v>
          </cell>
          <cell r="R217">
            <v>12.735318739874268</v>
          </cell>
          <cell r="S217">
            <v>18.300618639647581</v>
          </cell>
          <cell r="T217">
            <v>19.947254320560216</v>
          </cell>
          <cell r="U217">
            <v>19.204826248176346</v>
          </cell>
          <cell r="V217">
            <v>20.929275900932421</v>
          </cell>
          <cell r="W217">
            <v>34.843272985707934</v>
          </cell>
          <cell r="X217">
            <v>48.625171107873875</v>
          </cell>
          <cell r="Y217">
            <v>52.67199545317321</v>
          </cell>
          <cell r="Z217">
            <v>63.517935516730411</v>
          </cell>
          <cell r="AA217">
            <v>65.861123453360975</v>
          </cell>
          <cell r="AB217">
            <v>47.082359192713064</v>
          </cell>
          <cell r="AC217">
            <v>53.475612872572441</v>
          </cell>
          <cell r="AD217">
            <v>80.309883285734927</v>
          </cell>
        </row>
        <row r="218">
          <cell r="B218">
            <v>1216</v>
          </cell>
          <cell r="C218">
            <v>107.69926143376924</v>
          </cell>
          <cell r="D218">
            <v>108.37681431041283</v>
          </cell>
          <cell r="E218">
            <v>117.80967837596086</v>
          </cell>
          <cell r="F218">
            <v>162.10278810752712</v>
          </cell>
          <cell r="G218">
            <v>160.13997154465113</v>
          </cell>
          <cell r="H218">
            <v>164.44088204397366</v>
          </cell>
          <cell r="I218">
            <v>181.8960848999435</v>
          </cell>
          <cell r="J218">
            <v>210.8266652651092</v>
          </cell>
          <cell r="K218">
            <v>221.79545769396202</v>
          </cell>
          <cell r="L218">
            <v>241.57461722853924</v>
          </cell>
          <cell r="M218">
            <v>220.89265969690075</v>
          </cell>
          <cell r="N218">
            <v>202.91806263770087</v>
          </cell>
          <cell r="O218">
            <v>227.26308637771859</v>
          </cell>
          <cell r="P218">
            <v>200.28481940251999</v>
          </cell>
          <cell r="Q218">
            <v>2.5415308019225518</v>
          </cell>
          <cell r="R218">
            <v>10.558139922012824</v>
          </cell>
          <cell r="S218">
            <v>15.545677904182448</v>
          </cell>
          <cell r="T218">
            <v>20.343836393973291</v>
          </cell>
          <cell r="U218">
            <v>24.516790182207238</v>
          </cell>
          <cell r="V218">
            <v>27.519104269044735</v>
          </cell>
          <cell r="W218">
            <v>47.346733166289908</v>
          </cell>
          <cell r="X218">
            <v>73.185409945402867</v>
          </cell>
          <cell r="Y218">
            <v>106.21996123795527</v>
          </cell>
          <cell r="Z218">
            <v>125.34035187001402</v>
          </cell>
          <cell r="AA218">
            <v>149.86290930085468</v>
          </cell>
          <cell r="AB218">
            <v>155.10586758633747</v>
          </cell>
          <cell r="AC218">
            <v>222.49593630454413</v>
          </cell>
          <cell r="AD218">
            <v>202.06797247940733</v>
          </cell>
        </row>
        <row r="219">
          <cell r="B219">
            <v>1217</v>
          </cell>
          <cell r="C219">
            <v>312.19924121200705</v>
          </cell>
          <cell r="D219">
            <v>320.01482074300287</v>
          </cell>
          <cell r="E219">
            <v>290.31416573737084</v>
          </cell>
          <cell r="F219">
            <v>345.19695181075622</v>
          </cell>
          <cell r="G219">
            <v>360.89610130776163</v>
          </cell>
          <cell r="H219">
            <v>450.6239345195458</v>
          </cell>
          <cell r="I219">
            <v>301.59742847993095</v>
          </cell>
          <cell r="J219">
            <v>310.97391618892198</v>
          </cell>
          <cell r="K219">
            <v>294.36473778374443</v>
          </cell>
          <cell r="L219">
            <v>340.45856207160858</v>
          </cell>
          <cell r="M219">
            <v>326.32161713081285</v>
          </cell>
          <cell r="N219">
            <v>323.00449441203762</v>
          </cell>
          <cell r="O219">
            <v>331.25253065317366</v>
          </cell>
          <cell r="P219">
            <v>306.74484960886298</v>
          </cell>
          <cell r="Q219">
            <v>7.3674041707808113</v>
          </cell>
          <cell r="R219">
            <v>31.176052516592986</v>
          </cell>
          <cell r="S219">
            <v>38.308656587381989</v>
          </cell>
          <cell r="T219">
            <v>43.322082200572673</v>
          </cell>
          <cell r="U219">
            <v>55.251752001666517</v>
          </cell>
          <cell r="V219">
            <v>75.411703501167281</v>
          </cell>
          <cell r="W219">
            <v>78.504454770059382</v>
          </cell>
          <cell r="X219">
            <v>107.95007125875208</v>
          </cell>
          <cell r="Y219">
            <v>140.9740819866276</v>
          </cell>
          <cell r="Z219">
            <v>176.64602538454565</v>
          </cell>
          <cell r="AA219">
            <v>221.39036660650689</v>
          </cell>
          <cell r="AB219">
            <v>246.89715488520113</v>
          </cell>
          <cell r="AC219">
            <v>324.30406158627954</v>
          </cell>
          <cell r="AD219">
            <v>309.47582554618606</v>
          </cell>
        </row>
        <row r="220">
          <cell r="B220">
            <v>1218</v>
          </cell>
          <cell r="C220">
            <v>65.875498356555482</v>
          </cell>
          <cell r="D220">
            <v>62.242685726176269</v>
          </cell>
          <cell r="E220">
            <v>60.276969669273385</v>
          </cell>
          <cell r="F220">
            <v>80.393142138480599</v>
          </cell>
          <cell r="G220">
            <v>66.332386726981198</v>
          </cell>
          <cell r="H220">
            <v>77.893114991968105</v>
          </cell>
          <cell r="I220">
            <v>67.970214521488273</v>
          </cell>
          <cell r="J220">
            <v>68.223059995235928</v>
          </cell>
          <cell r="K220">
            <v>78.355719984317673</v>
          </cell>
          <cell r="L220">
            <v>97.048550079251086</v>
          </cell>
          <cell r="M220">
            <v>92.93008610204943</v>
          </cell>
          <cell r="N220">
            <v>97.797315005136255</v>
          </cell>
          <cell r="O220">
            <v>99.530933998046919</v>
          </cell>
          <cell r="P220">
            <v>95.396601530576902</v>
          </cell>
          <cell r="Q220">
            <v>1.5545566973840736</v>
          </cell>
          <cell r="R220">
            <v>6.0637230315386628</v>
          </cell>
          <cell r="S220">
            <v>7.953899615346911</v>
          </cell>
          <cell r="T220">
            <v>10.089307839528431</v>
          </cell>
          <cell r="U220">
            <v>10.155223533413604</v>
          </cell>
          <cell r="V220">
            <v>13.035376158657728</v>
          </cell>
          <cell r="W220">
            <v>17.692341272626201</v>
          </cell>
          <cell r="X220">
            <v>23.68264283458959</v>
          </cell>
          <cell r="Y220">
            <v>37.525302032968</v>
          </cell>
          <cell r="Z220">
            <v>50.353383790732792</v>
          </cell>
          <cell r="AA220">
            <v>63.047695129126332</v>
          </cell>
          <cell r="AB220">
            <v>74.754002646720068</v>
          </cell>
          <cell r="AC220">
            <v>97.443138276997416</v>
          </cell>
          <cell r="AD220">
            <v>96.245925728243478</v>
          </cell>
        </row>
        <row r="221">
          <cell r="B221">
            <v>1219</v>
          </cell>
          <cell r="C221">
            <v>372.2455036662584</v>
          </cell>
          <cell r="D221">
            <v>355.92085005626979</v>
          </cell>
          <cell r="E221">
            <v>284.42563918550428</v>
          </cell>
          <cell r="F221">
            <v>310.78488545541188</v>
          </cell>
          <cell r="G221">
            <v>376.19903862024665</v>
          </cell>
          <cell r="H221">
            <v>550.29811712758158</v>
          </cell>
          <cell r="I221">
            <v>290.20157655176524</v>
          </cell>
          <cell r="J221">
            <v>383.93296999162698</v>
          </cell>
          <cell r="K221">
            <v>412.49662106724617</v>
          </cell>
          <cell r="L221">
            <v>488.88295027179612</v>
          </cell>
          <cell r="M221">
            <v>539.46307175115555</v>
          </cell>
          <cell r="N221">
            <v>393.57225230986069</v>
          </cell>
          <cell r="O221">
            <v>176.26994595813039</v>
          </cell>
          <cell r="P221">
            <v>267.48631578212326</v>
          </cell>
          <cell r="Q221">
            <v>8.7844001978302106</v>
          </cell>
          <cell r="R221">
            <v>34.67404130640503</v>
          </cell>
          <cell r="S221">
            <v>37.531630978217592</v>
          </cell>
          <cell r="T221">
            <v>39.003381355974618</v>
          </cell>
          <cell r="U221">
            <v>57.594570597441404</v>
          </cell>
          <cell r="V221">
            <v>92.092131081146093</v>
          </cell>
          <cell r="W221">
            <v>75.538165744420326</v>
          </cell>
          <cell r="X221">
            <v>133.27674544897053</v>
          </cell>
          <cell r="Y221">
            <v>197.54856819929901</v>
          </cell>
          <cell r="Z221">
            <v>253.65562704109439</v>
          </cell>
          <cell r="AA221">
            <v>365.99453102668309</v>
          </cell>
          <cell r="AB221">
            <v>300.83751470377001</v>
          </cell>
          <cell r="AC221">
            <v>172.57244585300492</v>
          </cell>
          <cell r="AD221">
            <v>269.86776959592214</v>
          </cell>
        </row>
        <row r="222">
          <cell r="B222">
            <v>1220</v>
          </cell>
          <cell r="C222">
            <v>63.507281389419639</v>
          </cell>
          <cell r="D222">
            <v>64.066849018061447</v>
          </cell>
          <cell r="E222">
            <v>67.280657953757341</v>
          </cell>
          <cell r="F222">
            <v>94.853592881358026</v>
          </cell>
          <cell r="G222">
            <v>79.252754957994028</v>
          </cell>
          <cell r="H222">
            <v>93.490148221024228</v>
          </cell>
          <cell r="I222">
            <v>65.266463419020653</v>
          </cell>
          <cell r="J222">
            <v>52.396861147561552</v>
          </cell>
          <cell r="K222">
            <v>49.075219635392564</v>
          </cell>
          <cell r="L222">
            <v>58.39315363752975</v>
          </cell>
          <cell r="M222">
            <v>48.365259189176186</v>
          </cell>
          <cell r="N222">
            <v>51.749569472045948</v>
          </cell>
          <cell r="O222">
            <v>41.700531375858176</v>
          </cell>
          <cell r="P222">
            <v>48.427165297447964</v>
          </cell>
          <cell r="Q222">
            <v>1.4986705539928977</v>
          </cell>
          <cell r="R222">
            <v>6.2414342089604267</v>
          </cell>
          <cell r="S222">
            <v>8.878077354500304</v>
          </cell>
          <cell r="T222">
            <v>11.904088742007849</v>
          </cell>
          <cell r="U222">
            <v>12.13328031674628</v>
          </cell>
          <cell r="V222">
            <v>15.645532333831808</v>
          </cell>
          <cell r="W222">
            <v>16.98856701565407</v>
          </cell>
          <cell r="X222">
            <v>18.188808128775474</v>
          </cell>
          <cell r="Y222">
            <v>23.502590998090799</v>
          </cell>
          <cell r="Z222">
            <v>30.297133480723613</v>
          </cell>
          <cell r="AA222">
            <v>32.813034444537216</v>
          </cell>
          <cell r="AB222">
            <v>39.556172406949777</v>
          </cell>
          <cell r="AC222">
            <v>40.825806428800846</v>
          </cell>
          <cell r="AD222">
            <v>48.858316540276441</v>
          </cell>
        </row>
        <row r="223">
          <cell r="B223">
            <v>1221</v>
          </cell>
          <cell r="C223">
            <v>98.216441954456982</v>
          </cell>
          <cell r="D223">
            <v>98.27109340122324</v>
          </cell>
          <cell r="E223">
            <v>108.90738531305662</v>
          </cell>
          <cell r="F223">
            <v>152.49743632638283</v>
          </cell>
          <cell r="G223">
            <v>165.02530139795189</v>
          </cell>
          <cell r="H223">
            <v>175.18616632201764</v>
          </cell>
          <cell r="I223">
            <v>192.34293642124018</v>
          </cell>
          <cell r="J223">
            <v>191.76423547427535</v>
          </cell>
          <cell r="K223">
            <v>205.95988148109137</v>
          </cell>
          <cell r="L223">
            <v>214.86860378597615</v>
          </cell>
          <cell r="M223">
            <v>224.58359340797753</v>
          </cell>
          <cell r="N223">
            <v>220.34709376252232</v>
          </cell>
          <cell r="O223">
            <v>224.26604244786003</v>
          </cell>
          <cell r="P223">
            <v>228.57653081652015</v>
          </cell>
          <cell r="Q223">
            <v>2.317751386215376</v>
          </cell>
          <cell r="R223">
            <v>9.5736340011575471</v>
          </cell>
          <cell r="S223">
            <v>14.370968130992992</v>
          </cell>
          <cell r="T223">
            <v>19.138368508914215</v>
          </cell>
          <cell r="U223">
            <v>25.264714674942976</v>
          </cell>
          <cell r="V223">
            <v>29.317322539176271</v>
          </cell>
          <cell r="W223">
            <v>50.066001652353059</v>
          </cell>
          <cell r="X223">
            <v>66.568164745212727</v>
          </cell>
          <cell r="Y223">
            <v>98.636152673973115</v>
          </cell>
          <cell r="Z223">
            <v>111.48400735692532</v>
          </cell>
          <cell r="AA223">
            <v>152.36699460969908</v>
          </cell>
          <cell r="AB223">
            <v>168.42821532938379</v>
          </cell>
          <cell r="AC223">
            <v>219.56175941753563</v>
          </cell>
          <cell r="AD223">
            <v>230.61156744808116</v>
          </cell>
        </row>
        <row r="224">
          <cell r="B224">
            <v>1222</v>
          </cell>
          <cell r="C224">
            <v>68.099066029142406</v>
          </cell>
          <cell r="D224">
            <v>68.997539127637879</v>
          </cell>
          <cell r="E224">
            <v>78.78351873699836</v>
          </cell>
          <cell r="F224">
            <v>182.06695203851126</v>
          </cell>
          <cell r="G224">
            <v>128.52714342254177</v>
          </cell>
          <cell r="H224">
            <v>127.69277410217269</v>
          </cell>
          <cell r="I224">
            <v>39.979151853677564</v>
          </cell>
          <cell r="J224">
            <v>47.618757143548912</v>
          </cell>
          <cell r="K224">
            <v>41.792385167547501</v>
          </cell>
          <cell r="L224">
            <v>31.795139812974114</v>
          </cell>
          <cell r="M224">
            <v>36.754956922123498</v>
          </cell>
          <cell r="N224">
            <v>27.803833175598193</v>
          </cell>
          <cell r="O224">
            <v>52.794727442722831</v>
          </cell>
          <cell r="P224">
            <v>66.107311376894771</v>
          </cell>
          <cell r="Q224">
            <v>1.6070293481228546</v>
          </cell>
          <cell r="R224">
            <v>6.721785254709804</v>
          </cell>
          <cell r="S224">
            <v>10.39594728826124</v>
          </cell>
          <cell r="T224">
            <v>22.849331145149286</v>
          </cell>
          <cell r="U224">
            <v>19.676992431151479</v>
          </cell>
          <cell r="V224">
            <v>21.369325688617856</v>
          </cell>
          <cell r="W224">
            <v>10.40639349698969</v>
          </cell>
          <cell r="X224">
            <v>16.530158830994701</v>
          </cell>
          <cell r="Y224">
            <v>20.014772072852242</v>
          </cell>
          <cell r="Z224">
            <v>16.49682428408568</v>
          </cell>
          <cell r="AA224">
            <v>24.936115048526879</v>
          </cell>
          <cell r="AB224">
            <v>21.252606154764788</v>
          </cell>
          <cell r="AC224">
            <v>51.687286754473533</v>
          </cell>
          <cell r="AD224">
            <v>66.695870490052258</v>
          </cell>
        </row>
        <row r="225">
          <cell r="B225">
            <v>1223</v>
          </cell>
          <cell r="C225">
            <v>108.0112106515754</v>
          </cell>
          <cell r="D225">
            <v>107.08629424902807</v>
          </cell>
          <cell r="E225">
            <v>115.05785160696958</v>
          </cell>
          <cell r="F225">
            <v>245.4144241319222</v>
          </cell>
          <cell r="G225">
            <v>212.17369446392613</v>
          </cell>
          <cell r="H225">
            <v>224.47837384359909</v>
          </cell>
          <cell r="I225">
            <v>221.85717428469928</v>
          </cell>
          <cell r="J225">
            <v>212.94250112738195</v>
          </cell>
          <cell r="K225">
            <v>205.67629393021448</v>
          </cell>
          <cell r="L225">
            <v>236.04018680846318</v>
          </cell>
          <cell r="M225">
            <v>225.98178290735291</v>
          </cell>
          <cell r="N225">
            <v>216.39390623781694</v>
          </cell>
          <cell r="O225">
            <v>246.52776603087372</v>
          </cell>
          <cell r="P225">
            <v>230.55007399608752</v>
          </cell>
          <cell r="Q225">
            <v>2.5488923059397135</v>
          </cell>
          <cell r="R225">
            <v>10.43241661609207</v>
          </cell>
          <cell r="S225">
            <v>15.182558225149565</v>
          </cell>
          <cell r="T225">
            <v>30.799414072688393</v>
          </cell>
          <cell r="U225">
            <v>32.482945383223225</v>
          </cell>
          <cell r="V225">
            <v>37.566350284448596</v>
          </cell>
          <cell r="W225">
            <v>57.748425083821004</v>
          </cell>
          <cell r="X225">
            <v>73.919891585867546</v>
          </cell>
          <cell r="Y225">
            <v>98.500339889640657</v>
          </cell>
          <cell r="Z225">
            <v>122.46882726941332</v>
          </cell>
          <cell r="AA225">
            <v>153.31558541583001</v>
          </cell>
          <cell r="AB225">
            <v>165.40649033959971</v>
          </cell>
          <cell r="AC225">
            <v>241.35651329200908</v>
          </cell>
          <cell r="AD225">
            <v>232.60268125333803</v>
          </cell>
        </row>
        <row r="226">
          <cell r="B226">
            <v>1224</v>
          </cell>
          <cell r="C226">
            <v>69.042111825207769</v>
          </cell>
          <cell r="D226">
            <v>65.718748460478068</v>
          </cell>
          <cell r="E226">
            <v>72.278337606828799</v>
          </cell>
          <cell r="F226">
            <v>102.90082057733159</v>
          </cell>
          <cell r="G226">
            <v>105.41472384990534</v>
          </cell>
          <cell r="H226">
            <v>106.90641795439704</v>
          </cell>
          <cell r="I226">
            <v>110.76554492970729</v>
          </cell>
          <cell r="J226">
            <v>108.94563467501146</v>
          </cell>
          <cell r="K226">
            <v>113.86535042954593</v>
          </cell>
          <cell r="L226">
            <v>115.7905687493476</v>
          </cell>
          <cell r="M226">
            <v>120.36963740989859</v>
          </cell>
          <cell r="N226">
            <v>114.20632872965447</v>
          </cell>
          <cell r="O226">
            <v>123.61642836401987</v>
          </cell>
          <cell r="P226">
            <v>123.64868533411261</v>
          </cell>
          <cell r="Q226">
            <v>1.6292837248605971</v>
          </cell>
          <cell r="R226">
            <v>6.4023633298347065</v>
          </cell>
          <cell r="S226">
            <v>9.5375504913931763</v>
          </cell>
          <cell r="T226">
            <v>12.914012664866858</v>
          </cell>
          <cell r="U226">
            <v>16.138573285701135</v>
          </cell>
          <cell r="V226">
            <v>17.890738763675603</v>
          </cell>
          <cell r="W226">
            <v>28.831773386933278</v>
          </cell>
          <cell r="X226">
            <v>37.818892242244004</v>
          </cell>
          <cell r="Y226">
            <v>54.531202914268796</v>
          </cell>
          <cell r="Z226">
            <v>60.077630658283027</v>
          </cell>
          <cell r="AA226">
            <v>81.663845591286957</v>
          </cell>
          <cell r="AB226">
            <v>87.296672712133201</v>
          </cell>
          <cell r="AC226">
            <v>121.02340687991632</v>
          </cell>
          <cell r="AD226">
            <v>124.74954027840811</v>
          </cell>
        </row>
        <row r="227">
          <cell r="B227">
            <v>1225</v>
          </cell>
          <cell r="C227">
            <v>30.414197292687895</v>
          </cell>
          <cell r="D227">
            <v>31.312876984662878</v>
          </cell>
          <cell r="E227">
            <v>28.978149945798592</v>
          </cell>
          <cell r="F227">
            <v>34.862169061989555</v>
          </cell>
          <cell r="G227">
            <v>30.847726925969237</v>
          </cell>
          <cell r="H227">
            <v>29.948891473749658</v>
          </cell>
          <cell r="I227">
            <v>36.784143648842416</v>
          </cell>
          <cell r="J227">
            <v>28.79533295267899</v>
          </cell>
          <cell r="K227">
            <v>25.809409631529441</v>
          </cell>
          <cell r="L227">
            <v>30.398572228946719</v>
          </cell>
          <cell r="M227">
            <v>31.429154173056592</v>
          </cell>
          <cell r="N227">
            <v>39.110257305913017</v>
          </cell>
          <cell r="O227">
            <v>35.658682249511664</v>
          </cell>
          <cell r="P227">
            <v>53.616078324651077</v>
          </cell>
          <cell r="Q227">
            <v>0.71772654896664567</v>
          </cell>
          <cell r="R227">
            <v>3.0505208947914344</v>
          </cell>
          <cell r="S227">
            <v>3.8238368148232595</v>
          </cell>
          <cell r="T227">
            <v>4.3751885579272178</v>
          </cell>
          <cell r="U227">
            <v>4.7226638130826704</v>
          </cell>
          <cell r="V227">
            <v>5.0119329023547108</v>
          </cell>
          <cell r="W227">
            <v>9.5747472247697658</v>
          </cell>
          <cell r="X227">
            <v>9.9958809480109156</v>
          </cell>
          <cell r="Y227">
            <v>12.360372566413465</v>
          </cell>
          <cell r="Z227">
            <v>15.772218883069353</v>
          </cell>
          <cell r="AA227">
            <v>21.322865538865365</v>
          </cell>
          <cell r="AB227">
            <v>29.894974908120687</v>
          </cell>
          <cell r="AC227">
            <v>34.910693245206168</v>
          </cell>
          <cell r="AD227">
            <v>54.093426909134109</v>
          </cell>
        </row>
        <row r="228">
          <cell r="B228">
            <v>1226</v>
          </cell>
          <cell r="C228">
            <v>40.693981325451844</v>
          </cell>
          <cell r="D228">
            <v>39.934905954299651</v>
          </cell>
          <cell r="E228">
            <v>44.710727774138526</v>
          </cell>
          <cell r="F228">
            <v>66.557496343498357</v>
          </cell>
          <cell r="G228">
            <v>67.857391112530451</v>
          </cell>
          <cell r="H228">
            <v>73.694496841314688</v>
          </cell>
          <cell r="I228">
            <v>76.284453463137595</v>
          </cell>
          <cell r="J228">
            <v>75.031077612194622</v>
          </cell>
          <cell r="K228">
            <v>79.377088667459077</v>
          </cell>
          <cell r="L228">
            <v>89.374734434859676</v>
          </cell>
          <cell r="M228">
            <v>87.316503251768381</v>
          </cell>
          <cell r="N228">
            <v>81.766949975874169</v>
          </cell>
          <cell r="O228">
            <v>87.106946334788432</v>
          </cell>
          <cell r="P228">
            <v>87.53856650384985</v>
          </cell>
          <cell r="Q228">
            <v>0.96031305706863435</v>
          </cell>
          <cell r="R228">
            <v>3.8904845793885618</v>
          </cell>
          <cell r="S228">
            <v>5.8998427159798519</v>
          </cell>
          <cell r="T228">
            <v>8.3529397132049219</v>
          </cell>
          <cell r="U228">
            <v>10.388695615285632</v>
          </cell>
          <cell r="V228">
            <v>12.332739385870061</v>
          </cell>
          <cell r="W228">
            <v>19.856500291593452</v>
          </cell>
          <cell r="X228">
            <v>26.045947113894645</v>
          </cell>
          <cell r="Y228">
            <v>38.014445242035144</v>
          </cell>
          <cell r="Z228">
            <v>46.371844819096147</v>
          </cell>
          <cell r="AA228">
            <v>59.239203444980511</v>
          </cell>
          <cell r="AB228">
            <v>62.50076287462192</v>
          </cell>
          <cell r="AC228">
            <v>85.279760529066678</v>
          </cell>
          <cell r="AD228">
            <v>88.317929935752971</v>
          </cell>
        </row>
        <row r="229">
          <cell r="B229">
            <v>1227</v>
          </cell>
          <cell r="C229">
            <v>86.969651401025772</v>
          </cell>
          <cell r="D229">
            <v>84.436691830423143</v>
          </cell>
          <cell r="E229">
            <v>93.226075086250503</v>
          </cell>
          <cell r="F229">
            <v>124.23752228722611</v>
          </cell>
          <cell r="G229">
            <v>131.91801267218528</v>
          </cell>
          <cell r="H229">
            <v>132.4579777146881</v>
          </cell>
          <cell r="I229">
            <v>141.03456865212695</v>
          </cell>
          <cell r="J229">
            <v>139.07047225240646</v>
          </cell>
          <cell r="K229">
            <v>150.0502655078248</v>
          </cell>
          <cell r="L229">
            <v>157.09524269915789</v>
          </cell>
          <cell r="M229">
            <v>162.10794118297659</v>
          </cell>
          <cell r="N229">
            <v>156.60240174007822</v>
          </cell>
          <cell r="O229">
            <v>163.74864448648086</v>
          </cell>
          <cell r="P229">
            <v>165.1991343982566</v>
          </cell>
          <cell r="Q229">
            <v>2.0523450664896363</v>
          </cell>
          <cell r="R229">
            <v>8.2258775787971317</v>
          </cell>
          <cell r="S229">
            <v>12.301727290494844</v>
          </cell>
          <cell r="T229">
            <v>15.59176036952184</v>
          </cell>
          <cell r="U229">
            <v>20.196120973057262</v>
          </cell>
          <cell r="V229">
            <v>22.166780271967593</v>
          </cell>
          <cell r="W229">
            <v>36.71066418426868</v>
          </cell>
          <cell r="X229">
            <v>48.27629138038423</v>
          </cell>
          <cell r="Y229">
            <v>71.86050405043953</v>
          </cell>
          <cell r="Z229">
            <v>81.508451603546661</v>
          </cell>
          <cell r="AA229">
            <v>109.98087360525165</v>
          </cell>
          <cell r="AB229">
            <v>119.70324904672178</v>
          </cell>
          <cell r="AC229">
            <v>160.31379558520115</v>
          </cell>
          <cell r="AD229">
            <v>166.66991658574409</v>
          </cell>
        </row>
        <row r="230">
          <cell r="B230">
            <v>1228</v>
          </cell>
          <cell r="C230">
            <v>11.706226685408614</v>
          </cell>
          <cell r="D230">
            <v>9.2275419115333026</v>
          </cell>
          <cell r="E230">
            <v>4.3895377192215621</v>
          </cell>
          <cell r="F230">
            <v>4.0588523277817696</v>
          </cell>
          <cell r="G230">
            <v>6.9123433621359291</v>
          </cell>
          <cell r="H230">
            <v>7.151787722889841</v>
          </cell>
          <cell r="I230">
            <v>2.6836436906708019</v>
          </cell>
          <cell r="J230">
            <v>7.4785999279657442</v>
          </cell>
          <cell r="K230">
            <v>10.251801956355834</v>
          </cell>
          <cell r="L230">
            <v>18.798529994000184</v>
          </cell>
          <cell r="M230">
            <v>21.512562838306291</v>
          </cell>
          <cell r="N230">
            <v>22.722210487139062</v>
          </cell>
          <cell r="O230">
            <v>11.941297364494272</v>
          </cell>
          <cell r="P230">
            <v>7.3025971409364594</v>
          </cell>
          <cell r="Q230">
            <v>0.27624827969270577</v>
          </cell>
          <cell r="R230">
            <v>0.89895315024816747</v>
          </cell>
          <cell r="S230">
            <v>0.57922524254341823</v>
          </cell>
          <cell r="T230">
            <v>0.50938437683698146</v>
          </cell>
          <cell r="U230">
            <v>1.058252166790272</v>
          </cell>
          <cell r="V230">
            <v>1.1968483117455533</v>
          </cell>
          <cell r="W230">
            <v>0.69854038807641972</v>
          </cell>
          <cell r="X230">
            <v>2.5960871735915703</v>
          </cell>
          <cell r="Y230">
            <v>4.9096857877308775</v>
          </cell>
          <cell r="Z230">
            <v>9.7535676186456417</v>
          </cell>
          <cell r="AA230">
            <v>14.595031169844104</v>
          </cell>
          <cell r="AB230">
            <v>17.368331459874078</v>
          </cell>
          <cell r="AC230">
            <v>11.690812529881342</v>
          </cell>
          <cell r="AD230">
            <v>7.3676127951431782</v>
          </cell>
        </row>
        <row r="231">
          <cell r="B231">
            <v>1229</v>
          </cell>
          <cell r="C231">
            <v>100.89905445488387</v>
          </cell>
          <cell r="D231">
            <v>102.35476787938548</v>
          </cell>
          <cell r="E231">
            <v>118.2064835411293</v>
          </cell>
          <cell r="F231">
            <v>174.31691537946116</v>
          </cell>
          <cell r="G231">
            <v>216.22916777368661</v>
          </cell>
          <cell r="H231">
            <v>236.69424888667442</v>
          </cell>
          <cell r="I231">
            <v>248.21701276905745</v>
          </cell>
          <cell r="J231">
            <v>264.66261992748531</v>
          </cell>
          <cell r="K231">
            <v>283.14310092051744</v>
          </cell>
          <cell r="L231">
            <v>305.59447322745268</v>
          </cell>
          <cell r="M231">
            <v>329.34745953712888</v>
          </cell>
          <cell r="N231">
            <v>316.66692628548304</v>
          </cell>
          <cell r="O231">
            <v>320.12650781118737</v>
          </cell>
          <cell r="P231">
            <v>328.81845307678884</v>
          </cell>
          <cell r="Q231">
            <v>2.3810567627675647</v>
          </cell>
          <cell r="R231">
            <v>9.9714682317605678</v>
          </cell>
          <cell r="S231">
            <v>15.598038672613869</v>
          </cell>
          <cell r="T231">
            <v>21.876704580981702</v>
          </cell>
          <cell r="U231">
            <v>33.103822152876049</v>
          </cell>
          <cell r="V231">
            <v>39.610671227449338</v>
          </cell>
          <cell r="W231">
            <v>64.609772537846368</v>
          </cell>
          <cell r="X231">
            <v>91.873778453312724</v>
          </cell>
          <cell r="Y231">
            <v>135.59993300706159</v>
          </cell>
          <cell r="Z231">
            <v>158.55688500428849</v>
          </cell>
          <cell r="AA231">
            <v>223.4432258853922</v>
          </cell>
          <cell r="AB231">
            <v>242.05286458457937</v>
          </cell>
          <cell r="AC231">
            <v>313.41142209506387</v>
          </cell>
          <cell r="AD231">
            <v>331.74595221571673</v>
          </cell>
        </row>
        <row r="232">
          <cell r="B232">
            <v>1230</v>
          </cell>
          <cell r="C232">
            <v>79.135872229002914</v>
          </cell>
          <cell r="D232">
            <v>78.806632944463615</v>
          </cell>
          <cell r="E232">
            <v>90.522241286779618</v>
          </cell>
          <cell r="F232">
            <v>127.51114574717118</v>
          </cell>
          <cell r="G232">
            <v>139.51294633282191</v>
          </cell>
          <cell r="H232">
            <v>147.77161529591663</v>
          </cell>
          <cell r="I232">
            <v>158.03222956707404</v>
          </cell>
          <cell r="J232">
            <v>153.87550596003746</v>
          </cell>
          <cell r="K232">
            <v>166.8331370749253</v>
          </cell>
          <cell r="L232">
            <v>170.77219840661934</v>
          </cell>
          <cell r="M232">
            <v>178.15939177116644</v>
          </cell>
          <cell r="N232">
            <v>170.4064466832844</v>
          </cell>
          <cell r="O232">
            <v>181.00983248325139</v>
          </cell>
          <cell r="P232">
            <v>186.44380772416423</v>
          </cell>
          <cell r="Q232">
            <v>1.8674803720051785</v>
          </cell>
          <cell r="R232">
            <v>7.677393570798186</v>
          </cell>
          <cell r="S232">
            <v>11.944940565223609</v>
          </cell>
          <cell r="T232">
            <v>16.002598831105978</v>
          </cell>
          <cell r="U232">
            <v>21.358874988869573</v>
          </cell>
          <cell r="V232">
            <v>24.729510318766401</v>
          </cell>
          <cell r="W232">
            <v>41.135078905639759</v>
          </cell>
          <cell r="X232">
            <v>53.415643462750047</v>
          </cell>
          <cell r="Y232">
            <v>79.897981399406561</v>
          </cell>
          <cell r="Z232">
            <v>88.604703935645134</v>
          </cell>
          <cell r="AA232">
            <v>120.87085558539437</v>
          </cell>
          <cell r="AB232">
            <v>130.254741305642</v>
          </cell>
          <cell r="AC232">
            <v>177.2129068587632</v>
          </cell>
          <cell r="AD232">
            <v>188.10373307647853</v>
          </cell>
        </row>
        <row r="233">
          <cell r="B233">
            <v>1231</v>
          </cell>
          <cell r="C233">
            <v>73.438444709770295</v>
          </cell>
          <cell r="D233">
            <v>61.935431840289866</v>
          </cell>
          <cell r="E233">
            <v>58.410098141583113</v>
          </cell>
          <cell r="F233">
            <v>76.164994555826809</v>
          </cell>
          <cell r="G233">
            <v>68.231866249620481</v>
          </cell>
          <cell r="H233">
            <v>67.161139168190445</v>
          </cell>
          <cell r="I233">
            <v>60.282708522289461</v>
          </cell>
          <cell r="J233">
            <v>63.616774209901571</v>
          </cell>
          <cell r="K233">
            <v>61.150642890409742</v>
          </cell>
          <cell r="L233">
            <v>66.694290485152735</v>
          </cell>
          <cell r="M233">
            <v>61.980651203137612</v>
          </cell>
          <cell r="N233">
            <v>66.807226146064068</v>
          </cell>
          <cell r="O233">
            <v>68.971381876285193</v>
          </cell>
          <cell r="P233">
            <v>65.357671361578738</v>
          </cell>
          <cell r="Q233">
            <v>1.7330301692918051</v>
          </cell>
          <cell r="R233">
            <v>6.0337901576171333</v>
          </cell>
          <cell r="S233">
            <v>7.7075549698302153</v>
          </cell>
          <cell r="T233">
            <v>9.5586769745366098</v>
          </cell>
          <cell r="U233">
            <v>10.446026263442578</v>
          </cell>
          <cell r="V233">
            <v>11.239385052088327</v>
          </cell>
          <cell r="W233">
            <v>15.691318021034304</v>
          </cell>
          <cell r="X233">
            <v>22.083637731978563</v>
          </cell>
          <cell r="Y233">
            <v>29.285626428192607</v>
          </cell>
          <cell r="Z233">
            <v>34.604156401173412</v>
          </cell>
          <cell r="AA233">
            <v>42.050291405830926</v>
          </cell>
          <cell r="AB233">
            <v>51.065896439801136</v>
          </cell>
          <cell r="AC233">
            <v>67.524614020585091</v>
          </cell>
          <cell r="AD233">
            <v>65.939556364816909</v>
          </cell>
        </row>
        <row r="234">
          <cell r="B234">
            <v>1232</v>
          </cell>
          <cell r="C234">
            <v>52.62721903493167</v>
          </cell>
          <cell r="D234">
            <v>51.662854414326745</v>
          </cell>
          <cell r="E234">
            <v>57.38445037208794</v>
          </cell>
          <cell r="F234">
            <v>83.429348714759442</v>
          </cell>
          <cell r="G234">
            <v>84.54348316535156</v>
          </cell>
          <cell r="H234">
            <v>93.126453016933809</v>
          </cell>
          <cell r="I234">
            <v>97.823996123069065</v>
          </cell>
          <cell r="J234">
            <v>100.02308940787623</v>
          </cell>
          <cell r="K234">
            <v>114.61798744193388</v>
          </cell>
          <cell r="L234">
            <v>117.88909779148281</v>
          </cell>
          <cell r="M234">
            <v>119.58441215218021</v>
          </cell>
          <cell r="N234">
            <v>116.82979305118526</v>
          </cell>
          <cell r="O234">
            <v>122.08805442149414</v>
          </cell>
          <cell r="P234">
            <v>125.41691486900545</v>
          </cell>
          <cell r="Q234">
            <v>1.2419184348729904</v>
          </cell>
          <cell r="R234">
            <v>5.033028966091611</v>
          </cell>
          <cell r="S234">
            <v>7.5722147321900399</v>
          </cell>
          <cell r="T234">
            <v>10.470350575234802</v>
          </cell>
          <cell r="U234">
            <v>12.943269678675838</v>
          </cell>
          <cell r="V234">
            <v>15.584668112483017</v>
          </cell>
          <cell r="W234">
            <v>25.463146412672288</v>
          </cell>
          <cell r="X234">
            <v>34.721560449272872</v>
          </cell>
          <cell r="Y234">
            <v>54.891647961761194</v>
          </cell>
          <cell r="Z234">
            <v>61.16644690714346</v>
          </cell>
          <cell r="AA234">
            <v>81.13111561402259</v>
          </cell>
          <cell r="AB234">
            <v>89.301988081220628</v>
          </cell>
          <cell r="AC234">
            <v>119.52709264434998</v>
          </cell>
          <cell r="AD234">
            <v>126.53351251384709</v>
          </cell>
        </row>
        <row r="235">
          <cell r="B235">
            <v>1233</v>
          </cell>
          <cell r="C235">
            <v>19.53146601751774</v>
          </cell>
          <cell r="D235">
            <v>18.826010193981318</v>
          </cell>
          <cell r="E235">
            <v>23.536447131038432</v>
          </cell>
          <cell r="F235">
            <v>23.494963394683186</v>
          </cell>
          <cell r="G235">
            <v>23.749895826973951</v>
          </cell>
          <cell r="H235">
            <v>24.882131348422252</v>
          </cell>
          <cell r="I235">
            <v>12.833038249232812</v>
          </cell>
          <cell r="J235">
            <v>7.6001070362845153</v>
          </cell>
          <cell r="K235">
            <v>9.5494371656666139</v>
          </cell>
          <cell r="L235">
            <v>7.3702258950916129</v>
          </cell>
          <cell r="M235">
            <v>10.970472009376534</v>
          </cell>
          <cell r="N235">
            <v>6.2132596951627805</v>
          </cell>
          <cell r="O235">
            <v>3.9757337449100745</v>
          </cell>
          <cell r="P235">
            <v>6.5319379077664905</v>
          </cell>
          <cell r="Q235">
            <v>0.46091144757525992</v>
          </cell>
          <cell r="R235">
            <v>1.8340421894297827</v>
          </cell>
          <cell r="S235">
            <v>3.1057722179691689</v>
          </cell>
          <cell r="T235">
            <v>2.9486087004670805</v>
          </cell>
          <cell r="U235">
            <v>3.636014214457679</v>
          </cell>
          <cell r="V235">
            <v>4.1640129784161077</v>
          </cell>
          <cell r="W235">
            <v>3.3403821639890987</v>
          </cell>
          <cell r="X235">
            <v>2.6382665986771374</v>
          </cell>
          <cell r="Y235">
            <v>4.5733165869474481</v>
          </cell>
          <cell r="Z235">
            <v>3.824022232345432</v>
          </cell>
          <cell r="AA235">
            <v>7.4428315272434906</v>
          </cell>
          <cell r="AB235">
            <v>4.7492718145949517</v>
          </cell>
          <cell r="AC235">
            <v>3.8923373618236026</v>
          </cell>
          <cell r="AD235">
            <v>6.5900923161386125</v>
          </cell>
        </row>
        <row r="236">
          <cell r="B236">
            <v>1234</v>
          </cell>
          <cell r="C236">
            <v>12.527567008853771</v>
          </cell>
          <cell r="D236">
            <v>11.967351722174516</v>
          </cell>
          <cell r="E236">
            <v>13.657188103140257</v>
          </cell>
          <cell r="F236">
            <v>20.020291982100122</v>
          </cell>
          <cell r="G236">
            <v>20.929008463854991</v>
          </cell>
          <cell r="H236">
            <v>20.773377383743988</v>
          </cell>
          <cell r="I236">
            <v>22.451620757314114</v>
          </cell>
          <cell r="J236">
            <v>22.36952282495043</v>
          </cell>
          <cell r="K236">
            <v>24.003133226490231</v>
          </cell>
          <cell r="L236">
            <v>26.400128793265598</v>
          </cell>
          <cell r="M236">
            <v>27.791545992377269</v>
          </cell>
          <cell r="N236">
            <v>25.650467129128504</v>
          </cell>
          <cell r="O236">
            <v>26.548819688245803</v>
          </cell>
          <cell r="P236">
            <v>26.194444758164021</v>
          </cell>
          <cell r="Q236">
            <v>0.29563060138281888</v>
          </cell>
          <cell r="R236">
            <v>1.1658672086149309</v>
          </cell>
          <cell r="S236">
            <v>1.8021460567162784</v>
          </cell>
          <cell r="T236">
            <v>2.5125387995995108</v>
          </cell>
          <cell r="U236">
            <v>3.2041476233615014</v>
          </cell>
          <cell r="V236">
            <v>3.4764149348858142</v>
          </cell>
          <cell r="W236">
            <v>5.8440559494835913</v>
          </cell>
          <cell r="X236">
            <v>7.7652544386090989</v>
          </cell>
          <cell r="Y236">
            <v>11.495329559116922</v>
          </cell>
          <cell r="Z236">
            <v>13.697637070997201</v>
          </cell>
          <cell r="AA236">
            <v>18.854958521940429</v>
          </cell>
          <cell r="AB236">
            <v>19.606623019862795</v>
          </cell>
          <cell r="AC236">
            <v>25.991922350729386</v>
          </cell>
          <cell r="AD236">
            <v>26.427656166333716</v>
          </cell>
        </row>
        <row r="237">
          <cell r="B237">
            <v>1235</v>
          </cell>
          <cell r="C237">
            <v>37.741457845923009</v>
          </cell>
          <cell r="D237">
            <v>33.127938986807607</v>
          </cell>
          <cell r="E237">
            <v>39.628659784645912</v>
          </cell>
          <cell r="F237">
            <v>51.972998411188215</v>
          </cell>
          <cell r="G237">
            <v>37.355953396340418</v>
          </cell>
          <cell r="H237">
            <v>46.867264719567217</v>
          </cell>
          <cell r="I237">
            <v>31.605954848060421</v>
          </cell>
          <cell r="J237">
            <v>25.143890081257858</v>
          </cell>
          <cell r="K237">
            <v>26.902165820864884</v>
          </cell>
          <cell r="L237">
            <v>32.29304686314255</v>
          </cell>
          <cell r="M237">
            <v>43.619987987777293</v>
          </cell>
          <cell r="N237">
            <v>44.770858445409083</v>
          </cell>
          <cell r="O237">
            <v>41.27847010268809</v>
          </cell>
          <cell r="P237">
            <v>39.111434135132725</v>
          </cell>
          <cell r="Q237">
            <v>0.89063821188655523</v>
          </cell>
          <cell r="R237">
            <v>3.2273454186317849</v>
          </cell>
          <cell r="S237">
            <v>5.229234043238332</v>
          </cell>
          <cell r="T237">
            <v>6.5225909370546509</v>
          </cell>
          <cell r="U237">
            <v>5.7190472974389657</v>
          </cell>
          <cell r="V237">
            <v>7.843214707871712</v>
          </cell>
          <cell r="W237">
            <v>8.2268879590238431</v>
          </cell>
          <cell r="X237">
            <v>8.7283356728383659</v>
          </cell>
          <cell r="Y237">
            <v>12.883703933433187</v>
          </cell>
          <cell r="Z237">
            <v>16.75516204151501</v>
          </cell>
          <cell r="AA237">
            <v>29.593642054409823</v>
          </cell>
          <cell r="AB237">
            <v>34.221807322095373</v>
          </cell>
          <cell r="AC237">
            <v>40.412598460676229</v>
          </cell>
          <cell r="AD237">
            <v>39.459646617374709</v>
          </cell>
        </row>
        <row r="238">
          <cell r="B238">
            <v>1236</v>
          </cell>
          <cell r="C238">
            <v>75.481034389046272</v>
          </cell>
          <cell r="D238">
            <v>66.563938838386406</v>
          </cell>
          <cell r="E238">
            <v>55.495194049661087</v>
          </cell>
          <cell r="F238">
            <v>70.371813742317272</v>
          </cell>
          <cell r="G238">
            <v>36.189255975212156</v>
          </cell>
          <cell r="H238">
            <v>38.825486100123747</v>
          </cell>
          <cell r="I238">
            <v>59.566211189698755</v>
          </cell>
          <cell r="J238">
            <v>52.07808352955135</v>
          </cell>
          <cell r="K238">
            <v>76.458039730415024</v>
          </cell>
          <cell r="L238">
            <v>71.679530492190423</v>
          </cell>
          <cell r="M238">
            <v>72.388255666855912</v>
          </cell>
          <cell r="N238">
            <v>88.537054725868501</v>
          </cell>
          <cell r="O238">
            <v>69.265106462209786</v>
          </cell>
          <cell r="P238">
            <v>98.047067942770909</v>
          </cell>
          <cell r="Q238">
            <v>1.7812320280274985</v>
          </cell>
          <cell r="R238">
            <v>6.4847023275942828</v>
          </cell>
          <cell r="S238">
            <v>7.3229162817421791</v>
          </cell>
          <cell r="T238">
            <v>8.8316350522683411</v>
          </cell>
          <cell r="U238">
            <v>5.5404305810500256</v>
          </cell>
          <cell r="V238">
            <v>6.4974268381748077</v>
          </cell>
          <cell r="W238">
            <v>15.504816986450791</v>
          </cell>
          <cell r="X238">
            <v>18.078149115950133</v>
          </cell>
          <cell r="Y238">
            <v>36.61648485020266</v>
          </cell>
          <cell r="Z238">
            <v>37.190735007018574</v>
          </cell>
          <cell r="AA238">
            <v>49.111249818507737</v>
          </cell>
          <cell r="AB238">
            <v>67.675674152841225</v>
          </cell>
          <cell r="AC238">
            <v>67.812177336751375</v>
          </cell>
          <cell r="AD238">
            <v>98.919989472238228</v>
          </cell>
        </row>
        <row r="239">
          <cell r="B239">
            <v>1237</v>
          </cell>
          <cell r="C239">
            <v>136.88297766486474</v>
          </cell>
          <cell r="D239">
            <v>129.23646075290949</v>
          </cell>
          <cell r="E239">
            <v>121.2393031674963</v>
          </cell>
          <cell r="F239">
            <v>142.26588328729909</v>
          </cell>
          <cell r="G239">
            <v>124.00513635820663</v>
          </cell>
          <cell r="H239">
            <v>126.54763921622062</v>
          </cell>
          <cell r="I239">
            <v>133.29454451451252</v>
          </cell>
          <cell r="J239">
            <v>139.84035308362112</v>
          </cell>
          <cell r="K239">
            <v>146.98001079737401</v>
          </cell>
          <cell r="L239">
            <v>165.47695163549267</v>
          </cell>
          <cell r="M239">
            <v>155.84128113027094</v>
          </cell>
          <cell r="N239">
            <v>177.09729159957851</v>
          </cell>
          <cell r="O239">
            <v>167.98414544554655</v>
          </cell>
          <cell r="P239">
            <v>190.21809114964327</v>
          </cell>
          <cell r="Q239">
            <v>3.2302199603111519</v>
          </cell>
          <cell r="R239">
            <v>12.590300280895384</v>
          </cell>
          <cell r="S239">
            <v>15.998237006935138</v>
          </cell>
          <cell r="T239">
            <v>17.854312611335768</v>
          </cell>
          <cell r="U239">
            <v>18.984691206607728</v>
          </cell>
          <cell r="V239">
            <v>21.177687904041829</v>
          </cell>
          <cell r="W239">
            <v>34.695970697348066</v>
          </cell>
          <cell r="X239">
            <v>48.543544311462469</v>
          </cell>
          <cell r="Y239">
            <v>70.390129770797046</v>
          </cell>
          <cell r="Z239">
            <v>85.85727913934015</v>
          </cell>
          <cell r="AA239">
            <v>105.72930676556328</v>
          </cell>
          <cell r="AB239">
            <v>135.3690682026041</v>
          </cell>
          <cell r="AC239">
            <v>164.46045119314198</v>
          </cell>
          <cell r="AD239">
            <v>191.91161927386645</v>
          </cell>
        </row>
        <row r="240">
          <cell r="B240">
            <v>1238</v>
          </cell>
          <cell r="C240">
            <v>22.955652771693696</v>
          </cell>
          <cell r="D240">
            <v>21.920311876072461</v>
          </cell>
          <cell r="E240">
            <v>24.006765337340564</v>
          </cell>
          <cell r="F240">
            <v>35.235634419333067</v>
          </cell>
          <cell r="G240">
            <v>39.374343702347964</v>
          </cell>
          <cell r="H240">
            <v>40.156256207086159</v>
          </cell>
          <cell r="I240">
            <v>42.270553423713757</v>
          </cell>
          <cell r="J240">
            <v>42.653542744788204</v>
          </cell>
          <cell r="K240">
            <v>43.303529434917003</v>
          </cell>
          <cell r="L240">
            <v>45.367116278259637</v>
          </cell>
          <cell r="M240">
            <v>47.985444541523414</v>
          </cell>
          <cell r="N240">
            <v>45.221636306760153</v>
          </cell>
          <cell r="O240">
            <v>46.770156317163185</v>
          </cell>
          <cell r="P240">
            <v>47.425272771179131</v>
          </cell>
          <cell r="Q240">
            <v>0.54171679379042581</v>
          </cell>
          <cell r="R240">
            <v>2.1354910770752924</v>
          </cell>
          <cell r="S240">
            <v>3.1678334632627285</v>
          </cell>
          <cell r="T240">
            <v>4.4220583139463017</v>
          </cell>
          <cell r="U240">
            <v>6.028054793574249</v>
          </cell>
          <cell r="V240">
            <v>6.7201305896776322</v>
          </cell>
          <cell r="W240">
            <v>11.002835024431022</v>
          </cell>
          <cell r="X240">
            <v>14.806556881577261</v>
          </cell>
          <cell r="Y240">
            <v>20.73847348303363</v>
          </cell>
          <cell r="Z240">
            <v>23.538608413753206</v>
          </cell>
          <cell r="AA240">
            <v>32.555352146852776</v>
          </cell>
          <cell r="AB240">
            <v>34.566371479493256</v>
          </cell>
          <cell r="AC240">
            <v>45.789089142271536</v>
          </cell>
          <cell r="AD240">
            <v>47.84750407815698</v>
          </cell>
        </row>
        <row r="241">
          <cell r="B241">
            <v>1239</v>
          </cell>
          <cell r="C241">
            <v>18.155565111957618</v>
          </cell>
          <cell r="D241">
            <v>18.369068964208005</v>
          </cell>
          <cell r="E241">
            <v>20.54617768014538</v>
          </cell>
          <cell r="F241">
            <v>31.888839233933151</v>
          </cell>
          <cell r="G241">
            <v>38.005229993439059</v>
          </cell>
          <cell r="H241">
            <v>42.970703205243815</v>
          </cell>
          <cell r="I241">
            <v>43.830819961009837</v>
          </cell>
          <cell r="J241">
            <v>47.954022178382289</v>
          </cell>
          <cell r="K241">
            <v>53.450110807738241</v>
          </cell>
          <cell r="L241">
            <v>56.860447827153415</v>
          </cell>
          <cell r="M241">
            <v>65.296340188567399</v>
          </cell>
          <cell r="N241">
            <v>58.827256457212762</v>
          </cell>
          <cell r="O241">
            <v>60.242254420205072</v>
          </cell>
          <cell r="P241">
            <v>60.576170791872897</v>
          </cell>
          <cell r="Q241">
            <v>0.42844238060747325</v>
          </cell>
          <cell r="R241">
            <v>1.7895266768565388</v>
          </cell>
          <cell r="S241">
            <v>2.7111886288182685</v>
          </cell>
          <cell r="T241">
            <v>4.0020368294870101</v>
          </cell>
          <cell r="U241">
            <v>5.8184489518026075</v>
          </cell>
          <cell r="V241">
            <v>7.1911269711084325</v>
          </cell>
          <cell r="W241">
            <v>11.408965389745291</v>
          </cell>
          <cell r="X241">
            <v>16.646541210727296</v>
          </cell>
          <cell r="Y241">
            <v>25.597768129211456</v>
          </cell>
          <cell r="Z241">
            <v>29.501893120665247</v>
          </cell>
          <cell r="AA241">
            <v>44.299794845081152</v>
          </cell>
          <cell r="AB241">
            <v>44.966192422264392</v>
          </cell>
          <cell r="AC241">
            <v>58.978591798418059</v>
          </cell>
          <cell r="AD241">
            <v>61.115485681817177</v>
          </cell>
        </row>
        <row r="242">
          <cell r="B242">
            <v>1240</v>
          </cell>
          <cell r="C242">
            <v>151.74847301330436</v>
          </cell>
          <cell r="D242">
            <v>155.22616624360484</v>
          </cell>
          <cell r="E242">
            <v>158.84167990174839</v>
          </cell>
          <cell r="F242">
            <v>209.71872392894377</v>
          </cell>
          <cell r="G242">
            <v>155.84237020357068</v>
          </cell>
          <cell r="H242">
            <v>210.30544784059293</v>
          </cell>
          <cell r="I242">
            <v>170.18254818099945</v>
          </cell>
          <cell r="J242">
            <v>178.96463654884533</v>
          </cell>
          <cell r="K242">
            <v>184.06614948826854</v>
          </cell>
          <cell r="L242">
            <v>218.74212248108967</v>
          </cell>
          <cell r="M242">
            <v>158.53293401508739</v>
          </cell>
          <cell r="N242">
            <v>212.85350320606076</v>
          </cell>
          <cell r="O242">
            <v>218.88586343162655</v>
          </cell>
          <cell r="P242">
            <v>193.14553222553562</v>
          </cell>
          <cell r="Q242">
            <v>3.581021941781839</v>
          </cell>
          <cell r="R242">
            <v>15.122234337535222</v>
          </cell>
          <cell r="S242">
            <v>20.960091119438054</v>
          </cell>
          <cell r="T242">
            <v>26.319617683153055</v>
          </cell>
          <cell r="U242">
            <v>23.858844577810373</v>
          </cell>
          <cell r="V242">
            <v>35.194517783757654</v>
          </cell>
          <cell r="W242">
            <v>44.297752217796969</v>
          </cell>
          <cell r="X242">
            <v>62.124970174372272</v>
          </cell>
          <cell r="Y242">
            <v>88.151035495240535</v>
          </cell>
          <cell r="Z242">
            <v>113.4937722974252</v>
          </cell>
          <cell r="AA242">
            <v>107.55543775923293</v>
          </cell>
          <cell r="AB242">
            <v>162.70028825631695</v>
          </cell>
          <cell r="AC242">
            <v>214.29443692014874</v>
          </cell>
          <cell r="AD242">
            <v>194.86512361095578</v>
          </cell>
        </row>
        <row r="243">
          <cell r="B243">
            <v>1241</v>
          </cell>
          <cell r="C243">
            <v>40.882155894147871</v>
          </cell>
          <cell r="D243">
            <v>42.230959201881888</v>
          </cell>
          <cell r="E243">
            <v>32.394771162595966</v>
          </cell>
          <cell r="F243">
            <v>42.287905798732574</v>
          </cell>
          <cell r="G243">
            <v>36.126395360043333</v>
          </cell>
          <cell r="H243">
            <v>50.841902492530295</v>
          </cell>
          <cell r="I243">
            <v>44.26216201159459</v>
          </cell>
          <cell r="J243">
            <v>48.399541171825355</v>
          </cell>
          <cell r="K243">
            <v>47.716511308248016</v>
          </cell>
          <cell r="L243">
            <v>57.636355537503256</v>
          </cell>
          <cell r="M243">
            <v>67.25175530836546</v>
          </cell>
          <cell r="N243">
            <v>47.103811463219373</v>
          </cell>
          <cell r="O243">
            <v>41.480436402684667</v>
          </cell>
          <cell r="P243">
            <v>45.644891957148353</v>
          </cell>
          <cell r="Q243">
            <v>0.9647536767731022</v>
          </cell>
          <cell r="R243">
            <v>4.1141675840110379</v>
          </cell>
          <cell r="S243">
            <v>4.2746800196355883</v>
          </cell>
          <cell r="T243">
            <v>5.3071156089092755</v>
          </cell>
          <cell r="U243">
            <v>5.5308068718788981</v>
          </cell>
          <cell r="V243">
            <v>8.5083684697969613</v>
          </cell>
          <cell r="W243">
            <v>11.521241786368508</v>
          </cell>
          <cell r="X243">
            <v>16.801196648323828</v>
          </cell>
          <cell r="Y243">
            <v>22.851892614347886</v>
          </cell>
          <cell r="Z243">
            <v>29.904470786107233</v>
          </cell>
          <cell r="AA243">
            <v>45.626431045423523</v>
          </cell>
          <cell r="AB243">
            <v>36.005062578734112</v>
          </cell>
          <cell r="AC243">
            <v>40.610328244848112</v>
          </cell>
          <cell r="AD243">
            <v>46.051272379690509</v>
          </cell>
        </row>
        <row r="244">
          <cell r="B244">
            <v>1242</v>
          </cell>
          <cell r="C244">
            <v>79.178577683177153</v>
          </cell>
          <cell r="D244">
            <v>71.679901479893232</v>
          </cell>
          <cell r="E244">
            <v>75.041627885360526</v>
          </cell>
          <cell r="F244">
            <v>130.36121225309094</v>
          </cell>
          <cell r="G244">
            <v>145.96865290001296</v>
          </cell>
          <cell r="H244">
            <v>150.91034414558439</v>
          </cell>
          <cell r="I244">
            <v>142.08799667352571</v>
          </cell>
          <cell r="J244">
            <v>117.37416461692057</v>
          </cell>
          <cell r="K244">
            <v>122.50921732113524</v>
          </cell>
          <cell r="L244">
            <v>128.2569881291914</v>
          </cell>
          <cell r="M244">
            <v>130.51681410317761</v>
          </cell>
          <cell r="N244">
            <v>128.37232956277663</v>
          </cell>
          <cell r="O244">
            <v>160.7359567400766</v>
          </cell>
          <cell r="P244">
            <v>155.68037224906524</v>
          </cell>
          <cell r="Q244">
            <v>1.8684881526134116</v>
          </cell>
          <cell r="R244">
            <v>6.9831027442194626</v>
          </cell>
          <cell r="S244">
            <v>9.9021828477325702</v>
          </cell>
          <cell r="T244">
            <v>16.360281060913856</v>
          </cell>
          <cell r="U244">
            <v>22.347217885768302</v>
          </cell>
          <cell r="V244">
            <v>25.254775115528847</v>
          </cell>
          <cell r="W244">
            <v>36.984866762441236</v>
          </cell>
          <cell r="X244">
            <v>40.744733801517611</v>
          </cell>
          <cell r="Y244">
            <v>58.670833255290233</v>
          </cell>
          <cell r="Z244">
            <v>66.545799415228856</v>
          </cell>
          <cell r="AA244">
            <v>88.548118805848418</v>
          </cell>
          <cell r="AB244">
            <v>98.12483567056448</v>
          </cell>
          <cell r="AC244">
            <v>157.36430303182024</v>
          </cell>
          <cell r="AD244">
            <v>157.06640807352272</v>
          </cell>
        </row>
        <row r="245">
          <cell r="B245">
            <v>1243</v>
          </cell>
          <cell r="C245">
            <v>41.725980647359158</v>
          </cell>
          <cell r="D245">
            <v>31.725047991221683</v>
          </cell>
          <cell r="E245">
            <v>33.089431433040559</v>
          </cell>
          <cell r="F245">
            <v>37.578275110158856</v>
          </cell>
          <cell r="G245">
            <v>18.06631559130135</v>
          </cell>
          <cell r="H245">
            <v>18.763188852048422</v>
          </cell>
          <cell r="I245">
            <v>24.66820920740577</v>
          </cell>
          <cell r="J245">
            <v>34.164281571147512</v>
          </cell>
          <cell r="K245">
            <v>25.563982783355776</v>
          </cell>
          <cell r="L245">
            <v>27.368569677732339</v>
          </cell>
          <cell r="M245">
            <v>26.756353399511067</v>
          </cell>
          <cell r="N245">
            <v>37.934836505793591</v>
          </cell>
          <cell r="O245">
            <v>27.770071741964248</v>
          </cell>
          <cell r="P245">
            <v>27.02525855689322</v>
          </cell>
          <cell r="Q245">
            <v>0.98466659514562083</v>
          </cell>
          <cell r="R245">
            <v>3.0906748630247174</v>
          </cell>
          <cell r="S245">
            <v>4.3663445158470253</v>
          </cell>
          <cell r="T245">
            <v>4.7160588027744854</v>
          </cell>
          <cell r="U245">
            <v>2.7658807757061132</v>
          </cell>
          <cell r="V245">
            <v>3.1400108295528382</v>
          </cell>
          <cell r="W245">
            <v>6.4210239581336905</v>
          </cell>
          <cell r="X245">
            <v>11.859633358666967</v>
          </cell>
          <cell r="Y245">
            <v>12.242835306765292</v>
          </cell>
          <cell r="Z245">
            <v>14.200110065126109</v>
          </cell>
          <cell r="AA245">
            <v>18.152640147638198</v>
          </cell>
          <cell r="AB245">
            <v>28.996510470743019</v>
          </cell>
          <cell r="AC245">
            <v>27.187556993762961</v>
          </cell>
          <cell r="AD245">
            <v>27.265866772199598</v>
          </cell>
        </row>
        <row r="246">
          <cell r="B246">
            <v>1244</v>
          </cell>
          <cell r="C246">
            <v>128.13851210468439</v>
          </cell>
          <cell r="D246">
            <v>135.00628197987987</v>
          </cell>
          <cell r="E246">
            <v>132.97414210843027</v>
          </cell>
          <cell r="F246">
            <v>193.47671734889309</v>
          </cell>
          <cell r="G246">
            <v>161.29615980349382</v>
          </cell>
          <cell r="H246">
            <v>171.88224658776102</v>
          </cell>
          <cell r="I246">
            <v>176.02023482965836</v>
          </cell>
          <cell r="J246">
            <v>171.19734819880614</v>
          </cell>
          <cell r="K246">
            <v>175.15571959133061</v>
          </cell>
          <cell r="L246">
            <v>222.8660974661781</v>
          </cell>
          <cell r="M246">
            <v>201.52867772269121</v>
          </cell>
          <cell r="N246">
            <v>201.58450560451413</v>
          </cell>
          <cell r="O246">
            <v>185.50669618150198</v>
          </cell>
          <cell r="P246">
            <v>201.36931393139284</v>
          </cell>
          <cell r="Q246">
            <v>3.0238645195060503</v>
          </cell>
          <cell r="R246">
            <v>13.152400027293815</v>
          </cell>
          <cell r="S246">
            <v>17.546717818936418</v>
          </cell>
          <cell r="T246">
            <v>24.281252221140086</v>
          </cell>
          <cell r="U246">
            <v>24.693797987814818</v>
          </cell>
          <cell r="V246">
            <v>28.764413125571643</v>
          </cell>
          <cell r="W246">
            <v>45.81727580850265</v>
          </cell>
          <cell r="X246">
            <v>59.428669014616425</v>
          </cell>
          <cell r="Y246">
            <v>83.883745587201844</v>
          </cell>
          <cell r="Z246">
            <v>115.63348582223277</v>
          </cell>
          <cell r="AA246">
            <v>136.72556613025648</v>
          </cell>
          <cell r="AB246">
            <v>154.08652747476938</v>
          </cell>
          <cell r="AC246">
            <v>181.61544276955897</v>
          </cell>
          <cell r="AD246">
            <v>203.16212235690716</v>
          </cell>
        </row>
        <row r="247">
          <cell r="B247">
            <v>1245</v>
          </cell>
          <cell r="C247">
            <v>41.848479468087817</v>
          </cell>
          <cell r="D247">
            <v>43.373924946459979</v>
          </cell>
          <cell r="E247">
            <v>47.641773797634393</v>
          </cell>
          <cell r="F247">
            <v>70.685809556603672</v>
          </cell>
          <cell r="G247">
            <v>80.610066172240437</v>
          </cell>
          <cell r="H247">
            <v>87.199597106575709</v>
          </cell>
          <cell r="I247">
            <v>96.80591241095739</v>
          </cell>
          <cell r="J247">
            <v>95.792377809902135</v>
          </cell>
          <cell r="K247">
            <v>106.35062493949495</v>
          </cell>
          <cell r="L247">
            <v>111.9112803746952</v>
          </cell>
          <cell r="M247">
            <v>120.87367332605403</v>
          </cell>
          <cell r="N247">
            <v>111.42738400012797</v>
          </cell>
          <cell r="O247">
            <v>119.25264952573721</v>
          </cell>
          <cell r="P247">
            <v>117.9149230295604</v>
          </cell>
          <cell r="Q247">
            <v>0.98755737194331072</v>
          </cell>
          <cell r="R247">
            <v>4.2255160521691719</v>
          </cell>
          <cell r="S247">
            <v>6.2866114265962381</v>
          </cell>
          <cell r="T247">
            <v>8.8710414039345284</v>
          </cell>
          <cell r="U247">
            <v>12.341079243714098</v>
          </cell>
          <cell r="V247">
            <v>14.592811563445935</v>
          </cell>
          <cell r="W247">
            <v>25.198143799313062</v>
          </cell>
          <cell r="X247">
            <v>33.252930462315774</v>
          </cell>
          <cell r="Y247">
            <v>50.932329165607619</v>
          </cell>
          <cell r="Z247">
            <v>58.06487213479879</v>
          </cell>
          <cell r="AA247">
            <v>82.005804843762007</v>
          </cell>
          <cell r="AB247">
            <v>85.172511720032318</v>
          </cell>
          <cell r="AC247">
            <v>116.75116419446788</v>
          </cell>
          <cell r="AD247">
            <v>118.96472979194174</v>
          </cell>
        </row>
        <row r="248">
          <cell r="B248">
            <v>1246</v>
          </cell>
          <cell r="C248">
            <v>171.71013427822876</v>
          </cell>
          <cell r="D248">
            <v>180.17068895236511</v>
          </cell>
          <cell r="E248">
            <v>169.70143798081881</v>
          </cell>
          <cell r="F248">
            <v>228.91388314964576</v>
          </cell>
          <cell r="G248">
            <v>192.43298920516924</v>
          </cell>
          <cell r="H248">
            <v>203.13650160844392</v>
          </cell>
          <cell r="I248">
            <v>194.3243841745882</v>
          </cell>
          <cell r="J248">
            <v>193.15806322719092</v>
          </cell>
          <cell r="K248">
            <v>209.26417689046065</v>
          </cell>
          <cell r="L248">
            <v>264.21976622032503</v>
          </cell>
          <cell r="M248">
            <v>252.32035832973693</v>
          </cell>
          <cell r="N248">
            <v>202.01292914878923</v>
          </cell>
          <cell r="O248">
            <v>295.65230104461682</v>
          </cell>
          <cell r="P248">
            <v>280.17561935930553</v>
          </cell>
          <cell r="Q248">
            <v>4.0520853110840376</v>
          </cell>
          <cell r="R248">
            <v>17.552346006001319</v>
          </cell>
          <cell r="S248">
            <v>22.393099880193827</v>
          </cell>
          <cell r="T248">
            <v>28.728602644492494</v>
          </cell>
          <cell r="U248">
            <v>29.460722235501517</v>
          </cell>
          <cell r="V248">
            <v>33.994798003557705</v>
          </cell>
          <cell r="W248">
            <v>50.581763594740771</v>
          </cell>
          <cell r="X248">
            <v>67.052011773586187</v>
          </cell>
          <cell r="Y248">
            <v>100.21861127772978</v>
          </cell>
          <cell r="Z248">
            <v>137.08972759227436</v>
          </cell>
          <cell r="AA248">
            <v>171.18478733976272</v>
          </cell>
          <cell r="AB248">
            <v>154.4140045099106</v>
          </cell>
          <cell r="AC248">
            <v>289.45059485896496</v>
          </cell>
          <cell r="AD248">
            <v>282.67004714080065</v>
          </cell>
        </row>
        <row r="249">
          <cell r="B249">
            <v>1247</v>
          </cell>
          <cell r="C249">
            <v>43.287623565101192</v>
          </cell>
          <cell r="D249">
            <v>41.378038136981367</v>
          </cell>
          <cell r="E249">
            <v>47.390603253807825</v>
          </cell>
          <cell r="F249">
            <v>68.99752809611833</v>
          </cell>
          <cell r="G249">
            <v>73.07760234381098</v>
          </cell>
          <cell r="H249">
            <v>73.666848821267735</v>
          </cell>
          <cell r="I249">
            <v>84.073461708940457</v>
          </cell>
          <cell r="J249">
            <v>84.848372463209643</v>
          </cell>
          <cell r="K249">
            <v>90.335127571817495</v>
          </cell>
          <cell r="L249">
            <v>90.58635807919849</v>
          </cell>
          <cell r="M249">
            <v>102.78964439639317</v>
          </cell>
          <cell r="N249">
            <v>93.401736888847608</v>
          </cell>
          <cell r="O249">
            <v>92.689340625870486</v>
          </cell>
          <cell r="P249">
            <v>99.753229998969729</v>
          </cell>
          <cell r="Q249">
            <v>1.0215188773637891</v>
          </cell>
          <cell r="R249">
            <v>4.0310754576835466</v>
          </cell>
          <cell r="S249">
            <v>6.2534680004603533</v>
          </cell>
          <cell r="T249">
            <v>8.6591627421294675</v>
          </cell>
          <cell r="U249">
            <v>11.187889109761942</v>
          </cell>
          <cell r="V249">
            <v>12.328112502718819</v>
          </cell>
          <cell r="W249">
            <v>21.88394412166225</v>
          </cell>
          <cell r="X249">
            <v>29.453878208962504</v>
          </cell>
          <cell r="Y249">
            <v>43.262354643638027</v>
          </cell>
          <cell r="Z249">
            <v>47.000492545656677</v>
          </cell>
          <cell r="AA249">
            <v>69.73683587485867</v>
          </cell>
          <cell r="AB249">
            <v>71.39412453430306</v>
          </cell>
          <cell r="AC249">
            <v>90.745056562893723</v>
          </cell>
          <cell r="AD249">
            <v>100.64134163684994</v>
          </cell>
        </row>
        <row r="250">
          <cell r="B250">
            <v>1248</v>
          </cell>
          <cell r="C250">
            <v>75.546044648084177</v>
          </cell>
          <cell r="D250">
            <v>69.371878333658316</v>
          </cell>
          <cell r="E250">
            <v>58.331363332433064</v>
          </cell>
          <cell r="F250">
            <v>69.034438654860224</v>
          </cell>
          <cell r="G250">
            <v>73.302185656109273</v>
          </cell>
          <cell r="H250">
            <v>67.950110227614147</v>
          </cell>
          <cell r="I250">
            <v>106.4889646973636</v>
          </cell>
          <cell r="J250">
            <v>128.6846673015279</v>
          </cell>
          <cell r="K250">
            <v>103.67973576178613</v>
          </cell>
          <cell r="L250">
            <v>131.98399539449727</v>
          </cell>
          <cell r="M250">
            <v>176.05331290937761</v>
          </cell>
          <cell r="N250">
            <v>131.44972843827114</v>
          </cell>
          <cell r="O250">
            <v>193.47630274178894</v>
          </cell>
          <cell r="P250">
            <v>195.25188122333228</v>
          </cell>
          <cell r="Q250">
            <v>1.7827661664569199</v>
          </cell>
          <cell r="R250">
            <v>6.758253624264742</v>
          </cell>
          <cell r="S250">
            <v>7.697165450057593</v>
          </cell>
          <cell r="T250">
            <v>8.6637950027896427</v>
          </cell>
          <cell r="U250">
            <v>11.222271918082273</v>
          </cell>
          <cell r="V250">
            <v>11.371418987808362</v>
          </cell>
          <cell r="W250">
            <v>27.718598778274785</v>
          </cell>
          <cell r="X250">
            <v>44.671010274281024</v>
          </cell>
          <cell r="Y250">
            <v>49.653214850658202</v>
          </cell>
          <cell r="Z250">
            <v>68.479547287479861</v>
          </cell>
          <cell r="AA250">
            <v>119.44200273950175</v>
          </cell>
          <cell r="AB250">
            <v>100.47712809977533</v>
          </cell>
          <cell r="AC250">
            <v>189.41787607217975</v>
          </cell>
          <cell r="AD250">
            <v>196.99022561613268</v>
          </cell>
        </row>
        <row r="251">
          <cell r="B251">
            <v>1249</v>
          </cell>
          <cell r="C251">
            <v>2.1325359637885399</v>
          </cell>
          <cell r="D251">
            <v>1.7859945644341813</v>
          </cell>
          <cell r="E251">
            <v>1.9627260867795564</v>
          </cell>
          <cell r="F251">
            <v>2.9456820408389852</v>
          </cell>
          <cell r="G251">
            <v>2.342501109490116</v>
          </cell>
          <cell r="H251">
            <v>2.4618497763195895</v>
          </cell>
          <cell r="I251">
            <v>3.788979637624788</v>
          </cell>
          <cell r="J251">
            <v>3.6720166613561229</v>
          </cell>
          <cell r="K251">
            <v>4.3976701265233338</v>
          </cell>
          <cell r="L251">
            <v>4.5640436757644416</v>
          </cell>
          <cell r="M251">
            <v>3.6218478084218426</v>
          </cell>
          <cell r="N251">
            <v>4.1388802127509488</v>
          </cell>
          <cell r="O251">
            <v>5.9835287522968121</v>
          </cell>
          <cell r="P251">
            <v>6.4691144543873325</v>
          </cell>
          <cell r="Q251">
            <v>5.0324447596227916E-2</v>
          </cell>
          <cell r="R251">
            <v>0.1739927551038809</v>
          </cell>
          <cell r="S251">
            <v>0.25899321668496633</v>
          </cell>
          <cell r="T251">
            <v>0.36968194197710424</v>
          </cell>
          <cell r="U251">
            <v>0.35862756592874578</v>
          </cell>
          <cell r="V251">
            <v>0.41198940219225161</v>
          </cell>
          <cell r="W251">
            <v>0.9862543659134162</v>
          </cell>
          <cell r="X251">
            <v>1.2746871670609887</v>
          </cell>
          <cell r="Y251">
            <v>2.1060861896512084</v>
          </cell>
          <cell r="Z251">
            <v>2.3680420022325301</v>
          </cell>
          <cell r="AA251">
            <v>2.4572145147774571</v>
          </cell>
          <cell r="AB251">
            <v>3.1636641799643708</v>
          </cell>
          <cell r="AC251">
            <v>5.8580161581311918</v>
          </cell>
          <cell r="AD251">
            <v>6.5267095401181869</v>
          </cell>
        </row>
        <row r="252">
          <cell r="B252">
            <v>1250</v>
          </cell>
          <cell r="C252">
            <v>92.873116974281629</v>
          </cell>
          <cell r="D252">
            <v>96.147589234143297</v>
          </cell>
          <cell r="E252">
            <v>109.53373615983702</v>
          </cell>
          <cell r="F252">
            <v>157.01698980243046</v>
          </cell>
          <cell r="G252">
            <v>133.07478728356818</v>
          </cell>
          <cell r="H252">
            <v>138.13465962369466</v>
          </cell>
          <cell r="I252">
            <v>126.53742088856183</v>
          </cell>
          <cell r="J252">
            <v>128.26871007054513</v>
          </cell>
          <cell r="K252">
            <v>121.72069021604504</v>
          </cell>
          <cell r="L252">
            <v>129.94546162015638</v>
          </cell>
          <cell r="M252">
            <v>118.62561356223506</v>
          </cell>
          <cell r="N252">
            <v>106.02087701552868</v>
          </cell>
          <cell r="O252">
            <v>142.73243582583962</v>
          </cell>
          <cell r="P252">
            <v>138.49778950397138</v>
          </cell>
          <cell r="Q252">
            <v>2.1916574386709984</v>
          </cell>
          <cell r="R252">
            <v>9.3667608404758607</v>
          </cell>
          <cell r="S252">
            <v>14.453618798181703</v>
          </cell>
          <cell r="T252">
            <v>19.705570699351167</v>
          </cell>
          <cell r="U252">
            <v>20.373218546897355</v>
          </cell>
          <cell r="V252">
            <v>23.116770319542116</v>
          </cell>
          <cell r="W252">
            <v>32.937121794879907</v>
          </cell>
          <cell r="X252">
            <v>44.526616772486811</v>
          </cell>
          <cell r="Y252">
            <v>58.293200099910955</v>
          </cell>
          <cell r="Z252">
            <v>67.421859424797361</v>
          </cell>
          <cell r="AA252">
            <v>80.480626157650903</v>
          </cell>
          <cell r="AB252">
            <v>81.039902993350793</v>
          </cell>
          <cell r="AC252">
            <v>139.73843027598707</v>
          </cell>
          <cell r="AD252">
            <v>139.73084730751751</v>
          </cell>
        </row>
        <row r="253">
          <cell r="B253">
            <v>1251</v>
          </cell>
          <cell r="C253">
            <v>20.243804402107369</v>
          </cell>
          <cell r="D253">
            <v>18.927795470189078</v>
          </cell>
          <cell r="E253">
            <v>19.093832996550759</v>
          </cell>
          <cell r="F253">
            <v>28.692708856631526</v>
          </cell>
          <cell r="G253">
            <v>29.395863913248945</v>
          </cell>
          <cell r="H253">
            <v>32.286585785921034</v>
          </cell>
          <cell r="I253">
            <v>32.517466784782606</v>
          </cell>
          <cell r="J253">
            <v>30.462892410003064</v>
          </cell>
          <cell r="K253">
            <v>30.711007310800071</v>
          </cell>
          <cell r="L253">
            <v>34.175116740183952</v>
          </cell>
          <cell r="M253">
            <v>33.843567313954772</v>
          </cell>
          <cell r="N253">
            <v>33.296920257139902</v>
          </cell>
          <cell r="O253">
            <v>29.516891493178331</v>
          </cell>
          <cell r="P253">
            <v>30.762176806408736</v>
          </cell>
          <cell r="Q253">
            <v>0.47772149735391722</v>
          </cell>
          <cell r="R253">
            <v>1.8439581774115308</v>
          </cell>
          <cell r="S253">
            <v>2.5195432311883494</v>
          </cell>
          <cell r="T253">
            <v>3.6009237194120511</v>
          </cell>
          <cell r="U253">
            <v>4.5003893833270379</v>
          </cell>
          <cell r="V253">
            <v>5.4031449460154475</v>
          </cell>
          <cell r="W253">
            <v>8.4641504183539205</v>
          </cell>
          <cell r="X253">
            <v>10.574749955587032</v>
          </cell>
          <cell r="Y253">
            <v>14.707794469952077</v>
          </cell>
          <cell r="Z253">
            <v>17.731669024486468</v>
          </cell>
          <cell r="AA253">
            <v>22.960905381591257</v>
          </cell>
          <cell r="AB253">
            <v>25.451394702391759</v>
          </cell>
          <cell r="AC253">
            <v>28.897734842248578</v>
          </cell>
          <cell r="AD253">
            <v>31.036055128229311</v>
          </cell>
        </row>
        <row r="254">
          <cell r="B254">
            <v>1252</v>
          </cell>
          <cell r="C254">
            <v>31.037061067066748</v>
          </cell>
          <cell r="D254">
            <v>30.971401432356163</v>
          </cell>
          <cell r="E254">
            <v>25.627225863151125</v>
          </cell>
          <cell r="F254">
            <v>38.552467049751748</v>
          </cell>
          <cell r="G254">
            <v>32.865451454024857</v>
          </cell>
          <cell r="H254">
            <v>46.733388705395292</v>
          </cell>
          <cell r="I254">
            <v>46.658674171596743</v>
          </cell>
          <cell r="J254">
            <v>65.151748760391357</v>
          </cell>
          <cell r="K254">
            <v>52.722186152154713</v>
          </cell>
          <cell r="L254">
            <v>54.589505972987872</v>
          </cell>
          <cell r="M254">
            <v>70.438379643490762</v>
          </cell>
          <cell r="N254">
            <v>71.406856498452754</v>
          </cell>
          <cell r="O254">
            <v>55.262034948169571</v>
          </cell>
          <cell r="P254">
            <v>58.223023536393761</v>
          </cell>
          <cell r="Q254">
            <v>0.73242514064602415</v>
          </cell>
          <cell r="R254">
            <v>3.0172541238114858</v>
          </cell>
          <cell r="S254">
            <v>3.3816627321136421</v>
          </cell>
          <cell r="T254">
            <v>4.838319509495081</v>
          </cell>
          <cell r="U254">
            <v>5.0315693812720585</v>
          </cell>
          <cell r="V254">
            <v>7.8208106198655694</v>
          </cell>
          <cell r="W254">
            <v>12.145043127842166</v>
          </cell>
          <cell r="X254">
            <v>22.616481817863498</v>
          </cell>
          <cell r="Y254">
            <v>25.249158065217628</v>
          </cell>
          <cell r="Z254">
            <v>28.323620939825286</v>
          </cell>
          <cell r="AA254">
            <v>47.788371575118177</v>
          </cell>
          <cell r="AB254">
            <v>54.581747355732084</v>
          </cell>
          <cell r="AC254">
            <v>54.102839153789276</v>
          </cell>
          <cell r="AD254">
            <v>58.74138815271526</v>
          </cell>
        </row>
        <row r="255">
          <cell r="B255">
            <v>1253</v>
          </cell>
          <cell r="C255">
            <v>99.276185263942551</v>
          </cell>
          <cell r="D255">
            <v>97.595792998146763</v>
          </cell>
          <cell r="E255">
            <v>108.96184373287485</v>
          </cell>
          <cell r="F255">
            <v>141.78538191773021</v>
          </cell>
          <cell r="G255">
            <v>174.71930239142401</v>
          </cell>
          <cell r="H255">
            <v>181.21751004714076</v>
          </cell>
          <cell r="I255">
            <v>194.58985741331827</v>
          </cell>
          <cell r="J255">
            <v>211.55751508655644</v>
          </cell>
          <cell r="K255">
            <v>213.65296930255457</v>
          </cell>
          <cell r="L255">
            <v>218.08574716252863</v>
          </cell>
          <cell r="M255">
            <v>231.02502971877195</v>
          </cell>
          <cell r="N255">
            <v>229.87923298693991</v>
          </cell>
          <cell r="O255">
            <v>228.6181980052263</v>
          </cell>
          <cell r="P255">
            <v>237.10462721077045</v>
          </cell>
          <cell r="Q255">
            <v>2.3427596381507456</v>
          </cell>
          <cell r="R255">
            <v>9.5078457955303577</v>
          </cell>
          <cell r="S255">
            <v>14.378154238835197</v>
          </cell>
          <cell r="T255">
            <v>17.7940098777202</v>
          </cell>
          <cell r="U255">
            <v>26.74882751754328</v>
          </cell>
          <cell r="V255">
            <v>30.326665074870824</v>
          </cell>
          <cell r="W255">
            <v>50.650865085319069</v>
          </cell>
          <cell r="X255">
            <v>73.439113829225576</v>
          </cell>
          <cell r="Y255">
            <v>102.32044584522255</v>
          </cell>
          <cell r="Z255">
            <v>113.153213697639</v>
          </cell>
          <cell r="AA255">
            <v>156.73713704420277</v>
          </cell>
          <cell r="AB255">
            <v>175.71436179233726</v>
          </cell>
          <cell r="AC255">
            <v>223.82262263607797</v>
          </cell>
          <cell r="AD255">
            <v>239.21559022242732</v>
          </cell>
        </row>
        <row r="256">
          <cell r="B256">
            <v>1254</v>
          </cell>
          <cell r="C256">
            <v>174.70975755754594</v>
          </cell>
          <cell r="D256">
            <v>183.47198266619566</v>
          </cell>
          <cell r="E256">
            <v>128.77248493752566</v>
          </cell>
          <cell r="F256">
            <v>157.37789182515402</v>
          </cell>
          <cell r="G256">
            <v>215.70607540943971</v>
          </cell>
          <cell r="H256">
            <v>142.55095135267715</v>
          </cell>
          <cell r="I256">
            <v>147.81109232558163</v>
          </cell>
          <cell r="J256">
            <v>150.39398416282981</v>
          </cell>
          <cell r="K256">
            <v>140.7063779056453</v>
          </cell>
          <cell r="L256">
            <v>152.4720703228941</v>
          </cell>
          <cell r="M256">
            <v>143.27552941873188</v>
          </cell>
          <cell r="N256">
            <v>165.13151577092162</v>
          </cell>
          <cell r="O256">
            <v>160.81213860458584</v>
          </cell>
          <cell r="P256">
            <v>151.23755761392158</v>
          </cell>
          <cell r="Q256">
            <v>4.1228716364223663</v>
          </cell>
          <cell r="R256">
            <v>17.873960192357188</v>
          </cell>
          <cell r="S256">
            <v>16.992284516485352</v>
          </cell>
          <cell r="T256">
            <v>19.750863761797895</v>
          </cell>
          <cell r="U256">
            <v>33.023738800690737</v>
          </cell>
          <cell r="V256">
            <v>23.855834663285364</v>
          </cell>
          <cell r="W256">
            <v>38.474562831887155</v>
          </cell>
          <cell r="X256">
            <v>52.207083816644115</v>
          </cell>
          <cell r="Y256">
            <v>67.385627110963171</v>
          </cell>
          <cell r="Z256">
            <v>79.109730831287592</v>
          </cell>
          <cell r="AA256">
            <v>97.204170114904969</v>
          </cell>
          <cell r="AB256">
            <v>126.22270628133354</v>
          </cell>
          <cell r="AC256">
            <v>157.43888687886545</v>
          </cell>
          <cell r="AD256">
            <v>152.58403867526553</v>
          </cell>
        </row>
        <row r="257">
          <cell r="B257">
            <v>1255</v>
          </cell>
          <cell r="C257">
            <v>98.899212674327885</v>
          </cell>
          <cell r="D257">
            <v>101.52686683771165</v>
          </cell>
          <cell r="E257">
            <v>87.111212513912406</v>
          </cell>
          <cell r="F257">
            <v>113.40451369901299</v>
          </cell>
          <cell r="G257">
            <v>124.84041102380336</v>
          </cell>
          <cell r="H257">
            <v>101.05624454352771</v>
          </cell>
          <cell r="I257">
            <v>133.92567728918905</v>
          </cell>
          <cell r="J257">
            <v>156.10697163743131</v>
          </cell>
          <cell r="K257">
            <v>124.10098270735213</v>
          </cell>
          <cell r="L257">
            <v>155.00490372710499</v>
          </cell>
          <cell r="M257">
            <v>149.77711674389985</v>
          </cell>
          <cell r="N257">
            <v>160.9218946804755</v>
          </cell>
          <cell r="O257">
            <v>154.71860411638724</v>
          </cell>
          <cell r="P257">
            <v>136.59173608433755</v>
          </cell>
          <cell r="Q257">
            <v>2.3338636862636908</v>
          </cell>
          <cell r="R257">
            <v>9.8908135724112345</v>
          </cell>
          <cell r="S257">
            <v>11.494835316182266</v>
          </cell>
          <cell r="T257">
            <v>14.232222036184064</v>
          </cell>
          <cell r="U257">
            <v>19.112568422542157</v>
          </cell>
          <cell r="V257">
            <v>16.911714994862113</v>
          </cell>
          <cell r="W257">
            <v>34.860251721271965</v>
          </cell>
          <cell r="X257">
            <v>54.190264311463871</v>
          </cell>
          <cell r="Y257">
            <v>59.433144888638346</v>
          </cell>
          <cell r="Z257">
            <v>80.42388475090894</v>
          </cell>
          <cell r="AA257">
            <v>101.61512153791826</v>
          </cell>
          <cell r="AB257">
            <v>123.00496941278691</v>
          </cell>
          <cell r="AC257">
            <v>151.47317250366584</v>
          </cell>
          <cell r="AD257">
            <v>137.8078241293664</v>
          </cell>
        </row>
        <row r="258">
          <cell r="B258">
            <v>1256</v>
          </cell>
          <cell r="C258">
            <v>66.767895757007651</v>
          </cell>
          <cell r="D258">
            <v>70.54119439230854</v>
          </cell>
          <cell r="E258">
            <v>61.642457204037484</v>
          </cell>
          <cell r="F258">
            <v>82.445460511017728</v>
          </cell>
          <cell r="G258">
            <v>48.991806536622143</v>
          </cell>
          <cell r="H258">
            <v>85.618304781158628</v>
          </cell>
          <cell r="I258">
            <v>81.865122390766345</v>
          </cell>
          <cell r="J258">
            <v>78.335500405951578</v>
          </cell>
          <cell r="K258">
            <v>91.438220929949367</v>
          </cell>
          <cell r="L258">
            <v>115.89141563330659</v>
          </cell>
          <cell r="M258">
            <v>78.9749500999243</v>
          </cell>
          <cell r="N258">
            <v>54.978822319468108</v>
          </cell>
          <cell r="O258">
            <v>83.025485659153915</v>
          </cell>
          <cell r="P258">
            <v>62.876213909815533</v>
          </cell>
          <cell r="Q258">
            <v>1.5756158527637003</v>
          </cell>
          <cell r="R258">
            <v>6.8721691572026691</v>
          </cell>
          <cell r="S258">
            <v>8.1340837028535162</v>
          </cell>
          <cell r="T258">
            <v>10.346872991162622</v>
          </cell>
          <cell r="U258">
            <v>7.5004499496289112</v>
          </cell>
          <cell r="V258">
            <v>14.328183036512129</v>
          </cell>
          <cell r="W258">
            <v>21.309123324965444</v>
          </cell>
          <cell r="X258">
            <v>27.19302941721682</v>
          </cell>
          <cell r="Y258">
            <v>43.790636579439827</v>
          </cell>
          <cell r="Z258">
            <v>60.129954797571472</v>
          </cell>
          <cell r="AA258">
            <v>53.579941497850221</v>
          </cell>
          <cell r="AB258">
            <v>42.024538495430292</v>
          </cell>
          <cell r="AC258">
            <v>81.283914001636461</v>
          </cell>
          <cell r="AD258">
            <v>63.436006282651263</v>
          </cell>
        </row>
        <row r="259">
          <cell r="B259">
            <v>1257</v>
          </cell>
          <cell r="C259">
            <v>235.70947704662731</v>
          </cell>
          <cell r="D259">
            <v>235.70428911258369</v>
          </cell>
          <cell r="E259">
            <v>263.23632942441242</v>
          </cell>
          <cell r="F259">
            <v>370.69073364378892</v>
          </cell>
          <cell r="G259">
            <v>530.48408988018286</v>
          </cell>
          <cell r="H259">
            <v>566.17451426899731</v>
          </cell>
          <cell r="I259">
            <v>537.77319255215161</v>
          </cell>
          <cell r="J259">
            <v>508.85103916183209</v>
          </cell>
          <cell r="K259">
            <v>523.00171949407797</v>
          </cell>
          <cell r="L259">
            <v>570.22437793224026</v>
          </cell>
          <cell r="M259">
            <v>526.97969853943118</v>
          </cell>
          <cell r="N259">
            <v>564.31050068293587</v>
          </cell>
          <cell r="O259">
            <v>612.53104432132557</v>
          </cell>
          <cell r="P259">
            <v>579.37815345971921</v>
          </cell>
          <cell r="Q259">
            <v>5.5623677288396243</v>
          </cell>
          <cell r="R259">
            <v>22.962465546748565</v>
          </cell>
          <cell r="S259">
            <v>34.735577299956304</v>
          </cell>
          <cell r="T259">
            <v>46.521541831895235</v>
          </cell>
          <cell r="U259">
            <v>81.214995863573435</v>
          </cell>
          <cell r="V259">
            <v>94.749038675661154</v>
          </cell>
          <cell r="W259">
            <v>139.97994440483134</v>
          </cell>
          <cell r="X259">
            <v>176.64023597477086</v>
          </cell>
          <cell r="Y259">
            <v>250.47051436327612</v>
          </cell>
          <cell r="Z259">
            <v>295.85941186557432</v>
          </cell>
          <cell r="AA259">
            <v>357.52528342939127</v>
          </cell>
          <cell r="AB259">
            <v>431.34587753670553</v>
          </cell>
          <cell r="AC259">
            <v>599.68237866558923</v>
          </cell>
          <cell r="AD259">
            <v>584.53640729096264</v>
          </cell>
        </row>
        <row r="260">
          <cell r="B260">
            <v>1258</v>
          </cell>
          <cell r="C260">
            <v>70.98352457622002</v>
          </cell>
          <cell r="D260">
            <v>72.023545245778166</v>
          </cell>
          <cell r="E260">
            <v>74.613970982809533</v>
          </cell>
          <cell r="F260">
            <v>93.308840919577918</v>
          </cell>
          <cell r="G260">
            <v>100.26973618814033</v>
          </cell>
          <cell r="H260">
            <v>112.64655807674657</v>
          </cell>
          <cell r="I260">
            <v>110.68637784240045</v>
          </cell>
          <cell r="J260">
            <v>114.16857511086381</v>
          </cell>
          <cell r="K260">
            <v>125.84128957801455</v>
          </cell>
          <cell r="L260">
            <v>114.7428559434246</v>
          </cell>
          <cell r="M260">
            <v>137.87377398382384</v>
          </cell>
          <cell r="N260">
            <v>133.04091935176555</v>
          </cell>
          <cell r="O260">
            <v>131.34440904647332</v>
          </cell>
          <cell r="P260">
            <v>135.8181508882486</v>
          </cell>
          <cell r="Q260">
            <v>1.6750979694548109</v>
          </cell>
          <cell r="R260">
            <v>7.0165807439800805</v>
          </cell>
          <cell r="S260">
            <v>9.8457510116372227</v>
          </cell>
          <cell r="T260">
            <v>11.710222976053977</v>
          </cell>
          <cell r="U260">
            <v>15.350896219339427</v>
          </cell>
          <cell r="V260">
            <v>18.851348513406958</v>
          </cell>
          <cell r="W260">
            <v>28.811166550011361</v>
          </cell>
          <cell r="X260">
            <v>39.631960036289954</v>
          </cell>
          <cell r="Y260">
            <v>60.266594456388177</v>
          </cell>
          <cell r="Z260">
            <v>59.534027637155724</v>
          </cell>
          <cell r="AA260">
            <v>93.5393910954581</v>
          </cell>
          <cell r="AB260">
            <v>101.69339758276213</v>
          </cell>
          <cell r="AC260">
            <v>128.58928273371927</v>
          </cell>
          <cell r="AD260">
            <v>137.02735163734178</v>
          </cell>
        </row>
        <row r="261">
          <cell r="B261">
            <v>1259</v>
          </cell>
          <cell r="C261">
            <v>96.534365890035318</v>
          </cell>
          <cell r="D261">
            <v>81.941767632255633</v>
          </cell>
          <cell r="E261">
            <v>54.26481155176549</v>
          </cell>
          <cell r="F261">
            <v>25.748497265624742</v>
          </cell>
          <cell r="G261">
            <v>33.291293054685951</v>
          </cell>
          <cell r="H261">
            <v>36.405819853108817</v>
          </cell>
          <cell r="I261">
            <v>22.344218662741973</v>
          </cell>
          <cell r="J261">
            <v>36.314656291644233</v>
          </cell>
          <cell r="K261">
            <v>15.764266033038721</v>
          </cell>
          <cell r="L261">
            <v>22.211527292877495</v>
          </cell>
          <cell r="M261">
            <v>62.730826114246184</v>
          </cell>
          <cell r="N261">
            <v>66.012894376400851</v>
          </cell>
          <cell r="O261">
            <v>79.439272697291514</v>
          </cell>
          <cell r="P261">
            <v>67.901670654526697</v>
          </cell>
          <cell r="Q261">
            <v>2.2780570738125632</v>
          </cell>
          <cell r="R261">
            <v>7.9828204364860413</v>
          </cell>
          <cell r="S261">
            <v>7.1605600961137901</v>
          </cell>
          <cell r="T261">
            <v>3.2314263183127507</v>
          </cell>
          <cell r="U261">
            <v>5.0967640298882682</v>
          </cell>
          <cell r="V261">
            <v>6.0924968297716315</v>
          </cell>
          <cell r="W261">
            <v>5.8160996671039822</v>
          </cell>
          <cell r="X261">
            <v>12.60610466132637</v>
          </cell>
          <cell r="Y261">
            <v>7.5496574383622823</v>
          </cell>
          <cell r="Z261">
            <v>11.524392249480043</v>
          </cell>
          <cell r="AA261">
            <v>42.559241747673447</v>
          </cell>
          <cell r="AB261">
            <v>50.458727631448291</v>
          </cell>
          <cell r="AC261">
            <v>77.772926698529517</v>
          </cell>
          <cell r="AD261">
            <v>68.506205103590801</v>
          </cell>
        </row>
        <row r="262">
          <cell r="B262">
            <v>1260</v>
          </cell>
          <cell r="C262">
            <v>132.30963502818665</v>
          </cell>
          <cell r="D262">
            <v>132.50067779118925</v>
          </cell>
          <cell r="E262">
            <v>125.90022443735995</v>
          </cell>
          <cell r="F262">
            <v>159.40355230363414</v>
          </cell>
          <cell r="G262">
            <v>132.66751616404451</v>
          </cell>
          <cell r="H262">
            <v>155.15043003895661</v>
          </cell>
          <cell r="I262">
            <v>144.77671773658727</v>
          </cell>
          <cell r="J262">
            <v>147.31733004961035</v>
          </cell>
          <cell r="K262">
            <v>153.59800227212691</v>
          </cell>
          <cell r="L262">
            <v>178.00177789619531</v>
          </cell>
          <cell r="M262">
            <v>174.49686845641335</v>
          </cell>
          <cell r="N262">
            <v>161.06462595203863</v>
          </cell>
          <cell r="O262">
            <v>163.63692245129513</v>
          </cell>
          <cell r="P262">
            <v>155.57749290878812</v>
          </cell>
          <cell r="Q262">
            <v>3.1222963680401796</v>
          </cell>
          <cell r="R262">
            <v>12.908302433341605</v>
          </cell>
          <cell r="S262">
            <v>16.613272900393948</v>
          </cell>
          <cell r="T262">
            <v>20.005083358172769</v>
          </cell>
          <cell r="U262">
            <v>20.310866964788765</v>
          </cell>
          <cell r="V262">
            <v>25.9643514955571</v>
          </cell>
          <cell r="W262">
            <v>37.684728767725112</v>
          </cell>
          <cell r="X262">
            <v>51.139068097413166</v>
          </cell>
          <cell r="Y262">
            <v>73.559549042184187</v>
          </cell>
          <cell r="Z262">
            <v>92.3557521520992</v>
          </cell>
          <cell r="AA262">
            <v>118.38604508927264</v>
          </cell>
          <cell r="AB262">
            <v>123.11406989117569</v>
          </cell>
          <cell r="AC262">
            <v>160.20441707054357</v>
          </cell>
          <cell r="AD262">
            <v>156.96261278957743</v>
          </cell>
        </row>
        <row r="263">
          <cell r="B263">
            <v>1261</v>
          </cell>
          <cell r="C263">
            <v>38.635958234605297</v>
          </cell>
          <cell r="D263">
            <v>39.593625670840453</v>
          </cell>
          <cell r="E263">
            <v>45.260426810613204</v>
          </cell>
          <cell r="F263">
            <v>65.957853559136709</v>
          </cell>
          <cell r="G263">
            <v>71.240994942019967</v>
          </cell>
          <cell r="H263">
            <v>77.063774208088176</v>
          </cell>
          <cell r="I263">
            <v>82.143721526426233</v>
          </cell>
          <cell r="J263">
            <v>84.225067840098774</v>
          </cell>
          <cell r="K263">
            <v>88.090938958910968</v>
          </cell>
          <cell r="L263">
            <v>90.12427174431852</v>
          </cell>
          <cell r="M263">
            <v>94.914545659933808</v>
          </cell>
          <cell r="N263">
            <v>96.66472297717111</v>
          </cell>
          <cell r="O263">
            <v>98.989456404202315</v>
          </cell>
          <cell r="P263">
            <v>100.3072252951165</v>
          </cell>
          <cell r="Q263">
            <v>0.91174699443438922</v>
          </cell>
          <cell r="R263">
            <v>3.8572368316270724</v>
          </cell>
          <cell r="S263">
            <v>5.9723787273082598</v>
          </cell>
          <cell r="T263">
            <v>8.2776847787136774</v>
          </cell>
          <cell r="U263">
            <v>10.906711850377681</v>
          </cell>
          <cell r="V263">
            <v>12.896586368536925</v>
          </cell>
          <cell r="W263">
            <v>21.381641427505706</v>
          </cell>
          <cell r="X263">
            <v>29.237507076279293</v>
          </cell>
          <cell r="Y263">
            <v>42.187591301087913</v>
          </cell>
          <cell r="Z263">
            <v>46.760740271710688</v>
          </cell>
          <cell r="AA263">
            <v>64.394036302900588</v>
          </cell>
          <cell r="AB263">
            <v>73.888275530881401</v>
          </cell>
          <cell r="AC263">
            <v>96.913018906752868</v>
          </cell>
          <cell r="AD263">
            <v>101.20026920105302</v>
          </cell>
        </row>
        <row r="264">
          <cell r="B264">
            <v>1262</v>
          </cell>
          <cell r="C264">
            <v>93.473387737720358</v>
          </cell>
          <cell r="D264">
            <v>92.64457266089218</v>
          </cell>
          <cell r="E264">
            <v>98.228774125064504</v>
          </cell>
          <cell r="F264">
            <v>136.42958871304424</v>
          </cell>
          <cell r="G264">
            <v>141.6953098281551</v>
          </cell>
          <cell r="H264">
            <v>143.55009183693684</v>
          </cell>
          <cell r="I264">
            <v>164.62613423547995</v>
          </cell>
          <cell r="J264">
            <v>167.61467859369398</v>
          </cell>
          <cell r="K264">
            <v>176.71232117317609</v>
          </cell>
          <cell r="L264">
            <v>189.81103448765438</v>
          </cell>
          <cell r="M264">
            <v>155.20763828085032</v>
          </cell>
          <cell r="N264">
            <v>179.55140733849015</v>
          </cell>
          <cell r="O264">
            <v>185.01435718585753</v>
          </cell>
          <cell r="P264">
            <v>215.5935370882971</v>
          </cell>
          <cell r="Q264">
            <v>2.2058228713254393</v>
          </cell>
          <cell r="R264">
            <v>9.0254946816129333</v>
          </cell>
          <cell r="S264">
            <v>12.9618627647704</v>
          </cell>
          <cell r="T264">
            <v>17.121859928986371</v>
          </cell>
          <cell r="U264">
            <v>21.692986125522765</v>
          </cell>
          <cell r="V264">
            <v>24.023040353403317</v>
          </cell>
          <cell r="W264">
            <v>42.851442647227181</v>
          </cell>
          <cell r="X264">
            <v>58.18499737839641</v>
          </cell>
          <cell r="Y264">
            <v>84.629216939075562</v>
          </cell>
          <cell r="Z264">
            <v>98.482953732621468</v>
          </cell>
          <cell r="AA264">
            <v>105.29941669586991</v>
          </cell>
          <cell r="AB264">
            <v>137.24493743717687</v>
          </cell>
          <cell r="AC264">
            <v>181.13343124907345</v>
          </cell>
          <cell r="AD264">
            <v>217.51298500333544</v>
          </cell>
        </row>
        <row r="265">
          <cell r="B265">
            <v>1263</v>
          </cell>
          <cell r="C265">
            <v>87.813806268184194</v>
          </cell>
          <cell r="D265">
            <v>83.862717614864266</v>
          </cell>
          <cell r="E265">
            <v>56.574258021237448</v>
          </cell>
          <cell r="F265">
            <v>22.770355916669143</v>
          </cell>
          <cell r="G265">
            <v>23.301046781201748</v>
          </cell>
          <cell r="H265">
            <v>20.293179571244252</v>
          </cell>
          <cell r="I265">
            <v>23.308690633050919</v>
          </cell>
          <cell r="J265">
            <v>18.458978374756562</v>
          </cell>
          <cell r="K265">
            <v>8.7305101620683718</v>
          </cell>
          <cell r="L265">
            <v>18.372406110084057</v>
          </cell>
          <cell r="M265">
            <v>23.017598581890343</v>
          </cell>
          <cell r="N265">
            <v>18.996154107000081</v>
          </cell>
          <cell r="O265">
            <v>12.55133698070337</v>
          </cell>
          <cell r="P265">
            <v>22.530806604756126</v>
          </cell>
          <cell r="Q265">
            <v>2.0722657750248135</v>
          </cell>
          <cell r="R265">
            <v>8.1699606364321244</v>
          </cell>
          <cell r="S265">
            <v>7.4653051004825333</v>
          </cell>
          <cell r="T265">
            <v>2.8576707458848989</v>
          </cell>
          <cell r="U265">
            <v>3.5672972178669005</v>
          </cell>
          <cell r="V265">
            <v>3.3960540568140605</v>
          </cell>
          <cell r="W265">
            <v>6.0671473850892426</v>
          </cell>
          <cell r="X265">
            <v>6.4077658195234823</v>
          </cell>
          <cell r="Y265">
            <v>4.1811246300727216</v>
          </cell>
          <cell r="Z265">
            <v>9.5324743673636334</v>
          </cell>
          <cell r="AA265">
            <v>15.616110980485027</v>
          </cell>
          <cell r="AB265">
            <v>14.520220256738197</v>
          </cell>
          <cell r="AC265">
            <v>12.288055741503127</v>
          </cell>
          <cell r="AD265">
            <v>22.731400325447861</v>
          </cell>
        </row>
        <row r="266">
          <cell r="B266">
            <v>1264</v>
          </cell>
          <cell r="C266">
            <v>33.065774672609479</v>
          </cell>
          <cell r="D266">
            <v>31.057252108202121</v>
          </cell>
          <cell r="E266">
            <v>35.534613478360413</v>
          </cell>
          <cell r="F266">
            <v>46.382697749221563</v>
          </cell>
          <cell r="G266">
            <v>48.977543764454275</v>
          </cell>
          <cell r="H266">
            <v>51.407045661856984</v>
          </cell>
          <cell r="I266">
            <v>57.84220970866928</v>
          </cell>
          <cell r="J266">
            <v>58.37279619222646</v>
          </cell>
          <cell r="K266">
            <v>67.15097272205378</v>
          </cell>
          <cell r="L266">
            <v>67.698609852481368</v>
          </cell>
          <cell r="M266">
            <v>74.120345680308688</v>
          </cell>
          <cell r="N266">
            <v>63.618136391816755</v>
          </cell>
          <cell r="O266">
            <v>62.207214249521662</v>
          </cell>
          <cell r="P266">
            <v>64.978297101226275</v>
          </cell>
          <cell r="Q266">
            <v>0.78029954617235153</v>
          </cell>
          <cell r="R266">
            <v>3.0256177526351276</v>
          </cell>
          <cell r="S266">
            <v>4.6890006254098271</v>
          </cell>
          <cell r="T266">
            <v>5.8210103943145013</v>
          </cell>
          <cell r="U266">
            <v>7.4982663761632562</v>
          </cell>
          <cell r="V266">
            <v>8.6029449133815952</v>
          </cell>
          <cell r="W266">
            <v>15.056067151370554</v>
          </cell>
          <cell r="X266">
            <v>20.263267047437129</v>
          </cell>
          <cell r="Y266">
            <v>32.159241644477198</v>
          </cell>
          <cell r="Z266">
            <v>35.125244851338479</v>
          </cell>
          <cell r="AA266">
            <v>50.286372835013431</v>
          </cell>
          <cell r="AB266">
            <v>48.628230089583738</v>
          </cell>
          <cell r="AC266">
            <v>60.902333942348911</v>
          </cell>
          <cell r="AD266">
            <v>65.556804502598979</v>
          </cell>
        </row>
        <row r="267">
          <cell r="B267">
            <v>1265</v>
          </cell>
          <cell r="C267">
            <v>235.15417933843221</v>
          </cell>
          <cell r="D267">
            <v>347.28533746438893</v>
          </cell>
          <cell r="E267">
            <v>259.55877076762795</v>
          </cell>
          <cell r="F267">
            <v>26.771257928547836</v>
          </cell>
          <cell r="G267">
            <v>39.821680053261332</v>
          </cell>
          <cell r="H267">
            <v>49.028666673165461</v>
          </cell>
          <cell r="I267">
            <v>93.004176214323664</v>
          </cell>
          <cell r="J267">
            <v>138.58267112639606</v>
          </cell>
          <cell r="K267">
            <v>56.613920808346037</v>
          </cell>
          <cell r="L267">
            <v>55.376083702132277</v>
          </cell>
          <cell r="M267">
            <v>58.043670014622741</v>
          </cell>
          <cell r="N267">
            <v>128.72312404613533</v>
          </cell>
          <cell r="O267">
            <v>50.208551118470687</v>
          </cell>
          <cell r="P267">
            <v>50.933047159831894</v>
          </cell>
          <cell r="Q267">
            <v>5.5492635885620922</v>
          </cell>
          <cell r="R267">
            <v>33.83276403853629</v>
          </cell>
          <cell r="S267">
            <v>34.250301869786092</v>
          </cell>
          <cell r="T267">
            <v>3.3597823807815677</v>
          </cell>
          <cell r="U267">
            <v>6.0965402026225419</v>
          </cell>
          <cell r="V267">
            <v>8.2049243082403205</v>
          </cell>
          <cell r="W267">
            <v>24.208568958438079</v>
          </cell>
          <cell r="X267">
            <v>48.106958315546301</v>
          </cell>
          <cell r="Y267">
            <v>27.112946930088967</v>
          </cell>
          <cell r="Z267">
            <v>28.731734716326926</v>
          </cell>
          <cell r="AA267">
            <v>39.379277096966362</v>
          </cell>
          <cell r="AB267">
            <v>98.392974849396452</v>
          </cell>
          <cell r="AC267">
            <v>49.155358970316072</v>
          </cell>
          <cell r="AD267">
            <v>51.386508485703899</v>
          </cell>
        </row>
        <row r="268">
          <cell r="B268">
            <v>1266</v>
          </cell>
          <cell r="C268">
            <v>89.642030590766723</v>
          </cell>
          <cell r="D268">
            <v>89.011082951338835</v>
          </cell>
          <cell r="E268">
            <v>97.529792450375098</v>
          </cell>
          <cell r="F268">
            <v>134.80948003203167</v>
          </cell>
          <cell r="G268">
            <v>142.52536412013902</v>
          </cell>
          <cell r="H268">
            <v>151.06077981453265</v>
          </cell>
          <cell r="I268">
            <v>155.25706734753058</v>
          </cell>
          <cell r="J268">
            <v>153.44370558732453</v>
          </cell>
          <cell r="K268">
            <v>157.25977229347851</v>
          </cell>
          <cell r="L268">
            <v>152.97379592260515</v>
          </cell>
          <cell r="M268">
            <v>161.41294261593012</v>
          </cell>
          <cell r="N268">
            <v>162.97873261465804</v>
          </cell>
          <cell r="O268">
            <v>163.70409390948441</v>
          </cell>
          <cell r="P268">
            <v>168.39776737183621</v>
          </cell>
          <cell r="Q268">
            <v>2.1154089532305882</v>
          </cell>
          <cell r="R268">
            <v>8.6715177447306715</v>
          </cell>
          <cell r="S268">
            <v>12.869628033927905</v>
          </cell>
          <cell r="T268">
            <v>16.918536924294351</v>
          </cell>
          <cell r="U268">
            <v>21.820064123102743</v>
          </cell>
          <cell r="V268">
            <v>25.279950453973367</v>
          </cell>
          <cell r="W268">
            <v>40.41271665592906</v>
          </cell>
          <cell r="X268">
            <v>53.265750244774821</v>
          </cell>
          <cell r="Y268">
            <v>75.313205648925674</v>
          </cell>
          <cell r="Z268">
            <v>79.370049833057905</v>
          </cell>
          <cell r="AA268">
            <v>109.50935722548411</v>
          </cell>
          <cell r="AB268">
            <v>124.57716869420562</v>
          </cell>
          <cell r="AC268">
            <v>160.27017951670663</v>
          </cell>
          <cell r="AD268">
            <v>169.89702726545087</v>
          </cell>
        </row>
        <row r="269">
          <cell r="B269">
            <v>1267</v>
          </cell>
          <cell r="C269">
            <v>89.350846466492783</v>
          </cell>
          <cell r="D269">
            <v>89.526645238838313</v>
          </cell>
          <cell r="E269">
            <v>99.594648905987185</v>
          </cell>
          <cell r="F269">
            <v>136.57134855110678</v>
          </cell>
          <cell r="G269">
            <v>140.83073724043001</v>
          </cell>
          <cell r="H269">
            <v>152.31551294045954</v>
          </cell>
          <cell r="I269">
            <v>154.38039600430847</v>
          </cell>
          <cell r="J269">
            <v>146.8723259713841</v>
          </cell>
          <cell r="K269">
            <v>155.63105850293678</v>
          </cell>
          <cell r="L269">
            <v>155.29430329680238</v>
          </cell>
          <cell r="M269">
            <v>162.19670596926392</v>
          </cell>
          <cell r="N269">
            <v>155.76104437091826</v>
          </cell>
          <cell r="O269">
            <v>155.81979023444606</v>
          </cell>
          <cell r="P269">
            <v>158.99269759267898</v>
          </cell>
          <cell r="Q269">
            <v>2.1085374723028547</v>
          </cell>
          <cell r="R269">
            <v>8.721744158974051</v>
          </cell>
          <cell r="S269">
            <v>13.142097951678457</v>
          </cell>
          <cell r="T269">
            <v>17.139650733120273</v>
          </cell>
          <cell r="U269">
            <v>21.56062351470117</v>
          </cell>
          <cell r="V269">
            <v>25.48992945246215</v>
          </cell>
          <cell r="W269">
            <v>40.184523046457457</v>
          </cell>
          <cell r="X269">
            <v>50.984591405143675</v>
          </cell>
          <cell r="Y269">
            <v>74.533199072155426</v>
          </cell>
          <cell r="Z269">
            <v>80.574038953006223</v>
          </cell>
          <cell r="AA269">
            <v>110.04109538507333</v>
          </cell>
          <cell r="AB269">
            <v>119.060134959206</v>
          </cell>
          <cell r="AC269">
            <v>152.55125975614575</v>
          </cell>
          <cell r="AD269">
            <v>160.40822333627131</v>
          </cell>
        </row>
        <row r="270">
          <cell r="B270">
            <v>1268</v>
          </cell>
          <cell r="C270">
            <v>12.285312237140253</v>
          </cell>
          <cell r="D270">
            <v>11.513503615453821</v>
          </cell>
          <cell r="E270">
            <v>13.588205417828908</v>
          </cell>
          <cell r="F270">
            <v>18.611224331703028</v>
          </cell>
          <cell r="G270">
            <v>20.860655402318493</v>
          </cell>
          <cell r="H270">
            <v>25.974903500988074</v>
          </cell>
          <cell r="I270">
            <v>27.08935481536642</v>
          </cell>
          <cell r="J270">
            <v>23.504148877130255</v>
          </cell>
          <cell r="K270">
            <v>26.093264887196618</v>
          </cell>
          <cell r="L270">
            <v>29.220579388207305</v>
          </cell>
          <cell r="M270">
            <v>26.248399621138795</v>
          </cell>
          <cell r="N270">
            <v>25.298193352712406</v>
          </cell>
          <cell r="O270">
            <v>27.969381846854997</v>
          </cell>
          <cell r="P270">
            <v>28.370698057187898</v>
          </cell>
          <cell r="Q270">
            <v>0.2899137751388316</v>
          </cell>
          <cell r="R270">
            <v>1.1216530301064811</v>
          </cell>
          <cell r="S270">
            <v>1.7930433868711613</v>
          </cell>
          <cell r="T270">
            <v>2.335701361561715</v>
          </cell>
          <cell r="U270">
            <v>3.1936830425835856</v>
          </cell>
          <cell r="V270">
            <v>4.3468878841875664</v>
          </cell>
          <cell r="W270">
            <v>7.0512372753686625</v>
          </cell>
          <cell r="X270">
            <v>8.1591233671864973</v>
          </cell>
          <cell r="Y270">
            <v>12.496313557124646</v>
          </cell>
          <cell r="Z270">
            <v>15.161020410098365</v>
          </cell>
          <cell r="AA270">
            <v>17.808022851972126</v>
          </cell>
          <cell r="AB270">
            <v>19.337353103677508</v>
          </cell>
          <cell r="AC270">
            <v>27.382686300107597</v>
          </cell>
          <cell r="AD270">
            <v>28.623284836780229</v>
          </cell>
        </row>
        <row r="271">
          <cell r="B271">
            <v>1269</v>
          </cell>
          <cell r="C271">
            <v>330.37719298730616</v>
          </cell>
          <cell r="D271">
            <v>338.82912771700336</v>
          </cell>
          <cell r="E271">
            <v>323.77128144753294</v>
          </cell>
          <cell r="F271">
            <v>416.89396085871442</v>
          </cell>
          <cell r="G271">
            <v>286.27473794522842</v>
          </cell>
          <cell r="H271">
            <v>330.6544996148383</v>
          </cell>
          <cell r="I271">
            <v>331.19737450295474</v>
          </cell>
          <cell r="J271">
            <v>319.39030485062057</v>
          </cell>
          <cell r="K271">
            <v>275.74463111660913</v>
          </cell>
          <cell r="L271">
            <v>365.34828630402723</v>
          </cell>
          <cell r="M271">
            <v>334.99381994534934</v>
          </cell>
          <cell r="N271">
            <v>367.69553309125047</v>
          </cell>
          <cell r="O271">
            <v>378.79310205109579</v>
          </cell>
          <cell r="P271">
            <v>358.77703627919931</v>
          </cell>
          <cell r="Q271">
            <v>7.796374840938995</v>
          </cell>
          <cell r="R271">
            <v>33.008954570700624</v>
          </cell>
          <cell r="S271">
            <v>42.723519199716151</v>
          </cell>
          <cell r="T271">
            <v>52.320028744473959</v>
          </cell>
          <cell r="U271">
            <v>43.827519244391631</v>
          </cell>
          <cell r="V271">
            <v>55.334874994749008</v>
          </cell>
          <cell r="W271">
            <v>86.209187650151875</v>
          </cell>
          <cell r="X271">
            <v>110.87169814922014</v>
          </cell>
          <cell r="Y271">
            <v>132.05673521589821</v>
          </cell>
          <cell r="Z271">
            <v>189.55999303987929</v>
          </cell>
          <cell r="AA271">
            <v>227.27395524913919</v>
          </cell>
          <cell r="AB271">
            <v>281.05794982660711</v>
          </cell>
          <cell r="AC271">
            <v>370.84740531282478</v>
          </cell>
          <cell r="AD271">
            <v>361.97125927655998</v>
          </cell>
        </row>
        <row r="272">
          <cell r="B272">
            <v>1270</v>
          </cell>
          <cell r="C272">
            <v>193.61521032132063</v>
          </cell>
          <cell r="D272">
            <v>190.63506749354673</v>
          </cell>
          <cell r="E272">
            <v>209.40324624955181</v>
          </cell>
          <cell r="F272">
            <v>288.42774757982579</v>
          </cell>
          <cell r="G272">
            <v>379.15728820870686</v>
          </cell>
          <cell r="H272">
            <v>418.95617646314651</v>
          </cell>
          <cell r="I272">
            <v>431.94788251849792</v>
          </cell>
          <cell r="J272">
            <v>399.82171135448732</v>
          </cell>
          <cell r="K272">
            <v>415.85490602113191</v>
          </cell>
          <cell r="L272">
            <v>501.69836847149617</v>
          </cell>
          <cell r="M272">
            <v>413.5925604908353</v>
          </cell>
          <cell r="N272">
            <v>401.12111174767864</v>
          </cell>
          <cell r="O272">
            <v>397.35817625605216</v>
          </cell>
          <cell r="P272">
            <v>338.44764157166321</v>
          </cell>
          <cell r="Q272">
            <v>4.5690101696283092</v>
          </cell>
          <cell r="R272">
            <v>18.57179258724382</v>
          </cell>
          <cell r="S272">
            <v>27.631986294854208</v>
          </cell>
          <cell r="T272">
            <v>36.197569312342615</v>
          </cell>
          <cell r="U272">
            <v>58.047466796730767</v>
          </cell>
          <cell r="V272">
            <v>70.112119084635836</v>
          </cell>
          <cell r="W272">
            <v>112.43409195199023</v>
          </cell>
          <cell r="X272">
            <v>138.79229087912375</v>
          </cell>
          <cell r="Y272">
            <v>199.15688291113582</v>
          </cell>
          <cell r="Z272">
            <v>260.30487291361163</v>
          </cell>
          <cell r="AA272">
            <v>280.59866029679546</v>
          </cell>
          <cell r="AB272">
            <v>306.60768802974241</v>
          </cell>
          <cell r="AC272">
            <v>389.02305202093044</v>
          </cell>
          <cell r="AD272">
            <v>341.46087020893134</v>
          </cell>
        </row>
        <row r="273">
          <cell r="B273">
            <v>1271</v>
          </cell>
          <cell r="C273">
            <v>42.187734163537975</v>
          </cell>
          <cell r="D273">
            <v>44.446510487212173</v>
          </cell>
          <cell r="E273">
            <v>45.564081592979193</v>
          </cell>
          <cell r="F273">
            <v>67.625726240278212</v>
          </cell>
          <cell r="G273">
            <v>74.38455223172825</v>
          </cell>
          <cell r="H273">
            <v>80.960858735723832</v>
          </cell>
          <cell r="I273">
            <v>84.831171749084859</v>
          </cell>
          <cell r="J273">
            <v>79.344921687282664</v>
          </cell>
          <cell r="K273">
            <v>80.093493217941443</v>
          </cell>
          <cell r="L273">
            <v>82.75614623783342</v>
          </cell>
          <cell r="M273">
            <v>94.564636171260645</v>
          </cell>
          <cell r="N273">
            <v>94.597215086460722</v>
          </cell>
          <cell r="O273">
            <v>99.81898577169305</v>
          </cell>
          <cell r="P273">
            <v>97.104358728304987</v>
          </cell>
          <cell r="Q273">
            <v>0.99556324168377919</v>
          </cell>
          <cell r="R273">
            <v>4.3300080349760659</v>
          </cell>
          <cell r="S273">
            <v>6.0124477564899008</v>
          </cell>
          <cell r="T273">
            <v>8.4870021467074537</v>
          </cell>
          <cell r="U273">
            <v>11.387977918768588</v>
          </cell>
          <cell r="V273">
            <v>13.548761631332022</v>
          </cell>
          <cell r="W273">
            <v>22.081172638745887</v>
          </cell>
          <cell r="X273">
            <v>27.543435330951382</v>
          </cell>
          <cell r="Y273">
            <v>38.357538217762034</v>
          </cell>
          <cell r="Z273">
            <v>42.937807820444156</v>
          </cell>
          <cell r="AA273">
            <v>64.156642928052889</v>
          </cell>
          <cell r="AB273">
            <v>72.307920381804323</v>
          </cell>
          <cell r="AC273">
            <v>97.725147775781764</v>
          </cell>
          <cell r="AD273">
            <v>97.968887236067488</v>
          </cell>
        </row>
        <row r="274">
          <cell r="B274">
            <v>1272</v>
          </cell>
          <cell r="C274">
            <v>649.48688894039685</v>
          </cell>
          <cell r="D274">
            <v>1238.2985680272448</v>
          </cell>
          <cell r="E274">
            <v>375.1039161001018</v>
          </cell>
          <cell r="F274">
            <v>332.8809239769422</v>
          </cell>
          <cell r="G274">
            <v>871.06944997844857</v>
          </cell>
          <cell r="H274">
            <v>542.71484532679312</v>
          </cell>
          <cell r="I274">
            <v>1094.7391304298826</v>
          </cell>
          <cell r="J274">
            <v>1833.0496880774322</v>
          </cell>
          <cell r="K274">
            <v>838.90441864874879</v>
          </cell>
          <cell r="L274">
            <v>799.68945510635172</v>
          </cell>
          <cell r="M274">
            <v>816.46247191039402</v>
          </cell>
          <cell r="N274">
            <v>1780.1397217194733</v>
          </cell>
          <cell r="O274">
            <v>558.27386487621663</v>
          </cell>
          <cell r="P274">
            <v>581.50053213021033</v>
          </cell>
          <cell r="Q274">
            <v>15.326854722230195</v>
          </cell>
          <cell r="R274">
            <v>120.63585398453259</v>
          </cell>
          <cell r="S274">
            <v>49.497161359533322</v>
          </cell>
          <cell r="T274">
            <v>41.776425532974002</v>
          </cell>
          <cell r="U274">
            <v>133.35725448969333</v>
          </cell>
          <cell r="V274">
            <v>90.823074111902912</v>
          </cell>
          <cell r="W274">
            <v>284.95567413488618</v>
          </cell>
          <cell r="X274">
            <v>636.31653379114209</v>
          </cell>
          <cell r="Y274">
            <v>401.7593315827645</v>
          </cell>
          <cell r="Z274">
            <v>414.91676087370189</v>
          </cell>
          <cell r="AA274">
            <v>553.92262261386384</v>
          </cell>
          <cell r="AB274">
            <v>1360.6975760220012</v>
          </cell>
          <cell r="AC274">
            <v>546.56331681399081</v>
          </cell>
          <cell r="AD274">
            <v>586.67768168239718</v>
          </cell>
        </row>
        <row r="275">
          <cell r="B275">
            <v>1273</v>
          </cell>
          <cell r="C275">
            <v>78.946721963340053</v>
          </cell>
          <cell r="D275">
            <v>77.184170452398391</v>
          </cell>
          <cell r="E275">
            <v>87.5750952984489</v>
          </cell>
          <cell r="F275">
            <v>123.39537545317314</v>
          </cell>
          <cell r="G275">
            <v>175.77887261339498</v>
          </cell>
          <cell r="H275">
            <v>184.30970375772446</v>
          </cell>
          <cell r="I275">
            <v>177.9114388781052</v>
          </cell>
          <cell r="J275">
            <v>172.3375670302577</v>
          </cell>
          <cell r="K275">
            <v>216.955676579433</v>
          </cell>
          <cell r="L275">
            <v>198.11208869098402</v>
          </cell>
          <cell r="M275">
            <v>241.00342287501607</v>
          </cell>
          <cell r="N275">
            <v>223.6796265555617</v>
          </cell>
          <cell r="O275">
            <v>240.46901659843411</v>
          </cell>
          <cell r="P275">
            <v>246.46264323077457</v>
          </cell>
          <cell r="Q275">
            <v>1.8630167274084175</v>
          </cell>
          <cell r="R275">
            <v>7.5193322168228045</v>
          </cell>
          <cell r="S275">
            <v>11.556047369836179</v>
          </cell>
          <cell r="T275">
            <v>15.486071271809893</v>
          </cell>
          <cell r="U275">
            <v>26.911043487515109</v>
          </cell>
          <cell r="V275">
            <v>30.844142237994291</v>
          </cell>
          <cell r="W275">
            <v>46.309547720204733</v>
          </cell>
          <cell r="X275">
            <v>59.824479395159706</v>
          </cell>
          <cell r="Y275">
            <v>103.90214387717415</v>
          </cell>
          <cell r="Z275">
            <v>102.78993377329802</v>
          </cell>
          <cell r="AA275">
            <v>163.5069003790025</v>
          </cell>
          <cell r="AB275">
            <v>170.97552621637558</v>
          </cell>
          <cell r="AC275">
            <v>235.42485430905936</v>
          </cell>
          <cell r="AD275">
            <v>248.65692146876472</v>
          </cell>
        </row>
        <row r="276">
          <cell r="B276">
            <v>1274</v>
          </cell>
          <cell r="C276">
            <v>40.340700236477609</v>
          </cell>
          <cell r="D276">
            <v>39.366261710079712</v>
          </cell>
          <cell r="E276">
            <v>45.280075070073671</v>
          </cell>
          <cell r="F276">
            <v>61.983780542756818</v>
          </cell>
          <cell r="G276">
            <v>68.161449684817697</v>
          </cell>
          <cell r="H276">
            <v>70.687825812417202</v>
          </cell>
          <cell r="I276">
            <v>72.667467992665394</v>
          </cell>
          <cell r="J276">
            <v>74.644799282057889</v>
          </cell>
          <cell r="K276">
            <v>68.873940825629276</v>
          </cell>
          <cell r="L276">
            <v>72.45939540175506</v>
          </cell>
          <cell r="M276">
            <v>65.41687558379661</v>
          </cell>
          <cell r="N276">
            <v>28.776559467004812</v>
          </cell>
          <cell r="O276">
            <v>35.484211370876807</v>
          </cell>
          <cell r="P276">
            <v>42.246069759039941</v>
          </cell>
          <cell r="Q276">
            <v>0.951976186811479</v>
          </cell>
          <cell r="R276">
            <v>3.8350868863070406</v>
          </cell>
          <cell r="S276">
            <v>5.9749714303625492</v>
          </cell>
          <cell r="T276">
            <v>7.7789401722402358</v>
          </cell>
          <cell r="U276">
            <v>10.435245768554454</v>
          </cell>
          <cell r="V276">
            <v>11.829574403303134</v>
          </cell>
          <cell r="W276">
            <v>18.915015234171818</v>
          </cell>
          <cell r="X276">
            <v>25.911856210789317</v>
          </cell>
          <cell r="Y276">
            <v>32.984387511208823</v>
          </cell>
          <cell r="Z276">
            <v>37.595365854817594</v>
          </cell>
          <cell r="AA276">
            <v>44.381571147777521</v>
          </cell>
          <cell r="AB276">
            <v>21.996135603998916</v>
          </cell>
          <cell r="AC276">
            <v>34.739882128810343</v>
          </cell>
          <cell r="AD276">
            <v>42.622190173467523</v>
          </cell>
        </row>
        <row r="277">
          <cell r="B277">
            <v>1275</v>
          </cell>
          <cell r="C277">
            <v>163.48935768562379</v>
          </cell>
          <cell r="D277">
            <v>157.31310231281307</v>
          </cell>
          <cell r="E277">
            <v>271.9945011822648</v>
          </cell>
          <cell r="F277">
            <v>353.17603561352212</v>
          </cell>
          <cell r="G277">
            <v>248.57344508801916</v>
          </cell>
          <cell r="H277">
            <v>261.95922645700085</v>
          </cell>
          <cell r="I277">
            <v>246.53258814150072</v>
          </cell>
          <cell r="J277">
            <v>245.62622699832704</v>
          </cell>
          <cell r="K277">
            <v>238.98246807278514</v>
          </cell>
          <cell r="L277">
            <v>288.30327330195013</v>
          </cell>
          <cell r="M277">
            <v>282.7351005286215</v>
          </cell>
          <cell r="N277">
            <v>294.55274986462712</v>
          </cell>
          <cell r="O277">
            <v>285.35743940089105</v>
          </cell>
          <cell r="P277">
            <v>273.68029255950563</v>
          </cell>
          <cell r="Q277">
            <v>3.8580880946901424</v>
          </cell>
          <cell r="R277">
            <v>15.325545010276404</v>
          </cell>
          <cell r="S277">
            <v>35.891269421808857</v>
          </cell>
          <cell r="T277">
            <v>44.323454091533598</v>
          </cell>
          <cell r="U277">
            <v>38.055601854482354</v>
          </cell>
          <cell r="V277">
            <v>43.838753341038142</v>
          </cell>
          <cell r="W277">
            <v>64.171324379803124</v>
          </cell>
          <cell r="X277">
            <v>85.265571570894323</v>
          </cell>
          <cell r="Y277">
            <v>114.45098452046962</v>
          </cell>
          <cell r="Z277">
            <v>149.58539160907421</v>
          </cell>
          <cell r="AA277">
            <v>191.81943295367608</v>
          </cell>
          <cell r="AB277">
            <v>225.14930028316809</v>
          </cell>
          <cell r="AC277">
            <v>279.37168183769444</v>
          </cell>
          <cell r="AD277">
            <v>276.1168918844906</v>
          </cell>
        </row>
        <row r="278">
          <cell r="B278">
            <v>1276</v>
          </cell>
          <cell r="C278">
            <v>141.15988060869748</v>
          </cell>
          <cell r="D278">
            <v>141.06499239681338</v>
          </cell>
          <cell r="E278">
            <v>158.94926865225506</v>
          </cell>
          <cell r="F278">
            <v>226.631569084288</v>
          </cell>
          <cell r="G278">
            <v>257.30208407539266</v>
          </cell>
          <cell r="H278">
            <v>284.89613233146537</v>
          </cell>
          <cell r="I278">
            <v>299.17464266686341</v>
          </cell>
          <cell r="J278">
            <v>308.39854992353429</v>
          </cell>
          <cell r="K278">
            <v>328.78333583394084</v>
          </cell>
          <cell r="L278">
            <v>353.14145237615554</v>
          </cell>
          <cell r="M278">
            <v>375.94352240882625</v>
          </cell>
          <cell r="N278">
            <v>366.79060261589478</v>
          </cell>
          <cell r="O278">
            <v>393.38070958956035</v>
          </cell>
          <cell r="P278">
            <v>395.8927438752217</v>
          </cell>
          <cell r="Q278">
            <v>3.3311480486181333</v>
          </cell>
          <cell r="R278">
            <v>13.742643546961418</v>
          </cell>
          <cell r="S278">
            <v>20.974288085973797</v>
          </cell>
          <cell r="T278">
            <v>28.442173123523983</v>
          </cell>
          <cell r="U278">
            <v>39.391921628774327</v>
          </cell>
          <cell r="V278">
            <v>47.6772337512798</v>
          </cell>
          <cell r="W278">
            <v>77.873814514808828</v>
          </cell>
          <cell r="X278">
            <v>107.05607032364762</v>
          </cell>
          <cell r="Y278">
            <v>157.45747704245053</v>
          </cell>
          <cell r="Z278">
            <v>183.22650950882263</v>
          </cell>
          <cell r="AA278">
            <v>255.05596282966138</v>
          </cell>
          <cell r="AB278">
            <v>280.36624192904088</v>
          </cell>
          <cell r="AC278">
            <v>385.12901808789496</v>
          </cell>
          <cell r="AD278">
            <v>399.41741122876533</v>
          </cell>
        </row>
        <row r="279">
          <cell r="B279">
            <v>1277</v>
          </cell>
          <cell r="C279">
            <v>20.681047734882956</v>
          </cell>
          <cell r="D279">
            <v>21.185980686981605</v>
          </cell>
          <cell r="E279">
            <v>22.70726837048581</v>
          </cell>
          <cell r="F279">
            <v>33.453414348868563</v>
          </cell>
          <cell r="G279">
            <v>36.13609696286683</v>
          </cell>
          <cell r="H279">
            <v>37.968789033940155</v>
          </cell>
          <cell r="I279">
            <v>41.054345577043044</v>
          </cell>
          <cell r="J279">
            <v>37.669756279775477</v>
          </cell>
          <cell r="K279">
            <v>41.829381938772649</v>
          </cell>
          <cell r="L279">
            <v>42.897027432025553</v>
          </cell>
          <cell r="M279">
            <v>43.236299375424295</v>
          </cell>
          <cell r="N279">
            <v>40.398005219627393</v>
          </cell>
          <cell r="O279">
            <v>43.007511752841332</v>
          </cell>
          <cell r="P279">
            <v>39.934586952929983</v>
          </cell>
          <cell r="Q279">
            <v>0.48803974265467842</v>
          </cell>
          <cell r="R279">
            <v>2.0639520537809486</v>
          </cell>
          <cell r="S279">
            <v>2.9963572181641061</v>
          </cell>
          <cell r="T279">
            <v>4.1983903933949591</v>
          </cell>
          <cell r="U279">
            <v>5.5322921485313188</v>
          </cell>
          <cell r="V279">
            <v>6.354058987076888</v>
          </cell>
          <cell r="W279">
            <v>10.686261589534165</v>
          </cell>
          <cell r="X279">
            <v>13.076507909528807</v>
          </cell>
          <cell r="Y279">
            <v>20.032490179644522</v>
          </cell>
          <cell r="Z279">
            <v>22.257009342256868</v>
          </cell>
          <cell r="AA279">
            <v>29.33333149546355</v>
          </cell>
          <cell r="AB279">
            <v>30.879299589683352</v>
          </cell>
          <cell r="AC279">
            <v>42.105371127773637</v>
          </cell>
          <cell r="AD279">
            <v>40.290128035932518</v>
          </cell>
        </row>
        <row r="280">
          <cell r="B280">
            <v>1278</v>
          </cell>
          <cell r="C280">
            <v>56.026970847056191</v>
          </cell>
          <cell r="D280">
            <v>53.461450225401904</v>
          </cell>
          <cell r="E280">
            <v>59.904007441652745</v>
          </cell>
          <cell r="F280">
            <v>84.155086712082692</v>
          </cell>
          <cell r="G280">
            <v>87.407324269392134</v>
          </cell>
          <cell r="H280">
            <v>93.21478824438212</v>
          </cell>
          <cell r="I280">
            <v>97.304360761360442</v>
          </cell>
          <cell r="J280">
            <v>93.083549866945944</v>
          </cell>
          <cell r="K280">
            <v>100.60843252695608</v>
          </cell>
          <cell r="L280">
            <v>102.43630488477844</v>
          </cell>
          <cell r="M280">
            <v>108.14507544477061</v>
          </cell>
          <cell r="N280">
            <v>104.6314844259326</v>
          </cell>
          <cell r="O280">
            <v>110.6481293786737</v>
          </cell>
          <cell r="P280">
            <v>113.0403940415252</v>
          </cell>
          <cell r="Q280">
            <v>1.3221471554266597</v>
          </cell>
          <cell r="R280">
            <v>5.2082493428604568</v>
          </cell>
          <cell r="S280">
            <v>7.9046850623412253</v>
          </cell>
          <cell r="T280">
            <v>10.56143040954734</v>
          </cell>
          <cell r="U280">
            <v>13.381712315986828</v>
          </cell>
          <cell r="V280">
            <v>15.599450971250032</v>
          </cell>
          <cell r="W280">
            <v>25.327887664095485</v>
          </cell>
          <cell r="X280">
            <v>32.312600247314158</v>
          </cell>
          <cell r="Y280">
            <v>48.182338422684637</v>
          </cell>
          <cell r="Z280">
            <v>53.148806136265463</v>
          </cell>
          <cell r="AA280">
            <v>73.370186474064795</v>
          </cell>
          <cell r="AB280">
            <v>79.977883475590559</v>
          </cell>
          <cell r="AC280">
            <v>108.32713547477383</v>
          </cell>
          <cell r="AD280">
            <v>114.04680245055498</v>
          </cell>
        </row>
        <row r="281">
          <cell r="B281">
            <v>1279</v>
          </cell>
          <cell r="C281">
            <v>50.977567371276834</v>
          </cell>
          <cell r="D281">
            <v>51.44475826816192</v>
          </cell>
          <cell r="E281">
            <v>57.853453313947632</v>
          </cell>
          <cell r="F281">
            <v>83.66891591530954</v>
          </cell>
          <cell r="G281">
            <v>88.866126153286345</v>
          </cell>
          <cell r="H281">
            <v>91.979329803489904</v>
          </cell>
          <cell r="I281">
            <v>98.479863453156057</v>
          </cell>
          <cell r="J281">
            <v>100.23245961791842</v>
          </cell>
          <cell r="K281">
            <v>109.33471868910755</v>
          </cell>
          <cell r="L281">
            <v>112.72141890458104</v>
          </cell>
          <cell r="M281">
            <v>118.2430927562509</v>
          </cell>
          <cell r="N281">
            <v>114.73016083760912</v>
          </cell>
          <cell r="O281">
            <v>116.6647464697794</v>
          </cell>
          <cell r="P281">
            <v>116.66471276469561</v>
          </cell>
          <cell r="Q281">
            <v>1.2029892866150897</v>
          </cell>
          <cell r="R281">
            <v>5.0117818973130035</v>
          </cell>
          <cell r="S281">
            <v>7.6341024206276362</v>
          </cell>
          <cell r="T281">
            <v>10.500416165038974</v>
          </cell>
          <cell r="U281">
            <v>13.605049059211305</v>
          </cell>
          <cell r="V281">
            <v>15.392697582236393</v>
          </cell>
          <cell r="W281">
            <v>25.633865730172705</v>
          </cell>
          <cell r="X281">
            <v>34.794240271974729</v>
          </cell>
          <cell r="Y281">
            <v>52.361440138888398</v>
          </cell>
          <cell r="Z281">
            <v>58.485210370513684</v>
          </cell>
          <cell r="AA281">
            <v>80.221107887865259</v>
          </cell>
          <cell r="AB281">
            <v>87.697077843730312</v>
          </cell>
          <cell r="AC281">
            <v>114.21754589913357</v>
          </cell>
          <cell r="AD281">
            <v>117.70338879691377</v>
          </cell>
        </row>
        <row r="282">
          <cell r="B282">
            <v>1280</v>
          </cell>
          <cell r="C282">
            <v>53.664331899683319</v>
          </cell>
          <cell r="D282">
            <v>55.531701089579883</v>
          </cell>
          <cell r="E282">
            <v>48.742383545346577</v>
          </cell>
          <cell r="F282">
            <v>77.109912144421287</v>
          </cell>
          <cell r="G282">
            <v>80.220915784351547</v>
          </cell>
          <cell r="H282">
            <v>183.76908457168403</v>
          </cell>
          <cell r="I282">
            <v>102.52746805852269</v>
          </cell>
          <cell r="J282">
            <v>109.68746022236066</v>
          </cell>
          <cell r="K282">
            <v>110.48496451201959</v>
          </cell>
          <cell r="L282">
            <v>130.26112962962483</v>
          </cell>
          <cell r="M282">
            <v>141.88853021092388</v>
          </cell>
          <cell r="N282">
            <v>114.97964664358369</v>
          </cell>
          <cell r="O282">
            <v>91.424239902985036</v>
          </cell>
          <cell r="P282">
            <v>89.887071383494842</v>
          </cell>
          <cell r="Q282">
            <v>1.2663926444055911</v>
          </cell>
          <cell r="R282">
            <v>5.4099345320472638</v>
          </cell>
          <cell r="S282">
            <v>6.4318433368433352</v>
          </cell>
          <cell r="T282">
            <v>9.6772637616768939</v>
          </cell>
          <cell r="U282">
            <v>12.281501873260176</v>
          </cell>
          <cell r="V282">
            <v>30.753669871478319</v>
          </cell>
          <cell r="W282">
            <v>26.687439012513316</v>
          </cell>
          <cell r="X282">
            <v>38.076406189649354</v>
          </cell>
          <cell r="Y282">
            <v>52.912303840039662</v>
          </cell>
          <cell r="Z282">
            <v>67.585642937464385</v>
          </cell>
          <cell r="AA282">
            <v>96.263171275173022</v>
          </cell>
          <cell r="AB282">
            <v>87.88777901583471</v>
          </cell>
          <cell r="AC282">
            <v>89.506493035730642</v>
          </cell>
          <cell r="AD282">
            <v>90.687343757547012</v>
          </cell>
        </row>
        <row r="283">
          <cell r="B283">
            <v>1281</v>
          </cell>
          <cell r="C283">
            <v>39.723327274333265</v>
          </cell>
          <cell r="D283">
            <v>37.090088339977065</v>
          </cell>
          <cell r="E283">
            <v>40.333415714419296</v>
          </cell>
          <cell r="F283">
            <v>54.125486692906904</v>
          </cell>
          <cell r="G283">
            <v>54.942126797451877</v>
          </cell>
          <cell r="H283">
            <v>52.370794265643816</v>
          </cell>
          <cell r="I283">
            <v>50.088902191011144</v>
          </cell>
          <cell r="J283">
            <v>50.523720881581085</v>
          </cell>
          <cell r="K283">
            <v>55.283224175331362</v>
          </cell>
          <cell r="L283">
            <v>54.790092903466345</v>
          </cell>
          <cell r="M283">
            <v>62.239021340717663</v>
          </cell>
          <cell r="N283">
            <v>62.542409521418577</v>
          </cell>
          <cell r="O283">
            <v>60.432343861116472</v>
          </cell>
          <cell r="P283">
            <v>64.262248233607124</v>
          </cell>
          <cell r="Q283">
            <v>0.93740716954362202</v>
          </cell>
          <cell r="R283">
            <v>3.6133405923121797</v>
          </cell>
          <cell r="S283">
            <v>5.3222307208997091</v>
          </cell>
          <cell r="T283">
            <v>6.7927273730435411</v>
          </cell>
          <cell r="U283">
            <v>8.4114202211018512</v>
          </cell>
          <cell r="V283">
            <v>8.7642277889481726</v>
          </cell>
          <cell r="W283">
            <v>13.037916060341413</v>
          </cell>
          <cell r="X283">
            <v>17.538574734064053</v>
          </cell>
          <cell r="Y283">
            <v>26.475663613974671</v>
          </cell>
          <cell r="Z283">
            <v>28.4276949387211</v>
          </cell>
          <cell r="AA283">
            <v>42.22558061891452</v>
          </cell>
          <cell r="AB283">
            <v>47.805969383216997</v>
          </cell>
          <cell r="AC283">
            <v>59.16469385665949</v>
          </cell>
          <cell r="AD283">
            <v>64.834380589954918</v>
          </cell>
        </row>
        <row r="284">
          <cell r="B284">
            <v>1282</v>
          </cell>
          <cell r="C284">
            <v>53.049921719094229</v>
          </cell>
          <cell r="D284">
            <v>50.360332808575691</v>
          </cell>
          <cell r="E284">
            <v>54.839128543006801</v>
          </cell>
          <cell r="F284">
            <v>80.546419367354488</v>
          </cell>
          <cell r="G284">
            <v>83.274817125474826</v>
          </cell>
          <cell r="H284">
            <v>88.787089587141949</v>
          </cell>
          <cell r="I284">
            <v>92.493948056764921</v>
          </cell>
          <cell r="J284">
            <v>89.154760565804935</v>
          </cell>
          <cell r="K284">
            <v>94.930285816548036</v>
          </cell>
          <cell r="L284">
            <v>95.184109348680209</v>
          </cell>
          <cell r="M284">
            <v>96.760411902118065</v>
          </cell>
          <cell r="N284">
            <v>93.468447790975532</v>
          </cell>
          <cell r="O284">
            <v>95.810905322273413</v>
          </cell>
          <cell r="P284">
            <v>95.280215331345147</v>
          </cell>
          <cell r="Q284">
            <v>1.2518935440571435</v>
          </cell>
          <cell r="R284">
            <v>4.9061364618925545</v>
          </cell>
          <cell r="S284">
            <v>7.2363445909347055</v>
          </cell>
          <cell r="T284">
            <v>10.108544071696526</v>
          </cell>
          <cell r="U284">
            <v>12.749041973931442</v>
          </cell>
          <cell r="V284">
            <v>14.858477683427864</v>
          </cell>
          <cell r="W284">
            <v>24.075758862810403</v>
          </cell>
          <cell r="X284">
            <v>30.948778193630613</v>
          </cell>
          <cell r="Y284">
            <v>45.463019777687066</v>
          </cell>
          <cell r="Z284">
            <v>49.386023643828551</v>
          </cell>
          <cell r="AA284">
            <v>65.646349918090607</v>
          </cell>
          <cell r="AB284">
            <v>71.445116802894219</v>
          </cell>
          <cell r="AC284">
            <v>93.801142225248228</v>
          </cell>
          <cell r="AD284">
            <v>96.128503332609611</v>
          </cell>
        </row>
        <row r="285">
          <cell r="B285">
            <v>1283</v>
          </cell>
          <cell r="C285">
            <v>47.580893194588384</v>
          </cell>
          <cell r="D285">
            <v>48.630379916449655</v>
          </cell>
          <cell r="E285">
            <v>55.536561809018878</v>
          </cell>
          <cell r="F285">
            <v>128.35425610271142</v>
          </cell>
          <cell r="G285">
            <v>110.20733783108672</v>
          </cell>
          <cell r="H285">
            <v>123.4053232264401</v>
          </cell>
          <cell r="I285">
            <v>106.89555210394211</v>
          </cell>
          <cell r="J285">
            <v>107.89973906663437</v>
          </cell>
          <cell r="K285">
            <v>121.98765480074898</v>
          </cell>
          <cell r="L285">
            <v>144.997401421419</v>
          </cell>
          <cell r="M285">
            <v>141.74811895663603</v>
          </cell>
          <cell r="N285">
            <v>132.79562055433942</v>
          </cell>
          <cell r="O285">
            <v>144.33024405322951</v>
          </cell>
          <cell r="P285">
            <v>134.63739708327137</v>
          </cell>
          <cell r="Q285">
            <v>1.1228331933492379</v>
          </cell>
          <cell r="R285">
            <v>4.7376033230493828</v>
          </cell>
          <cell r="S285">
            <v>7.3283750001722705</v>
          </cell>
          <cell r="T285">
            <v>16.108408850387061</v>
          </cell>
          <cell r="U285">
            <v>16.87230334864282</v>
          </cell>
          <cell r="V285">
            <v>20.651822801068629</v>
          </cell>
          <cell r="W285">
            <v>27.824431652350313</v>
          </cell>
          <cell r="X285">
            <v>37.455824796468484</v>
          </cell>
          <cell r="Y285">
            <v>58.421051987113657</v>
          </cell>
          <cell r="Z285">
            <v>75.231518621035306</v>
          </cell>
          <cell r="AA285">
            <v>96.167910350273914</v>
          </cell>
          <cell r="AB285">
            <v>101.50589686302291</v>
          </cell>
          <cell r="AC285">
            <v>141.3027223185467</v>
          </cell>
          <cell r="AD285">
            <v>135.83608547907352</v>
          </cell>
        </row>
        <row r="286">
          <cell r="B286">
            <v>1284</v>
          </cell>
          <cell r="C286">
            <v>194.92865380961572</v>
          </cell>
          <cell r="D286">
            <v>214.96622274325719</v>
          </cell>
          <cell r="E286">
            <v>201.98481470356066</v>
          </cell>
          <cell r="F286">
            <v>276.97181579884563</v>
          </cell>
          <cell r="G286">
            <v>255.81585960999499</v>
          </cell>
          <cell r="H286">
            <v>245.84395994995452</v>
          </cell>
          <cell r="I286">
            <v>277.84684568922063</v>
          </cell>
          <cell r="J286">
            <v>282.12763002030192</v>
          </cell>
          <cell r="K286">
            <v>304.54468462575602</v>
          </cell>
          <cell r="L286">
            <v>336.59585560035487</v>
          </cell>
          <cell r="M286">
            <v>301.34333923934048</v>
          </cell>
          <cell r="N286">
            <v>280.08221563888935</v>
          </cell>
          <cell r="O286">
            <v>302.69055469386564</v>
          </cell>
          <cell r="P286">
            <v>302.56418259464374</v>
          </cell>
          <cell r="Q286">
            <v>4.600005341161026</v>
          </cell>
          <cell r="R286">
            <v>20.942149597875918</v>
          </cell>
          <cell r="S286">
            <v>26.65308075026751</v>
          </cell>
          <cell r="T286">
            <v>34.759854362380217</v>
          </cell>
          <cell r="U286">
            <v>39.164386597823885</v>
          </cell>
          <cell r="V286">
            <v>41.141871070531572</v>
          </cell>
          <cell r="W286">
            <v>72.322284842904523</v>
          </cell>
          <cell r="X286">
            <v>97.936502643045088</v>
          </cell>
          <cell r="Y286">
            <v>145.84935567440053</v>
          </cell>
          <cell r="Z286">
            <v>174.6418703378277</v>
          </cell>
          <cell r="AA286">
            <v>204.44404797700753</v>
          </cell>
          <cell r="AB286">
            <v>214.0883590522821</v>
          </cell>
          <cell r="AC286">
            <v>296.34121163531103</v>
          </cell>
          <cell r="AD286">
            <v>305.25793769180484</v>
          </cell>
        </row>
        <row r="287">
          <cell r="B287">
            <v>1285</v>
          </cell>
          <cell r="C287">
            <v>59.843581969482052</v>
          </cell>
          <cell r="D287">
            <v>63.928283067565083</v>
          </cell>
          <cell r="E287">
            <v>74.802171252720257</v>
          </cell>
          <cell r="F287">
            <v>112.74275100616062</v>
          </cell>
          <cell r="G287">
            <v>122.07568741996619</v>
          </cell>
          <cell r="H287">
            <v>134.81773248621857</v>
          </cell>
          <cell r="I287">
            <v>150.22048982213209</v>
          </cell>
          <cell r="J287">
            <v>150.81631157035491</v>
          </cell>
          <cell r="K287">
            <v>172.44301157983244</v>
          </cell>
          <cell r="L287">
            <v>177.3342593693302</v>
          </cell>
          <cell r="M287">
            <v>186.47948634178624</v>
          </cell>
          <cell r="N287">
            <v>184.06230004991031</v>
          </cell>
          <cell r="O287">
            <v>195.8478943247311</v>
          </cell>
          <cell r="P287">
            <v>195.89899966528802</v>
          </cell>
          <cell r="Q287">
            <v>1.4122130908608659</v>
          </cell>
          <cell r="R287">
            <v>6.2279350237050206</v>
          </cell>
          <cell r="S287">
            <v>9.8705851408687426</v>
          </cell>
          <cell r="T287">
            <v>14.149171077516442</v>
          </cell>
          <cell r="U287">
            <v>18.689300278722289</v>
          </cell>
          <cell r="V287">
            <v>22.56168412312644</v>
          </cell>
          <cell r="W287">
            <v>39.101718168536941</v>
          </cell>
          <cell r="X287">
            <v>52.353688632557869</v>
          </cell>
          <cell r="Y287">
            <v>82.584603833682195</v>
          </cell>
          <cell r="Z287">
            <v>92.00941192812661</v>
          </cell>
          <cell r="AA287">
            <v>126.51555912476154</v>
          </cell>
          <cell r="AB287">
            <v>140.69295935547663</v>
          </cell>
          <cell r="AC287">
            <v>191.73972031969507</v>
          </cell>
          <cell r="AD287">
            <v>197.64310540956942</v>
          </cell>
        </row>
        <row r="288">
          <cell r="B288">
            <v>1286</v>
          </cell>
          <cell r="C288">
            <v>36.577933462100773</v>
          </cell>
          <cell r="D288">
            <v>36.425760239187518</v>
          </cell>
          <cell r="E288">
            <v>39.202333783921183</v>
          </cell>
          <cell r="F288">
            <v>54.487431260655939</v>
          </cell>
          <cell r="G288">
            <v>78.191943143816061</v>
          </cell>
          <cell r="H288">
            <v>66.566674104325003</v>
          </cell>
          <cell r="I288">
            <v>79.870665844682009</v>
          </cell>
          <cell r="J288">
            <v>85.539794620283246</v>
          </cell>
          <cell r="K288">
            <v>84.305071027525074</v>
          </cell>
          <cell r="L288">
            <v>82.611130556097407</v>
          </cell>
          <cell r="M288">
            <v>71.663039003764951</v>
          </cell>
          <cell r="N288">
            <v>68.713741108028742</v>
          </cell>
          <cell r="O288">
            <v>98.448123715825432</v>
          </cell>
          <cell r="P288">
            <v>76.716865502985428</v>
          </cell>
          <cell r="Q288">
            <v>0.86318089211569815</v>
          </cell>
          <cell r="R288">
            <v>3.548621315528758</v>
          </cell>
          <cell r="S288">
            <v>5.1729778274434404</v>
          </cell>
          <cell r="T288">
            <v>6.8381512744824819</v>
          </cell>
          <cell r="U288">
            <v>11.970874263965404</v>
          </cell>
          <cell r="V288">
            <v>11.139901603243512</v>
          </cell>
          <cell r="W288">
            <v>20.789975252310882</v>
          </cell>
          <cell r="X288">
            <v>29.6938953526532</v>
          </cell>
          <cell r="Y288">
            <v>40.374503020990225</v>
          </cell>
          <cell r="Z288">
            <v>42.862566817130201</v>
          </cell>
          <cell r="AA288">
            <v>48.61923220618236</v>
          </cell>
          <cell r="AB288">
            <v>52.523192322671086</v>
          </cell>
          <cell r="AC288">
            <v>96.383041402388244</v>
          </cell>
          <cell r="AD288">
            <v>77.399882394524624</v>
          </cell>
        </row>
        <row r="289">
          <cell r="B289">
            <v>1287</v>
          </cell>
          <cell r="C289">
            <v>131.63793629956621</v>
          </cell>
          <cell r="D289">
            <v>128.99712761824784</v>
          </cell>
          <cell r="E289">
            <v>141.84204685006463</v>
          </cell>
          <cell r="F289">
            <v>197.7921482235021</v>
          </cell>
          <cell r="G289">
            <v>214.674476244137</v>
          </cell>
          <cell r="H289">
            <v>223.51128636645586</v>
          </cell>
          <cell r="I289">
            <v>245.00512406714881</v>
          </cell>
          <cell r="J289">
            <v>246.51987539919656</v>
          </cell>
          <cell r="K289">
            <v>289.2958439337952</v>
          </cell>
          <cell r="L289">
            <v>265.0669915200001</v>
          </cell>
          <cell r="M289">
            <v>226.71250545016139</v>
          </cell>
          <cell r="N289">
            <v>222.26925374184154</v>
          </cell>
          <cell r="O289">
            <v>225.76591719036273</v>
          </cell>
          <cell r="P289">
            <v>182.67745308241911</v>
          </cell>
          <cell r="Q289">
            <v>3.1064453493268247</v>
          </cell>
          <cell r="R289">
            <v>12.566984290848891</v>
          </cell>
          <cell r="S289">
            <v>18.716889851479287</v>
          </cell>
          <cell r="T289">
            <v>24.822837105073798</v>
          </cell>
          <cell r="U289">
            <v>32.865805087802478</v>
          </cell>
          <cell r="V289">
            <v>37.404508649996195</v>
          </cell>
          <cell r="W289">
            <v>63.773732348126266</v>
          </cell>
          <cell r="X289">
            <v>85.575788613327973</v>
          </cell>
          <cell r="Y289">
            <v>138.54654035047818</v>
          </cell>
          <cell r="Z289">
            <v>137.5293082005052</v>
          </cell>
          <cell r="AA289">
            <v>153.81133844948565</v>
          </cell>
          <cell r="AB289">
            <v>169.89746990118778</v>
          </cell>
          <cell r="AC289">
            <v>221.03017226227726</v>
          </cell>
          <cell r="AD289">
            <v>184.30384625347219</v>
          </cell>
        </row>
        <row r="290">
          <cell r="B290">
            <v>1288</v>
          </cell>
          <cell r="C290">
            <v>54.281264404617758</v>
          </cell>
          <cell r="D290">
            <v>52.888755874943051</v>
          </cell>
          <cell r="E290">
            <v>57.633987357818398</v>
          </cell>
          <cell r="F290">
            <v>81.39561741897522</v>
          </cell>
          <cell r="G290">
            <v>86.818914304741</v>
          </cell>
          <cell r="H290">
            <v>92.560134083501239</v>
          </cell>
          <cell r="I290">
            <v>95.677040177346001</v>
          </cell>
          <cell r="J290">
            <v>96.363559385763224</v>
          </cell>
          <cell r="K290">
            <v>98.197222206826424</v>
          </cell>
          <cell r="L290">
            <v>97.192058336746143</v>
          </cell>
          <cell r="M290">
            <v>105.87332722333704</v>
          </cell>
          <cell r="N290">
            <v>94.958557180752322</v>
          </cell>
          <cell r="O290">
            <v>99.560696021840755</v>
          </cell>
          <cell r="P290">
            <v>100.85126850044681</v>
          </cell>
          <cell r="Q290">
            <v>1.2809512675857733</v>
          </cell>
          <cell r="R290">
            <v>5.1524570857880887</v>
          </cell>
          <cell r="S290">
            <v>7.6051426007558742</v>
          </cell>
          <cell r="T290">
            <v>10.21511809445049</v>
          </cell>
          <cell r="U290">
            <v>13.291629100001931</v>
          </cell>
          <cell r="V290">
            <v>15.489894905328255</v>
          </cell>
          <cell r="W290">
            <v>24.904303431869014</v>
          </cell>
          <cell r="X290">
            <v>33.451207837381638</v>
          </cell>
          <cell r="Y290">
            <v>47.027586790691679</v>
          </cell>
          <cell r="Z290">
            <v>50.427842670962221</v>
          </cell>
          <cell r="AA290">
            <v>71.828936537873034</v>
          </cell>
          <cell r="AB290">
            <v>72.584121910155375</v>
          </cell>
          <cell r="AC290">
            <v>97.472276002159305</v>
          </cell>
          <cell r="AD290">
            <v>101.74915607011398</v>
          </cell>
        </row>
        <row r="291">
          <cell r="B291">
            <v>1289</v>
          </cell>
          <cell r="C291">
            <v>30.47107919535792</v>
          </cell>
          <cell r="D291">
            <v>30.182136678527993</v>
          </cell>
          <cell r="E291">
            <v>34.439395555083507</v>
          </cell>
          <cell r="F291">
            <v>50.825742988438819</v>
          </cell>
          <cell r="G291">
            <v>59.528181049478661</v>
          </cell>
          <cell r="H291">
            <v>63.25099628083224</v>
          </cell>
          <cell r="I291">
            <v>75.757677988379172</v>
          </cell>
          <cell r="J291">
            <v>79.334960832917048</v>
          </cell>
          <cell r="K291">
            <v>84.045647618344219</v>
          </cell>
          <cell r="L291">
            <v>92.471471973054051</v>
          </cell>
          <cell r="M291">
            <v>95.704257221382875</v>
          </cell>
          <cell r="N291">
            <v>90.896044474942798</v>
          </cell>
          <cell r="O291">
            <v>93.692788098119564</v>
          </cell>
          <cell r="P291">
            <v>90.986911336658295</v>
          </cell>
          <cell r="Q291">
            <v>0.71906887114957685</v>
          </cell>
          <cell r="R291">
            <v>2.9403634368185751</v>
          </cell>
          <cell r="S291">
            <v>4.544480198014921</v>
          </cell>
          <cell r="T291">
            <v>6.3786108310059451</v>
          </cell>
          <cell r="U291">
            <v>9.1135268143318271</v>
          </cell>
          <cell r="V291">
            <v>10.585024478935358</v>
          </cell>
          <cell r="W291">
            <v>19.719383003688922</v>
          </cell>
          <cell r="X291">
            <v>27.539977565259186</v>
          </cell>
          <cell r="Y291">
            <v>40.250262674709411</v>
          </cell>
          <cell r="Z291">
            <v>47.97857890870938</v>
          </cell>
          <cell r="AA291">
            <v>64.929809978085956</v>
          </cell>
          <cell r="AB291">
            <v>69.478831283858852</v>
          </cell>
          <cell r="AC291">
            <v>91.727455369620387</v>
          </cell>
          <cell r="AD291">
            <v>91.796975680977738</v>
          </cell>
        </row>
        <row r="292">
          <cell r="B292">
            <v>1290</v>
          </cell>
          <cell r="C292">
            <v>65.847581490414768</v>
          </cell>
          <cell r="D292">
            <v>65.989855526839932</v>
          </cell>
          <cell r="E292">
            <v>70.373855569165983</v>
          </cell>
          <cell r="F292">
            <v>114.08181569099118</v>
          </cell>
          <cell r="G292">
            <v>116.92330116293685</v>
          </cell>
          <cell r="H292">
            <v>133.92865337889998</v>
          </cell>
          <cell r="I292">
            <v>167.2420872498387</v>
          </cell>
          <cell r="J292">
            <v>164.20277360422551</v>
          </cell>
          <cell r="K292">
            <v>167.24394882572736</v>
          </cell>
          <cell r="L292">
            <v>178.87562658427655</v>
          </cell>
          <cell r="M292">
            <v>160.22308495626146</v>
          </cell>
          <cell r="N292">
            <v>168.79453556731198</v>
          </cell>
          <cell r="O292">
            <v>176.92145919471238</v>
          </cell>
          <cell r="P292">
            <v>165.92316991333524</v>
          </cell>
          <cell r="Q292">
            <v>1.5538979038673379</v>
          </cell>
          <cell r="R292">
            <v>6.4287747570270248</v>
          </cell>
          <cell r="S292">
            <v>9.2862429185354927</v>
          </cell>
          <cell r="T292">
            <v>14.317223170803512</v>
          </cell>
          <cell r="U292">
            <v>17.900490516969228</v>
          </cell>
          <cell r="V292">
            <v>22.412897152674731</v>
          </cell>
          <cell r="W292">
            <v>43.532363456570195</v>
          </cell>
          <cell r="X292">
            <v>57.000604194379477</v>
          </cell>
          <cell r="Y292">
            <v>80.094723067157489</v>
          </cell>
          <cell r="Z292">
            <v>92.809146235061306</v>
          </cell>
          <cell r="AA292">
            <v>108.70210753789135</v>
          </cell>
          <cell r="AB292">
            <v>129.02263377975183</v>
          </cell>
          <cell r="AC292">
            <v>173.21029271981723</v>
          </cell>
          <cell r="AD292">
            <v>167.40039825166099</v>
          </cell>
        </row>
        <row r="293">
          <cell r="B293">
            <v>1291</v>
          </cell>
          <cell r="C293">
            <v>88.552624665883698</v>
          </cell>
          <cell r="D293">
            <v>88.242313921452094</v>
          </cell>
          <cell r="E293">
            <v>100.39261642108271</v>
          </cell>
          <cell r="F293">
            <v>141.63712176759051</v>
          </cell>
          <cell r="G293">
            <v>152.05516381838999</v>
          </cell>
          <cell r="H293">
            <v>158.40415206673097</v>
          </cell>
          <cell r="I293">
            <v>168.10692110391082</v>
          </cell>
          <cell r="J293">
            <v>164.31682425279146</v>
          </cell>
          <cell r="K293">
            <v>180.28262624447959</v>
          </cell>
          <cell r="L293">
            <v>186.00301138264496</v>
          </cell>
          <cell r="M293">
            <v>195.19882368372174</v>
          </cell>
          <cell r="N293">
            <v>187.63132942967115</v>
          </cell>
          <cell r="O293">
            <v>196.93082179375</v>
          </cell>
          <cell r="P293">
            <v>199.48357111101618</v>
          </cell>
          <cell r="Q293">
            <v>2.089700710880293</v>
          </cell>
          <cell r="R293">
            <v>8.5966237645292765</v>
          </cell>
          <cell r="S293">
            <v>13.247394444620985</v>
          </cell>
          <cell r="T293">
            <v>17.775403286967503</v>
          </cell>
          <cell r="U293">
            <v>23.279038403083405</v>
          </cell>
          <cell r="V293">
            <v>26.508860346591284</v>
          </cell>
          <cell r="W293">
            <v>43.757475820832724</v>
          </cell>
          <cell r="X293">
            <v>57.040195217931178</v>
          </cell>
          <cell r="Y293">
            <v>86.339070108407839</v>
          </cell>
          <cell r="Z293">
            <v>96.507171005997151</v>
          </cell>
          <cell r="AA293">
            <v>132.43112582141433</v>
          </cell>
          <cell r="AB293">
            <v>143.42104275620028</v>
          </cell>
          <cell r="AC293">
            <v>192.79993192295035</v>
          </cell>
          <cell r="AD293">
            <v>201.25959060503578</v>
          </cell>
        </row>
        <row r="294">
          <cell r="B294">
            <v>1292</v>
          </cell>
          <cell r="C294">
            <v>159.13245913223975</v>
          </cell>
          <cell r="D294">
            <v>164.4133808196907</v>
          </cell>
          <cell r="E294">
            <v>136.04008710650021</v>
          </cell>
          <cell r="F294">
            <v>150.22513720755643</v>
          </cell>
          <cell r="G294">
            <v>141.06962729983456</v>
          </cell>
          <cell r="H294">
            <v>160.0530169144788</v>
          </cell>
          <cell r="I294">
            <v>194.38583814666924</v>
          </cell>
          <cell r="J294">
            <v>213.85953911179595</v>
          </cell>
          <cell r="K294">
            <v>133.50258811103336</v>
          </cell>
          <cell r="L294">
            <v>137.61930403398569</v>
          </cell>
          <cell r="M294">
            <v>134.23903151246392</v>
          </cell>
          <cell r="N294">
            <v>163.35917036220101</v>
          </cell>
          <cell r="O294">
            <v>99.748771811596271</v>
          </cell>
          <cell r="P294">
            <v>175.75492465661185</v>
          </cell>
          <cell r="Q294">
            <v>3.7552722375815319</v>
          </cell>
          <cell r="R294">
            <v>16.017258772466878</v>
          </cell>
          <cell r="S294">
            <v>17.951287240302907</v>
          </cell>
          <cell r="T294">
            <v>18.853195859811411</v>
          </cell>
          <cell r="U294">
            <v>21.597196628874631</v>
          </cell>
          <cell r="V294">
            <v>26.784797103355945</v>
          </cell>
          <cell r="W294">
            <v>50.597759787400598</v>
          </cell>
          <cell r="X294">
            <v>74.238227981979747</v>
          </cell>
          <cell r="Y294">
            <v>63.935663434042951</v>
          </cell>
          <cell r="Z294">
            <v>71.403412285686159</v>
          </cell>
          <cell r="AA294">
            <v>91.073428296762941</v>
          </cell>
          <cell r="AB294">
            <v>124.86796649765502</v>
          </cell>
          <cell r="AC294">
            <v>97.656406648296567</v>
          </cell>
          <cell r="AD294">
            <v>177.31968595811463</v>
          </cell>
        </row>
        <row r="295">
          <cell r="B295">
            <v>1293</v>
          </cell>
          <cell r="C295">
            <v>165.42998830295525</v>
          </cell>
          <cell r="D295">
            <v>165.60778283170217</v>
          </cell>
          <cell r="E295">
            <v>191.58717064873727</v>
          </cell>
          <cell r="F295">
            <v>399.67484070541451</v>
          </cell>
          <cell r="G295">
            <v>331.36959208859673</v>
          </cell>
          <cell r="H295">
            <v>359.33762266814631</v>
          </cell>
          <cell r="I295">
            <v>350.48910348967007</v>
          </cell>
          <cell r="J295">
            <v>343.55424502927207</v>
          </cell>
          <cell r="K295">
            <v>345.97007739814677</v>
          </cell>
          <cell r="L295">
            <v>522.29921070746047</v>
          </cell>
          <cell r="M295">
            <v>485.81217988948703</v>
          </cell>
          <cell r="N295">
            <v>513.05441358054622</v>
          </cell>
          <cell r="O295">
            <v>505.67626215482898</v>
          </cell>
          <cell r="P295">
            <v>525.02711547877345</v>
          </cell>
          <cell r="Q295">
            <v>3.9038838821769031</v>
          </cell>
          <cell r="R295">
            <v>16.133618195339665</v>
          </cell>
          <cell r="S295">
            <v>25.281050644873339</v>
          </cell>
          <cell r="T295">
            <v>50.159035911861253</v>
          </cell>
          <cell r="U295">
            <v>50.731361343688718</v>
          </cell>
          <cell r="V295">
            <v>60.134982147268069</v>
          </cell>
          <cell r="W295">
            <v>91.230737977377629</v>
          </cell>
          <cell r="X295">
            <v>119.25985846872727</v>
          </cell>
          <cell r="Y295">
            <v>165.68837158707942</v>
          </cell>
          <cell r="Z295">
            <v>270.99356547700137</v>
          </cell>
          <cell r="AA295">
            <v>329.59550014893603</v>
          </cell>
          <cell r="AB295">
            <v>392.16691162428424</v>
          </cell>
          <cell r="AC295">
            <v>495.06901982367714</v>
          </cell>
          <cell r="AD295">
            <v>529.70147731612155</v>
          </cell>
        </row>
        <row r="296">
          <cell r="B296">
            <v>1294</v>
          </cell>
          <cell r="C296">
            <v>115.45354287058299</v>
          </cell>
          <cell r="D296">
            <v>119.20530478176015</v>
          </cell>
          <cell r="E296">
            <v>133.25917438390979</v>
          </cell>
          <cell r="F296">
            <v>189.18417361212622</v>
          </cell>
          <cell r="G296">
            <v>200.09796271025778</v>
          </cell>
          <cell r="H296">
            <v>208.24105028057815</v>
          </cell>
          <cell r="I296">
            <v>222.21567196207803</v>
          </cell>
          <cell r="J296">
            <v>224.54817820862905</v>
          </cell>
          <cell r="K296">
            <v>241.22269624307481</v>
          </cell>
          <cell r="L296">
            <v>244.50439965205624</v>
          </cell>
          <cell r="M296">
            <v>255.28097084790605</v>
          </cell>
          <cell r="N296">
            <v>255.1801485057037</v>
          </cell>
          <cell r="O296">
            <v>262.04464712462476</v>
          </cell>
          <cell r="P296">
            <v>265.51544143443385</v>
          </cell>
          <cell r="Q296">
            <v>2.7245194766458032</v>
          </cell>
          <cell r="R296">
            <v>11.613058524927347</v>
          </cell>
          <cell r="S296">
            <v>17.58432949913098</v>
          </cell>
          <cell r="T296">
            <v>23.742539664038148</v>
          </cell>
          <cell r="U296">
            <v>30.634199071820529</v>
          </cell>
          <cell r="V296">
            <v>34.849041823031435</v>
          </cell>
          <cell r="W296">
            <v>57.841740417578343</v>
          </cell>
          <cell r="X296">
            <v>77.948633556514295</v>
          </cell>
          <cell r="Y296">
            <v>115.52385116925683</v>
          </cell>
          <cell r="Z296">
            <v>126.8604617394992</v>
          </cell>
          <cell r="AA296">
            <v>173.19339190767434</v>
          </cell>
          <cell r="AB296">
            <v>195.05379565670023</v>
          </cell>
          <cell r="AC296">
            <v>256.54790685489655</v>
          </cell>
          <cell r="AD296">
            <v>267.8793483833843</v>
          </cell>
        </row>
        <row r="297">
          <cell r="B297">
            <v>1295</v>
          </cell>
          <cell r="C297">
            <v>68.703626157093879</v>
          </cell>
          <cell r="D297">
            <v>65.762576792824163</v>
          </cell>
          <cell r="E297">
            <v>70.467334282637978</v>
          </cell>
          <cell r="F297">
            <v>99.520395035759435</v>
          </cell>
          <cell r="G297">
            <v>101.97424384688263</v>
          </cell>
          <cell r="H297">
            <v>106.37979134173591</v>
          </cell>
          <cell r="I297">
            <v>114.17034738501978</v>
          </cell>
          <cell r="J297">
            <v>106.65226528930111</v>
          </cell>
          <cell r="K297">
            <v>108.33682715985229</v>
          </cell>
          <cell r="L297">
            <v>121.84980169096198</v>
          </cell>
          <cell r="M297">
            <v>127.07113545684925</v>
          </cell>
          <cell r="N297">
            <v>120.33827239835351</v>
          </cell>
          <cell r="O297">
            <v>131.20740990281516</v>
          </cell>
          <cell r="P297">
            <v>115.56423785752042</v>
          </cell>
          <cell r="Q297">
            <v>1.6212960029387542</v>
          </cell>
          <cell r="R297">
            <v>6.4066331145520641</v>
          </cell>
          <cell r="S297">
            <v>9.2985779829424704</v>
          </cell>
          <cell r="T297">
            <v>12.489770583884667</v>
          </cell>
          <cell r="U297">
            <v>15.611849535555667</v>
          </cell>
          <cell r="V297">
            <v>17.802608047733571</v>
          </cell>
          <cell r="W297">
            <v>29.718028159400131</v>
          </cell>
          <cell r="X297">
            <v>37.022782421703077</v>
          </cell>
          <cell r="Y297">
            <v>51.883540362854966</v>
          </cell>
          <cell r="Z297">
            <v>63.221447660571151</v>
          </cell>
          <cell r="AA297">
            <v>86.210424890789653</v>
          </cell>
          <cell r="AB297">
            <v>91.983788439342987</v>
          </cell>
          <cell r="AC297">
            <v>128.45515733206702</v>
          </cell>
          <cell r="AD297">
            <v>116.59311626642084</v>
          </cell>
        </row>
        <row r="298">
          <cell r="B298">
            <v>1296</v>
          </cell>
          <cell r="C298">
            <v>16.303264401110766</v>
          </cell>
          <cell r="D298">
            <v>14.802303466141707</v>
          </cell>
          <cell r="E298">
            <v>16.440681397324557</v>
          </cell>
          <cell r="F298">
            <v>24.174744548730697</v>
          </cell>
          <cell r="G298">
            <v>24.983787713338447</v>
          </cell>
          <cell r="H298">
            <v>23.971018459125677</v>
          </cell>
          <cell r="I298">
            <v>24.361102512643885</v>
          </cell>
          <cell r="J298">
            <v>27.557019420852441</v>
          </cell>
          <cell r="K298">
            <v>31.013778067167426</v>
          </cell>
          <cell r="L298">
            <v>30.601648366839985</v>
          </cell>
          <cell r="M298">
            <v>25.437396293874823</v>
          </cell>
          <cell r="N298">
            <v>32.354840050412996</v>
          </cell>
          <cell r="O298">
            <v>33.19705071954408</v>
          </cell>
          <cell r="P298">
            <v>36.694743467496011</v>
          </cell>
          <cell r="Q298">
            <v>0.38473103803772563</v>
          </cell>
          <cell r="R298">
            <v>1.442050056167814</v>
          </cell>
          <cell r="S298">
            <v>2.1694443194426318</v>
          </cell>
          <cell r="T298">
            <v>3.0339209689548725</v>
          </cell>
          <cell r="U298">
            <v>3.824918135157398</v>
          </cell>
          <cell r="V298">
            <v>4.011538664913469</v>
          </cell>
          <cell r="W298">
            <v>6.3410854661179306</v>
          </cell>
          <cell r="X298">
            <v>9.5660184192188176</v>
          </cell>
          <cell r="Y298">
            <v>14.852794274455299</v>
          </cell>
          <cell r="Z298">
            <v>15.877584400655438</v>
          </cell>
          <cell r="AA298">
            <v>17.257803943642521</v>
          </cell>
          <cell r="AB298">
            <v>24.73129041053684</v>
          </cell>
          <cell r="AC298">
            <v>32.500697760120538</v>
          </cell>
          <cell r="AD298">
            <v>37.021439943618617</v>
          </cell>
        </row>
        <row r="299">
          <cell r="B299">
            <v>1297</v>
          </cell>
          <cell r="C299">
            <v>116.99172807022534</v>
          </cell>
          <cell r="D299">
            <v>115.23958771148835</v>
          </cell>
          <cell r="E299">
            <v>131.8044371808933</v>
          </cell>
          <cell r="F299">
            <v>185.52563707005658</v>
          </cell>
          <cell r="G299">
            <v>199.40200152307864</v>
          </cell>
          <cell r="H299">
            <v>207.00822148505785</v>
          </cell>
          <cell r="I299">
            <v>219.34602763124681</v>
          </cell>
          <cell r="J299">
            <v>220.11033999723335</v>
          </cell>
          <cell r="K299">
            <v>240.04333006317458</v>
          </cell>
          <cell r="L299">
            <v>244.64681721332008</v>
          </cell>
          <cell r="M299">
            <v>257.82770687980042</v>
          </cell>
          <cell r="N299">
            <v>244.88060427806235</v>
          </cell>
          <cell r="O299">
            <v>250.32995471720145</v>
          </cell>
          <cell r="P299">
            <v>255.05260859342496</v>
          </cell>
          <cell r="Q299">
            <v>2.7608181941291776</v>
          </cell>
          <cell r="R299">
            <v>11.226715781920358</v>
          </cell>
          <cell r="S299">
            <v>17.392368394533477</v>
          </cell>
          <cell r="T299">
            <v>23.283394761460247</v>
          </cell>
          <cell r="U299">
            <v>30.527650193133663</v>
          </cell>
          <cell r="V299">
            <v>34.642728503933988</v>
          </cell>
          <cell r="W299">
            <v>57.094784899053771</v>
          </cell>
          <cell r="X299">
            <v>76.408102578784508</v>
          </cell>
          <cell r="Y299">
            <v>114.95904145125435</v>
          </cell>
          <cell r="Z299">
            <v>126.93435471487078</v>
          </cell>
          <cell r="AA299">
            <v>174.92120518804643</v>
          </cell>
          <cell r="AB299">
            <v>187.18106258204804</v>
          </cell>
          <cell r="AC299">
            <v>245.07894593716375</v>
          </cell>
          <cell r="AD299">
            <v>257.32336403628995</v>
          </cell>
        </row>
        <row r="300">
          <cell r="B300">
            <v>1298</v>
          </cell>
          <cell r="C300">
            <v>45.29554237511887</v>
          </cell>
          <cell r="D300">
            <v>43.473041633220639</v>
          </cell>
          <cell r="E300">
            <v>51.284551986252417</v>
          </cell>
          <cell r="F300">
            <v>73.054185503985138</v>
          </cell>
          <cell r="G300">
            <v>77.454264051150616</v>
          </cell>
          <cell r="H300">
            <v>78.695221383657568</v>
          </cell>
          <cell r="I300">
            <v>81.131145742625023</v>
          </cell>
          <cell r="J300">
            <v>76.5612522479273</v>
          </cell>
          <cell r="K300">
            <v>81.815251632305433</v>
          </cell>
          <cell r="L300">
            <v>83.830817408087867</v>
          </cell>
          <cell r="M300">
            <v>88.840349872844541</v>
          </cell>
          <cell r="N300">
            <v>71.038939184551353</v>
          </cell>
          <cell r="O300">
            <v>76.33782077560592</v>
          </cell>
          <cell r="P300">
            <v>81.523233923811532</v>
          </cell>
          <cell r="Q300">
            <v>1.0689025588810286</v>
          </cell>
          <cell r="R300">
            <v>4.2351720644268109</v>
          </cell>
          <cell r="S300">
            <v>6.7672973700372978</v>
          </cell>
          <cell r="T300">
            <v>9.1682716573771135</v>
          </cell>
          <cell r="U300">
            <v>11.857938540533997</v>
          </cell>
          <cell r="V300">
            <v>13.169608286054533</v>
          </cell>
          <cell r="W300">
            <v>21.118072503124214</v>
          </cell>
          <cell r="X300">
            <v>26.577124979196135</v>
          </cell>
          <cell r="Y300">
            <v>39.182104752786465</v>
          </cell>
          <cell r="Z300">
            <v>43.495398117676508</v>
          </cell>
          <cell r="AA300">
            <v>60.273045349352088</v>
          </cell>
          <cell r="AB300">
            <v>54.300519881790564</v>
          </cell>
          <cell r="AC300">
            <v>74.736531918287639</v>
          </cell>
          <cell r="AD300">
            <v>82.249042329274829</v>
          </cell>
        </row>
        <row r="301">
          <cell r="B301">
            <v>1299</v>
          </cell>
          <cell r="C301">
            <v>163.12442765861067</v>
          </cell>
          <cell r="D301">
            <v>157.5896659581401</v>
          </cell>
          <cell r="E301">
            <v>293.98095375235323</v>
          </cell>
          <cell r="F301">
            <v>382.13747674217518</v>
          </cell>
          <cell r="G301">
            <v>279.82867000160934</v>
          </cell>
          <cell r="H301">
            <v>351.64852210998384</v>
          </cell>
          <cell r="I301">
            <v>330.1769460444101</v>
          </cell>
          <cell r="J301">
            <v>285.7677222231103</v>
          </cell>
          <cell r="K301">
            <v>298.21041072901318</v>
          </cell>
          <cell r="L301">
            <v>324.39038147984274</v>
          </cell>
          <cell r="M301">
            <v>297.43553750429822</v>
          </cell>
          <cell r="N301">
            <v>312.04480686916042</v>
          </cell>
          <cell r="O301">
            <v>261.07897643227187</v>
          </cell>
          <cell r="P301">
            <v>289.09603272869754</v>
          </cell>
          <cell r="Q301">
            <v>3.849476328073985</v>
          </cell>
          <cell r="R301">
            <v>15.352488020949707</v>
          </cell>
          <cell r="S301">
            <v>38.792510768206782</v>
          </cell>
          <cell r="T301">
            <v>47.958103605792338</v>
          </cell>
          <cell r="U301">
            <v>42.840651982273414</v>
          </cell>
          <cell r="V301">
            <v>58.848214785252488</v>
          </cell>
          <cell r="W301">
            <v>85.943574709837236</v>
          </cell>
          <cell r="X301">
            <v>99.200107698727194</v>
          </cell>
          <cell r="Y301">
            <v>142.81581145858075</v>
          </cell>
          <cell r="Z301">
            <v>168.30909233922677</v>
          </cell>
          <cell r="AA301">
            <v>201.792830241715</v>
          </cell>
          <cell r="AB301">
            <v>238.51982354901426</v>
          </cell>
          <cell r="AC301">
            <v>255.60249240910395</v>
          </cell>
          <cell r="AD301">
            <v>291.66987972226372</v>
          </cell>
        </row>
        <row r="302">
          <cell r="B302">
            <v>1300</v>
          </cell>
          <cell r="C302">
            <v>187.37208362755601</v>
          </cell>
          <cell r="D302">
            <v>185.86217201987165</v>
          </cell>
          <cell r="E302">
            <v>204.5137899734477</v>
          </cell>
          <cell r="F302">
            <v>280.67594061569997</v>
          </cell>
          <cell r="G302">
            <v>332.43966937674452</v>
          </cell>
          <cell r="H302">
            <v>360.36908268863181</v>
          </cell>
          <cell r="I302">
            <v>388.03340770961182</v>
          </cell>
          <cell r="J302">
            <v>380.84176743406948</v>
          </cell>
          <cell r="K302">
            <v>465.80169466884121</v>
          </cell>
          <cell r="L302">
            <v>400.44822934850265</v>
          </cell>
          <cell r="M302">
            <v>453.44998649605679</v>
          </cell>
          <cell r="N302">
            <v>468.09590056098068</v>
          </cell>
          <cell r="O302">
            <v>498.49575307432804</v>
          </cell>
          <cell r="P302">
            <v>476.3747186301527</v>
          </cell>
          <cell r="Q302">
            <v>4.4216823367232978</v>
          </cell>
          <cell r="R302">
            <v>18.106813997820925</v>
          </cell>
          <cell r="S302">
            <v>26.986793867180058</v>
          </cell>
          <cell r="T302">
            <v>35.224720575581642</v>
          </cell>
          <cell r="U302">
            <v>50.895185903536039</v>
          </cell>
          <cell r="V302">
            <v>60.307596496572621</v>
          </cell>
          <cell r="W302">
            <v>101.00335158142197</v>
          </cell>
          <cell r="X302">
            <v>132.20367944892431</v>
          </cell>
          <cell r="Y302">
            <v>223.07687662642837</v>
          </cell>
          <cell r="Z302">
            <v>207.77150574880747</v>
          </cell>
          <cell r="AA302">
            <v>307.63962139791192</v>
          </cell>
          <cell r="AB302">
            <v>357.80166549170184</v>
          </cell>
          <cell r="AC302">
            <v>488.03913161581374</v>
          </cell>
          <cell r="AD302">
            <v>480.61592396868366</v>
          </cell>
        </row>
        <row r="303">
          <cell r="B303">
            <v>1301</v>
          </cell>
          <cell r="C303">
            <v>40.798075485646628</v>
          </cell>
          <cell r="D303">
            <v>40.424710643910736</v>
          </cell>
          <cell r="E303">
            <v>43.901599810733885</v>
          </cell>
          <cell r="F303">
            <v>61.778988507971476</v>
          </cell>
          <cell r="G303">
            <v>68.860553307495053</v>
          </cell>
          <cell r="H303">
            <v>80.94573405046026</v>
          </cell>
          <cell r="I303">
            <v>83.816636490373043</v>
          </cell>
          <cell r="J303">
            <v>84.332499789780172</v>
          </cell>
          <cell r="K303">
            <v>86.577883081018612</v>
          </cell>
          <cell r="L303">
            <v>90.046264590483943</v>
          </cell>
          <cell r="M303">
            <v>81.917196084922764</v>
          </cell>
          <cell r="N303">
            <v>86.651179559920536</v>
          </cell>
          <cell r="O303">
            <v>64.401073401930873</v>
          </cell>
          <cell r="P303">
            <v>61.88545402371102</v>
          </cell>
          <cell r="Q303">
            <v>0.96276951323103765</v>
          </cell>
          <cell r="R303">
            <v>3.9382016716492734</v>
          </cell>
          <cell r="S303">
            <v>5.7930735364374479</v>
          </cell>
          <cell r="T303">
            <v>7.7532388521142792</v>
          </cell>
          <cell r="U303">
            <v>10.542275741567922</v>
          </cell>
          <cell r="V303">
            <v>13.546230522366715</v>
          </cell>
          <cell r="W303">
            <v>21.817093671854195</v>
          </cell>
          <cell r="X303">
            <v>29.274800514795622</v>
          </cell>
          <cell r="Y303">
            <v>41.462974402385044</v>
          </cell>
          <cell r="Z303">
            <v>46.720266466051058</v>
          </cell>
          <cell r="AA303">
            <v>55.5760854339849</v>
          </cell>
          <cell r="AB303">
            <v>66.234154852037804</v>
          </cell>
          <cell r="AC303">
            <v>63.050173937024951</v>
          </cell>
          <cell r="AD303">
            <v>62.436425575554765</v>
          </cell>
        </row>
        <row r="304">
          <cell r="B304">
            <v>1302</v>
          </cell>
          <cell r="C304">
            <v>106.7614465643663</v>
          </cell>
          <cell r="D304">
            <v>110.55305045008375</v>
          </cell>
          <cell r="E304">
            <v>96.667698066439101</v>
          </cell>
          <cell r="F304">
            <v>131.02197035515911</v>
          </cell>
          <cell r="G304">
            <v>134.41352490290004</v>
          </cell>
          <cell r="H304">
            <v>159.80235007283292</v>
          </cell>
          <cell r="I304">
            <v>140.55387325492231</v>
          </cell>
          <cell r="J304">
            <v>133.66844138726972</v>
          </cell>
          <cell r="K304">
            <v>135.41198283117311</v>
          </cell>
          <cell r="L304">
            <v>161.22035826082777</v>
          </cell>
          <cell r="M304">
            <v>139.09707757913617</v>
          </cell>
          <cell r="N304">
            <v>140.78686571333978</v>
          </cell>
          <cell r="O304">
            <v>131.4596704747517</v>
          </cell>
          <cell r="P304">
            <v>126.49528546761465</v>
          </cell>
          <cell r="Q304">
            <v>2.5193998667113178</v>
          </cell>
          <cell r="R304">
            <v>10.770150265850535</v>
          </cell>
          <cell r="S304">
            <v>12.755869624598366</v>
          </cell>
          <cell r="T304">
            <v>16.443205943831671</v>
          </cell>
          <cell r="U304">
            <v>20.578173930650717</v>
          </cell>
          <cell r="V304">
            <v>26.74284812530194</v>
          </cell>
          <cell r="W304">
            <v>36.585541333393515</v>
          </cell>
          <cell r="X304">
            <v>46.40105494904568</v>
          </cell>
          <cell r="Y304">
            <v>64.850090786477963</v>
          </cell>
          <cell r="Z304">
            <v>83.648756913499938</v>
          </cell>
          <cell r="AA304">
            <v>94.369331918314145</v>
          </cell>
          <cell r="AB304">
            <v>107.61421958880658</v>
          </cell>
          <cell r="AC304">
            <v>128.70212639792075</v>
          </cell>
          <cell r="AD304">
            <v>127.62148393920225</v>
          </cell>
        </row>
        <row r="305">
          <cell r="B305">
            <v>1303</v>
          </cell>
          <cell r="C305">
            <v>87.861948232678856</v>
          </cell>
          <cell r="D305">
            <v>91.508318387829746</v>
          </cell>
          <cell r="E305">
            <v>90.092109909617079</v>
          </cell>
          <cell r="F305">
            <v>128.04646356139676</v>
          </cell>
          <cell r="G305">
            <v>115.5949930034579</v>
          </cell>
          <cell r="H305">
            <v>126.4151737949804</v>
          </cell>
          <cell r="I305">
            <v>114.27121933428464</v>
          </cell>
          <cell r="J305">
            <v>113.53046811943992</v>
          </cell>
          <cell r="K305">
            <v>115.99129300852125</v>
          </cell>
          <cell r="L305">
            <v>126.17535903453896</v>
          </cell>
          <cell r="M305">
            <v>121.0664126612987</v>
          </cell>
          <cell r="N305">
            <v>125.10963003482804</v>
          </cell>
          <cell r="O305">
            <v>140.00454313466236</v>
          </cell>
          <cell r="P305">
            <v>124.19277371664198</v>
          </cell>
          <cell r="Q305">
            <v>2.0734018486060002</v>
          </cell>
          <cell r="R305">
            <v>8.9148000493863666</v>
          </cell>
          <cell r="S305">
            <v>11.888182207692815</v>
          </cell>
          <cell r="T305">
            <v>16.069781007048324</v>
          </cell>
          <cell r="U305">
            <v>17.697131841873055</v>
          </cell>
          <cell r="V305">
            <v>21.155519878099359</v>
          </cell>
          <cell r="W305">
            <v>29.744284674313217</v>
          </cell>
          <cell r="X305">
            <v>39.410450476777349</v>
          </cell>
          <cell r="Y305">
            <v>55.549337102771709</v>
          </cell>
          <cell r="Z305">
            <v>65.465751659467486</v>
          </cell>
          <cell r="AA305">
            <v>82.136567348754753</v>
          </cell>
          <cell r="AB305">
            <v>95.6309037141001</v>
          </cell>
          <cell r="AC305">
            <v>137.06775881703729</v>
          </cell>
          <cell r="AD305">
            <v>125.29847272688464</v>
          </cell>
        </row>
        <row r="306">
          <cell r="B306">
            <v>1304</v>
          </cell>
          <cell r="C306">
            <v>48.999006794186251</v>
          </cell>
          <cell r="D306">
            <v>47.095537152206241</v>
          </cell>
          <cell r="E306">
            <v>46.476163298273583</v>
          </cell>
          <cell r="F306">
            <v>64.218832047563225</v>
          </cell>
          <cell r="G306">
            <v>75.388111331412659</v>
          </cell>
          <cell r="H306">
            <v>78.298602334175158</v>
          </cell>
          <cell r="I306">
            <v>98.591880532215157</v>
          </cell>
          <cell r="J306">
            <v>75.827772550761424</v>
          </cell>
          <cell r="K306">
            <v>76.713128557695015</v>
          </cell>
          <cell r="L306">
            <v>95.779897035054333</v>
          </cell>
          <cell r="M306">
            <v>63.544871667188296</v>
          </cell>
          <cell r="N306">
            <v>93.755118737651017</v>
          </cell>
          <cell r="O306">
            <v>91.680147208034498</v>
          </cell>
          <cell r="P306">
            <v>61.104113806569437</v>
          </cell>
          <cell r="Q306">
            <v>1.1562984125719311</v>
          </cell>
          <cell r="R306">
            <v>4.5880779400947196</v>
          </cell>
          <cell r="S306">
            <v>6.1328022860010982</v>
          </cell>
          <cell r="T306">
            <v>8.0594382603775259</v>
          </cell>
          <cell r="U306">
            <v>11.54161880957858</v>
          </cell>
          <cell r="V306">
            <v>13.103234274664361</v>
          </cell>
          <cell r="W306">
            <v>25.663023272267115</v>
          </cell>
          <cell r="X306">
            <v>26.322508172274617</v>
          </cell>
          <cell r="Y306">
            <v>36.738649323847135</v>
          </cell>
          <cell r="Z306">
            <v>49.695146510736791</v>
          </cell>
          <cell r="AA306">
            <v>43.111524630385475</v>
          </cell>
          <cell r="AB306">
            <v>71.664241435358747</v>
          </cell>
          <cell r="AC306">
            <v>89.757032339546697</v>
          </cell>
          <cell r="AD306">
            <v>61.648129018854092</v>
          </cell>
        </row>
        <row r="307">
          <cell r="B307">
            <v>1305</v>
          </cell>
          <cell r="C307">
            <v>104.36254888529038</v>
          </cell>
          <cell r="D307">
            <v>104.46684605436364</v>
          </cell>
          <cell r="E307">
            <v>113.68434420702665</v>
          </cell>
          <cell r="F307">
            <v>163.91504179780318</v>
          </cell>
          <cell r="G307">
            <v>188.54397405563407</v>
          </cell>
          <cell r="H307">
            <v>203.98507705070321</v>
          </cell>
          <cell r="I307">
            <v>221.45258397227948</v>
          </cell>
          <cell r="J307">
            <v>219.11494533284755</v>
          </cell>
          <cell r="K307">
            <v>235.61085177873403</v>
          </cell>
          <cell r="L307">
            <v>250.6646948493655</v>
          </cell>
          <cell r="M307">
            <v>267.88903386249535</v>
          </cell>
          <cell r="N307">
            <v>259.57315045401776</v>
          </cell>
          <cell r="O307">
            <v>272.70105599014454</v>
          </cell>
          <cell r="P307">
            <v>276.57455375319591</v>
          </cell>
          <cell r="Q307">
            <v>2.4627897074505571</v>
          </cell>
          <cell r="R307">
            <v>10.177228264840876</v>
          </cell>
          <cell r="S307">
            <v>15.001315869403683</v>
          </cell>
          <cell r="T307">
            <v>20.571273522043501</v>
          </cell>
          <cell r="U307">
            <v>28.8653295454885</v>
          </cell>
          <cell r="V307">
            <v>34.136806704711695</v>
          </cell>
          <cell r="W307">
            <v>57.643112044376856</v>
          </cell>
          <cell r="X307">
            <v>76.062565801076971</v>
          </cell>
          <cell r="Y307">
            <v>112.8362853026095</v>
          </cell>
          <cell r="Z307">
            <v>130.05671462613185</v>
          </cell>
          <cell r="AA307">
            <v>181.74723433325576</v>
          </cell>
          <cell r="AB307">
            <v>198.4117046059803</v>
          </cell>
          <cell r="AC307">
            <v>266.98078315684552</v>
          </cell>
          <cell r="AD307">
            <v>279.03692093601575</v>
          </cell>
        </row>
        <row r="308">
          <cell r="B308">
            <v>1306</v>
          </cell>
          <cell r="C308">
            <v>99.327126681015713</v>
          </cell>
          <cell r="D308">
            <v>100.91609476278053</v>
          </cell>
          <cell r="E308">
            <v>114.30739035097064</v>
          </cell>
          <cell r="F308">
            <v>166.57570133982097</v>
          </cell>
          <cell r="G308">
            <v>181.16750120192282</v>
          </cell>
          <cell r="H308">
            <v>189.96125103057147</v>
          </cell>
          <cell r="I308">
            <v>200.7017828427993</v>
          </cell>
          <cell r="J308">
            <v>189.03652100930981</v>
          </cell>
          <cell r="K308">
            <v>211.98692192541336</v>
          </cell>
          <cell r="L308">
            <v>211.65770694213171</v>
          </cell>
          <cell r="M308">
            <v>217.2622390739576</v>
          </cell>
          <cell r="N308">
            <v>206.69422019617548</v>
          </cell>
          <cell r="O308">
            <v>216.05111161867296</v>
          </cell>
          <cell r="P308">
            <v>221.72100971051822</v>
          </cell>
          <cell r="Q308">
            <v>2.3439617743479801</v>
          </cell>
          <cell r="R308">
            <v>9.8313117585905143</v>
          </cell>
          <cell r="S308">
            <v>15.083530461674165</v>
          </cell>
          <cell r="T308">
            <v>20.905185252093261</v>
          </cell>
          <cell r="U308">
            <v>27.736021006871958</v>
          </cell>
          <cell r="V308">
            <v>31.789926016029025</v>
          </cell>
          <cell r="W308">
            <v>52.241771797803189</v>
          </cell>
          <cell r="X308">
            <v>65.621278348838331</v>
          </cell>
          <cell r="Y308">
            <v>101.52255985756307</v>
          </cell>
          <cell r="Z308">
            <v>109.81804201320276</v>
          </cell>
          <cell r="AA308">
            <v>147.39987862665023</v>
          </cell>
          <cell r="AB308">
            <v>157.99227496987163</v>
          </cell>
          <cell r="AC308">
            <v>211.51914785377639</v>
          </cell>
          <cell r="AD308">
            <v>223.69501104449495</v>
          </cell>
        </row>
        <row r="309">
          <cell r="B309">
            <v>1307</v>
          </cell>
          <cell r="C309">
            <v>137.8226381512028</v>
          </cell>
          <cell r="D309">
            <v>135.11225373994631</v>
          </cell>
          <cell r="E309">
            <v>238.94587393094079</v>
          </cell>
          <cell r="F309">
            <v>287.65858993758781</v>
          </cell>
          <cell r="G309">
            <v>241.07474440899739</v>
          </cell>
          <cell r="H309">
            <v>257.93616157002992</v>
          </cell>
          <cell r="I309">
            <v>247.97261078168981</v>
          </cell>
          <cell r="J309">
            <v>240.79145968299071</v>
          </cell>
          <cell r="K309">
            <v>234.14207362032187</v>
          </cell>
          <cell r="L309">
            <v>251.35452254761981</v>
          </cell>
          <cell r="M309">
            <v>254.60196187547103</v>
          </cell>
          <cell r="N309">
            <v>238.15464780441314</v>
          </cell>
          <cell r="O309">
            <v>314.82347517287513</v>
          </cell>
          <cell r="P309">
            <v>297.39081686750649</v>
          </cell>
          <cell r="Q309">
            <v>3.2523944491385088</v>
          </cell>
          <cell r="R309">
            <v>13.162723865263059</v>
          </cell>
          <cell r="S309">
            <v>31.530309257017311</v>
          </cell>
          <cell r="T309">
            <v>36.101040329605539</v>
          </cell>
          <cell r="U309">
            <v>36.907580723883555</v>
          </cell>
          <cell r="V309">
            <v>43.165495324360265</v>
          </cell>
          <cell r="W309">
            <v>64.546155799269656</v>
          </cell>
          <cell r="X309">
            <v>83.587252428870329</v>
          </cell>
          <cell r="Y309">
            <v>112.13287342629886</v>
          </cell>
          <cell r="Z309">
            <v>130.41462990473534</v>
          </cell>
          <cell r="AA309">
            <v>172.73272354417995</v>
          </cell>
          <cell r="AB309">
            <v>182.03989722381218</v>
          </cell>
          <cell r="AC309">
            <v>308.21962772616303</v>
          </cell>
          <cell r="AD309">
            <v>300.03851304197082</v>
          </cell>
        </row>
        <row r="310">
          <cell r="B310">
            <v>1308</v>
          </cell>
          <cell r="C310">
            <v>142.39012021368663</v>
          </cell>
          <cell r="D310">
            <v>143.25001791944356</v>
          </cell>
          <cell r="E310">
            <v>158.86018997168392</v>
          </cell>
          <cell r="F310">
            <v>223.54455763085036</v>
          </cell>
          <cell r="G310">
            <v>25.159885768076215</v>
          </cell>
          <cell r="H310">
            <v>35.024272497904448</v>
          </cell>
          <cell r="I310">
            <v>40.356322344871899</v>
          </cell>
          <cell r="J310">
            <v>50.917893563428997</v>
          </cell>
          <cell r="K310">
            <v>47.284335296983585</v>
          </cell>
          <cell r="L310">
            <v>54.653550317637055</v>
          </cell>
          <cell r="M310">
            <v>51.737109213563556</v>
          </cell>
          <cell r="N310">
            <v>54.257403651925031</v>
          </cell>
          <cell r="O310">
            <v>39.398050567271461</v>
          </cell>
          <cell r="P310">
            <v>40.676521589870681</v>
          </cell>
          <cell r="Q310">
            <v>3.3601797412054379</v>
          </cell>
          <cell r="R310">
            <v>13.95551015821853</v>
          </cell>
          <cell r="S310">
            <v>20.962533631710127</v>
          </cell>
          <cell r="T310">
            <v>28.054754395640039</v>
          </cell>
          <cell r="U310">
            <v>3.8518780441536169</v>
          </cell>
          <cell r="V310">
            <v>5.8612955296574345</v>
          </cell>
          <cell r="W310">
            <v>10.504569280237577</v>
          </cell>
          <cell r="X310">
            <v>17.675406046526557</v>
          </cell>
          <cell r="Y310">
            <v>22.64491939838679</v>
          </cell>
          <cell r="Z310">
            <v>28.356850178831042</v>
          </cell>
          <cell r="AA310">
            <v>35.100639904466114</v>
          </cell>
          <cell r="AB310">
            <v>41.473102773702394</v>
          </cell>
          <cell r="AC310">
            <v>38.571623263839783</v>
          </cell>
          <cell r="AD310">
            <v>41.038668181142178</v>
          </cell>
        </row>
        <row r="311">
          <cell r="B311">
            <v>1309</v>
          </cell>
          <cell r="C311">
            <v>66.207137044417209</v>
          </cell>
          <cell r="D311">
            <v>44.373499467485075</v>
          </cell>
          <cell r="E311">
            <v>26.20767977392487</v>
          </cell>
          <cell r="F311">
            <v>18.033295819975656</v>
          </cell>
          <cell r="G311">
            <v>29.123188828814662</v>
          </cell>
          <cell r="H311">
            <v>19.879997039370316</v>
          </cell>
          <cell r="I311">
            <v>29.577144207679233</v>
          </cell>
          <cell r="J311">
            <v>27.455817475148343</v>
          </cell>
          <cell r="K311">
            <v>20.011442406642093</v>
          </cell>
          <cell r="L311">
            <v>22.554488547716893</v>
          </cell>
          <cell r="M311">
            <v>48.293001626118773</v>
          </cell>
          <cell r="N311">
            <v>50.676177130024143</v>
          </cell>
          <cell r="O311">
            <v>26.385558451847348</v>
          </cell>
          <cell r="P311">
            <v>34.534324091574625</v>
          </cell>
          <cell r="Q311">
            <v>1.5623828414921102</v>
          </cell>
          <cell r="R311">
            <v>4.3228952538241883</v>
          </cell>
          <cell r="S311">
            <v>3.4582570294540975</v>
          </cell>
          <cell r="T311">
            <v>2.2631715597781992</v>
          </cell>
          <cell r="U311">
            <v>4.4586439167298551</v>
          </cell>
          <cell r="V311">
            <v>3.3269081544359271</v>
          </cell>
          <cell r="W311">
            <v>7.6987976700662939</v>
          </cell>
          <cell r="X311">
            <v>9.5308876359551675</v>
          </cell>
          <cell r="Y311">
            <v>9.5836707336092761</v>
          </cell>
          <cell r="Z311">
            <v>11.702336790394641</v>
          </cell>
          <cell r="AA311">
            <v>32.764011862104482</v>
          </cell>
          <cell r="AB311">
            <v>38.735696160007294</v>
          </cell>
          <cell r="AC311">
            <v>25.832085739189491</v>
          </cell>
          <cell r="AD311">
            <v>34.841786167062018</v>
          </cell>
        </row>
        <row r="312">
          <cell r="B312">
            <v>1310</v>
          </cell>
          <cell r="C312">
            <v>36.63403218886333</v>
          </cell>
          <cell r="D312">
            <v>34.793296016420832</v>
          </cell>
          <cell r="E312">
            <v>33.222011941963792</v>
          </cell>
          <cell r="F312">
            <v>49.35605744033419</v>
          </cell>
          <cell r="G312">
            <v>34.203363515987533</v>
          </cell>
          <cell r="H312">
            <v>53.100141916466825</v>
          </cell>
          <cell r="I312">
            <v>47.247599167576276</v>
          </cell>
          <cell r="J312">
            <v>39.831058087531837</v>
          </cell>
          <cell r="K312">
            <v>44.061025981963283</v>
          </cell>
          <cell r="L312">
            <v>47.768927687279735</v>
          </cell>
          <cell r="M312">
            <v>41.590369932480769</v>
          </cell>
          <cell r="N312">
            <v>45.056008487670134</v>
          </cell>
          <cell r="O312">
            <v>42.81654510209497</v>
          </cell>
          <cell r="P312">
            <v>40.179392170206427</v>
          </cell>
          <cell r="Q312">
            <v>0.86450473259628802</v>
          </cell>
          <cell r="R312">
            <v>3.3895855864263691</v>
          </cell>
          <cell r="S312">
            <v>4.3838392914588908</v>
          </cell>
          <cell r="T312">
            <v>6.1941658705565628</v>
          </cell>
          <cell r="U312">
            <v>5.2363983754887666</v>
          </cell>
          <cell r="V312">
            <v>8.8862837752813881</v>
          </cell>
          <cell r="W312">
            <v>12.298337656720781</v>
          </cell>
          <cell r="X312">
            <v>13.826772391573746</v>
          </cell>
          <cell r="Y312">
            <v>21.101245808047441</v>
          </cell>
          <cell r="Z312">
            <v>24.78478191735104</v>
          </cell>
          <cell r="AA312">
            <v>28.216663448811786</v>
          </cell>
          <cell r="AB312">
            <v>34.43976941044896</v>
          </cell>
          <cell r="AC312">
            <v>41.918410260357902</v>
          </cell>
          <cell r="AD312">
            <v>40.537112775240288</v>
          </cell>
        </row>
        <row r="313">
          <cell r="B313">
            <v>1311</v>
          </cell>
          <cell r="C313">
            <v>78.369711976497456</v>
          </cell>
          <cell r="D313">
            <v>81.139041823838042</v>
          </cell>
          <cell r="E313">
            <v>91.82398990548937</v>
          </cell>
          <cell r="F313">
            <v>125.91979822474823</v>
          </cell>
          <cell r="G313">
            <v>120.1274797278794</v>
          </cell>
          <cell r="H313">
            <v>123.5763170190628</v>
          </cell>
          <cell r="I313">
            <v>147.63926456819149</v>
          </cell>
          <cell r="J313">
            <v>141.57314252885075</v>
          </cell>
          <cell r="K313">
            <v>145.80588729546176</v>
          </cell>
          <cell r="L313">
            <v>148.52909712301107</v>
          </cell>
          <cell r="M313">
            <v>161.65045973907419</v>
          </cell>
          <cell r="N313">
            <v>156.67703739627768</v>
          </cell>
          <cell r="O313">
            <v>154.84294505116756</v>
          </cell>
          <cell r="P313">
            <v>151.36836958432571</v>
          </cell>
          <cell r="Q313">
            <v>1.8494002119833866</v>
          </cell>
          <cell r="R313">
            <v>7.9046183647771535</v>
          </cell>
          <cell r="S313">
            <v>12.116713928988311</v>
          </cell>
          <cell r="T313">
            <v>15.802885340548046</v>
          </cell>
          <cell r="U313">
            <v>18.39103746052929</v>
          </cell>
          <cell r="V313">
            <v>20.680438531841013</v>
          </cell>
          <cell r="W313">
            <v>38.429836839108432</v>
          </cell>
          <cell r="X313">
            <v>49.145056960437536</v>
          </cell>
          <cell r="Y313">
            <v>69.827830821312816</v>
          </cell>
          <cell r="Z313">
            <v>77.063929604497986</v>
          </cell>
          <cell r="AA313">
            <v>109.67049887288869</v>
          </cell>
          <cell r="AB313">
            <v>119.76029881379134</v>
          </cell>
          <cell r="AC313">
            <v>151.59490521946174</v>
          </cell>
          <cell r="AD313">
            <v>152.7160152759607</v>
          </cell>
        </row>
        <row r="314">
          <cell r="B314">
            <v>1312</v>
          </cell>
          <cell r="C314">
            <v>49.733095577048836</v>
          </cell>
          <cell r="D314">
            <v>50.693567586830412</v>
          </cell>
          <cell r="E314">
            <v>52.109514954693388</v>
          </cell>
          <cell r="F314">
            <v>73.623806271377973</v>
          </cell>
          <cell r="G314">
            <v>72.161126057873503</v>
          </cell>
          <cell r="H314">
            <v>73.032973060337767</v>
          </cell>
          <cell r="I314">
            <v>76.252456468155685</v>
          </cell>
          <cell r="J314">
            <v>74.579100022165022</v>
          </cell>
          <cell r="K314">
            <v>83.660072652923574</v>
          </cell>
          <cell r="L314">
            <v>85.21775137437146</v>
          </cell>
          <cell r="M314">
            <v>89.213710591530841</v>
          </cell>
          <cell r="N314">
            <v>89.919559823711225</v>
          </cell>
          <cell r="O314">
            <v>88.480037486859558</v>
          </cell>
          <cell r="P314">
            <v>88.456216591509843</v>
          </cell>
          <cell r="Q314">
            <v>1.1736217370604509</v>
          </cell>
          <cell r="R314">
            <v>4.9386004112905981</v>
          </cell>
          <cell r="S314">
            <v>6.876156071351593</v>
          </cell>
          <cell r="T314">
            <v>9.2397588405017057</v>
          </cell>
          <cell r="U314">
            <v>11.047580250002763</v>
          </cell>
          <cell r="V314">
            <v>12.222033692256179</v>
          </cell>
          <cell r="W314">
            <v>19.848171617645548</v>
          </cell>
          <cell r="X314">
            <v>25.889049668446479</v>
          </cell>
          <cell r="Y314">
            <v>40.065607144307094</v>
          </cell>
          <cell r="Z314">
            <v>44.215005141580029</v>
          </cell>
          <cell r="AA314">
            <v>60.526349029056824</v>
          </cell>
          <cell r="AB314">
            <v>68.732429031416515</v>
          </cell>
          <cell r="AC314">
            <v>86.624049240361344</v>
          </cell>
          <cell r="AD314">
            <v>89.243749941543541</v>
          </cell>
        </row>
        <row r="315">
          <cell r="B315">
            <v>1313</v>
          </cell>
          <cell r="C315">
            <v>166.42695584592903</v>
          </cell>
          <cell r="D315">
            <v>166.35872128599738</v>
          </cell>
          <cell r="E315">
            <v>187.07319230924767</v>
          </cell>
          <cell r="F315">
            <v>262.676015052759</v>
          </cell>
          <cell r="G315">
            <v>280.06347252049903</v>
          </cell>
          <cell r="H315">
            <v>292.12376766854044</v>
          </cell>
          <cell r="I315">
            <v>306.16108763410853</v>
          </cell>
          <cell r="J315">
            <v>300.36323346793495</v>
          </cell>
          <cell r="K315">
            <v>327.87444784652138</v>
          </cell>
          <cell r="L315">
            <v>333.45786836684141</v>
          </cell>
          <cell r="M315">
            <v>347.10214603469876</v>
          </cell>
          <cell r="N315">
            <v>330.33578507504131</v>
          </cell>
          <cell r="O315">
            <v>342.96193183008455</v>
          </cell>
          <cell r="P315">
            <v>338.68349638085346</v>
          </cell>
          <cell r="Q315">
            <v>3.92741072614271</v>
          </cell>
          <cell r="R315">
            <v>16.206775109239718</v>
          </cell>
          <cell r="S315">
            <v>24.685404732758872</v>
          </cell>
          <cell r="T315">
            <v>32.965736969986494</v>
          </cell>
          <cell r="U315">
            <v>42.876599310316152</v>
          </cell>
          <cell r="V315">
            <v>48.886775125586063</v>
          </cell>
          <cell r="W315">
            <v>79.692354731477465</v>
          </cell>
          <cell r="X315">
            <v>104.26672710605889</v>
          </cell>
          <cell r="Y315">
            <v>157.02220191194465</v>
          </cell>
          <cell r="Z315">
            <v>173.01373395278648</v>
          </cell>
          <cell r="AA315">
            <v>235.48875503924194</v>
          </cell>
          <cell r="AB315">
            <v>252.5010236785036</v>
          </cell>
          <cell r="AC315">
            <v>335.76784226420369</v>
          </cell>
          <cell r="AD315">
            <v>341.69882485389542</v>
          </cell>
        </row>
        <row r="316">
          <cell r="B316">
            <v>1314</v>
          </cell>
          <cell r="C316">
            <v>100.45985664315084</v>
          </cell>
          <cell r="D316">
            <v>102.11479592724817</v>
          </cell>
          <cell r="E316">
            <v>74.741037018707004</v>
          </cell>
          <cell r="F316">
            <v>93.393767453087435</v>
          </cell>
          <cell r="G316">
            <v>111.26625846351517</v>
          </cell>
          <cell r="H316">
            <v>109.24585083787626</v>
          </cell>
          <cell r="I316">
            <v>107.12670093768591</v>
          </cell>
          <cell r="J316">
            <v>126.88219799591229</v>
          </cell>
          <cell r="K316">
            <v>103.05273219602424</v>
          </cell>
          <cell r="L316">
            <v>137.15562221829123</v>
          </cell>
          <cell r="M316">
            <v>177.86724772383417</v>
          </cell>
          <cell r="N316">
            <v>158.14896765547471</v>
          </cell>
          <cell r="O316">
            <v>118.44683748776082</v>
          </cell>
          <cell r="P316">
            <v>131.67427368584845</v>
          </cell>
          <cell r="Q316">
            <v>2.3706923948805767</v>
          </cell>
          <cell r="R316">
            <v>9.9480900076990313</v>
          </cell>
          <cell r="S316">
            <v>9.8625181201961585</v>
          </cell>
          <cell r="T316">
            <v>11.720881222734342</v>
          </cell>
          <cell r="U316">
            <v>17.034419869049596</v>
          </cell>
          <cell r="V316">
            <v>18.28224175642702</v>
          </cell>
          <cell r="W316">
            <v>27.88459865461969</v>
          </cell>
          <cell r="X316">
            <v>44.045309275407838</v>
          </cell>
          <cell r="Y316">
            <v>49.352936859649098</v>
          </cell>
          <cell r="Z316">
            <v>71.162832200735053</v>
          </cell>
          <cell r="AA316">
            <v>120.67265272556094</v>
          </cell>
          <cell r="AB316">
            <v>120.88540821465807</v>
          </cell>
          <cell r="AC316">
            <v>115.962255151945</v>
          </cell>
          <cell r="AD316">
            <v>132.84658113765761</v>
          </cell>
        </row>
        <row r="317">
          <cell r="B317">
            <v>1315</v>
          </cell>
          <cell r="C317">
            <v>35.256707896667521</v>
          </cell>
          <cell r="D317">
            <v>25.451132811577995</v>
          </cell>
          <cell r="E317">
            <v>18.78383757016061</v>
          </cell>
          <cell r="F317">
            <v>21.198169526935736</v>
          </cell>
          <cell r="G317">
            <v>37.484672023581538</v>
          </cell>
          <cell r="H317">
            <v>59.39889584055382</v>
          </cell>
          <cell r="I317">
            <v>65.741991639109486</v>
          </cell>
          <cell r="J317">
            <v>82.928352416179038</v>
          </cell>
          <cell r="K317">
            <v>66.284296029381224</v>
          </cell>
          <cell r="L317">
            <v>90.879953901903534</v>
          </cell>
          <cell r="M317">
            <v>125.50635433084648</v>
          </cell>
          <cell r="N317">
            <v>138.27794074846111</v>
          </cell>
          <cell r="O317">
            <v>119.49918525449991</v>
          </cell>
          <cell r="P317">
            <v>116.3549591234097</v>
          </cell>
          <cell r="Q317">
            <v>0.83200207597403752</v>
          </cell>
          <cell r="R317">
            <v>2.4794659550401073</v>
          </cell>
          <cell r="S317">
            <v>2.4786375168458328</v>
          </cell>
          <cell r="T317">
            <v>2.660361969971976</v>
          </cell>
          <cell r="U317">
            <v>5.738753605278121</v>
          </cell>
          <cell r="V317">
            <v>9.9403772820022525</v>
          </cell>
          <cell r="W317">
            <v>17.112344873555585</v>
          </cell>
          <cell r="X317">
            <v>28.787371180220998</v>
          </cell>
          <cell r="Y317">
            <v>31.744181905839341</v>
          </cell>
          <cell r="Z317">
            <v>47.152823962539806</v>
          </cell>
          <cell r="AA317">
            <v>85.148811289488364</v>
          </cell>
          <cell r="AB317">
            <v>105.69645545126242</v>
          </cell>
          <cell r="AC317">
            <v>116.99252850346264</v>
          </cell>
          <cell r="AD317">
            <v>117.3908773921579</v>
          </cell>
        </row>
      </sheetData>
      <sheetData sheetId="3">
        <row r="3">
          <cell r="B3">
            <v>1001</v>
          </cell>
          <cell r="C3">
            <v>1211.0740000000001</v>
          </cell>
          <cell r="D3">
            <v>1290.7060000000001</v>
          </cell>
          <cell r="E3">
            <v>1414.0710000000001</v>
          </cell>
          <cell r="F3">
            <v>1406.3690000000001</v>
          </cell>
          <cell r="G3">
            <v>1445.8457204355313</v>
          </cell>
          <cell r="H3">
            <v>1488.382721461455</v>
          </cell>
          <cell r="I3">
            <v>1601</v>
          </cell>
          <cell r="J3">
            <v>1544</v>
          </cell>
          <cell r="K3">
            <v>1633.615</v>
          </cell>
          <cell r="L3">
            <v>1797.59</v>
          </cell>
          <cell r="M3">
            <v>1986.491</v>
          </cell>
          <cell r="N3">
            <v>2944.1869999999999</v>
          </cell>
          <cell r="O3">
            <v>2741.0410000000002</v>
          </cell>
          <cell r="P3">
            <v>1951.0740000000001</v>
          </cell>
        </row>
        <row r="4">
          <cell r="B4">
            <v>1002</v>
          </cell>
          <cell r="C4">
            <v>3766.5320000000002</v>
          </cell>
          <cell r="D4">
            <v>3802.6260000000002</v>
          </cell>
          <cell r="E4">
            <v>4012.9090000000001</v>
          </cell>
          <cell r="F4">
            <v>3761.9859999999999</v>
          </cell>
          <cell r="G4">
            <v>3698.5302341996567</v>
          </cell>
          <cell r="H4">
            <v>3425.8419846299043</v>
          </cell>
          <cell r="I4">
            <v>3736</v>
          </cell>
          <cell r="J4">
            <v>3535</v>
          </cell>
          <cell r="K4">
            <v>3500.2460000000001</v>
          </cell>
          <cell r="L4">
            <v>3437.413</v>
          </cell>
          <cell r="M4">
            <v>4135.9859999999999</v>
          </cell>
          <cell r="N4">
            <v>4973.558</v>
          </cell>
          <cell r="O4">
            <v>4195.6000000000004</v>
          </cell>
          <cell r="P4">
            <v>1936.212</v>
          </cell>
        </row>
        <row r="5">
          <cell r="B5">
            <v>1003</v>
          </cell>
          <cell r="C5">
            <v>663.80200000000002</v>
          </cell>
          <cell r="D5">
            <v>681.98699999999997</v>
          </cell>
          <cell r="E5">
            <v>679.14499999999998</v>
          </cell>
          <cell r="F5">
            <v>671.70600000000002</v>
          </cell>
          <cell r="G5">
            <v>680.45676269287969</v>
          </cell>
          <cell r="H5">
            <v>692.27103323788606</v>
          </cell>
          <cell r="I5">
            <v>694</v>
          </cell>
          <cell r="J5">
            <v>654</v>
          </cell>
          <cell r="K5">
            <v>740.33400000000006</v>
          </cell>
          <cell r="L5">
            <v>734.80900000000008</v>
          </cell>
          <cell r="M5">
            <v>840.77200000000005</v>
          </cell>
          <cell r="N5">
            <v>779.34699999999998</v>
          </cell>
          <cell r="O5">
            <v>873.93700000000001</v>
          </cell>
          <cell r="P5">
            <v>718.73900000000003</v>
          </cell>
        </row>
        <row r="6">
          <cell r="B6">
            <v>1004</v>
          </cell>
          <cell r="C6">
            <v>663.72</v>
          </cell>
          <cell r="D6">
            <v>670.46600000000001</v>
          </cell>
          <cell r="E6">
            <v>601.57900000000006</v>
          </cell>
          <cell r="F6">
            <v>840.04</v>
          </cell>
          <cell r="G6">
            <v>882.29562622292622</v>
          </cell>
          <cell r="H6">
            <v>972.14632238977424</v>
          </cell>
          <cell r="I6">
            <v>931</v>
          </cell>
          <cell r="J6">
            <v>945</v>
          </cell>
          <cell r="K6">
            <v>1109.229</v>
          </cell>
          <cell r="L6">
            <v>958.30099999999993</v>
          </cell>
          <cell r="M6">
            <v>1056.106</v>
          </cell>
          <cell r="N6">
            <v>1151.3920000000001</v>
          </cell>
          <cell r="O6">
            <v>1134.6390000000001</v>
          </cell>
          <cell r="P6">
            <v>1185.191</v>
          </cell>
        </row>
        <row r="7">
          <cell r="B7">
            <v>1005</v>
          </cell>
          <cell r="C7">
            <v>211.77199999999999</v>
          </cell>
          <cell r="D7">
            <v>232.886</v>
          </cell>
          <cell r="E7">
            <v>327.10899999999998</v>
          </cell>
          <cell r="F7">
            <v>242.91800000000001</v>
          </cell>
          <cell r="G7">
            <v>297.76228382155381</v>
          </cell>
          <cell r="H7">
            <v>358.0030200458782</v>
          </cell>
          <cell r="I7">
            <v>390</v>
          </cell>
          <cell r="J7">
            <v>383</v>
          </cell>
          <cell r="K7">
            <v>388.18699999999995</v>
          </cell>
          <cell r="L7">
            <v>403.38900000000001</v>
          </cell>
          <cell r="M7">
            <v>396.29500000000002</v>
          </cell>
          <cell r="N7">
            <v>405.892</v>
          </cell>
          <cell r="O7">
            <v>372.06</v>
          </cell>
          <cell r="P7">
            <v>384.815</v>
          </cell>
        </row>
        <row r="8">
          <cell r="B8">
            <v>1006</v>
          </cell>
          <cell r="C8">
            <v>1898.65</v>
          </cell>
          <cell r="D8">
            <v>1960.7840000000001</v>
          </cell>
          <cell r="E8">
            <v>2043.1000000000001</v>
          </cell>
          <cell r="F8">
            <v>2204.0500000000002</v>
          </cell>
          <cell r="G8">
            <v>2407.0783279400107</v>
          </cell>
          <cell r="H8">
            <v>2359.6552647222802</v>
          </cell>
          <cell r="I8">
            <v>3059</v>
          </cell>
          <cell r="J8">
            <v>2849</v>
          </cell>
          <cell r="K8">
            <v>3201.9340000000007</v>
          </cell>
          <cell r="L8">
            <v>2772.4690000000001</v>
          </cell>
          <cell r="M8">
            <v>2988.431</v>
          </cell>
          <cell r="N8">
            <v>3817.9830000000002</v>
          </cell>
          <cell r="O8">
            <v>3817.9830000000002</v>
          </cell>
          <cell r="P8">
            <v>3119.4429999999998</v>
          </cell>
        </row>
        <row r="9">
          <cell r="B9">
            <v>1007</v>
          </cell>
          <cell r="C9">
            <v>185.47185860308039</v>
          </cell>
          <cell r="D9">
            <v>189.97718226874125</v>
          </cell>
          <cell r="E9">
            <v>199.45780940691262</v>
          </cell>
          <cell r="F9">
            <v>212.22829519303073</v>
          </cell>
          <cell r="G9">
            <v>217.79512497416195</v>
          </cell>
          <cell r="H9">
            <v>126.02794160095716</v>
          </cell>
          <cell r="I9">
            <v>291.99700000000001</v>
          </cell>
          <cell r="J9">
            <v>258.97800000000001</v>
          </cell>
          <cell r="K9">
            <v>278.95499999999998</v>
          </cell>
          <cell r="L9">
            <v>260.99400000000003</v>
          </cell>
          <cell r="M9">
            <v>277.13200000000001</v>
          </cell>
          <cell r="N9">
            <v>256.98099999999999</v>
          </cell>
          <cell r="O9">
            <v>259.81700000000001</v>
          </cell>
          <cell r="P9">
            <v>241.71699999999998</v>
          </cell>
        </row>
        <row r="10">
          <cell r="B10">
            <v>1008</v>
          </cell>
          <cell r="C10">
            <v>10202.433000000001</v>
          </cell>
          <cell r="D10">
            <v>11700.934999999999</v>
          </cell>
          <cell r="E10">
            <v>12200.264999999999</v>
          </cell>
          <cell r="F10">
            <v>12529.487999999999</v>
          </cell>
          <cell r="G10">
            <v>12586.951306376219</v>
          </cell>
          <cell r="H10">
            <v>13730.701464964013</v>
          </cell>
          <cell r="I10">
            <v>14742</v>
          </cell>
          <cell r="J10">
            <v>15022</v>
          </cell>
          <cell r="K10">
            <v>16882.912</v>
          </cell>
          <cell r="L10">
            <v>14887.331999999999</v>
          </cell>
          <cell r="M10">
            <v>15658.011</v>
          </cell>
          <cell r="N10">
            <v>16205.134</v>
          </cell>
          <cell r="O10">
            <v>17235.887999999999</v>
          </cell>
          <cell r="P10">
            <v>15270.338000000002</v>
          </cell>
        </row>
        <row r="11">
          <cell r="B11">
            <v>1009</v>
          </cell>
          <cell r="C11">
            <v>1958.174</v>
          </cell>
          <cell r="D11">
            <v>1853.768</v>
          </cell>
          <cell r="E11">
            <v>1749.8340000000001</v>
          </cell>
          <cell r="F11">
            <v>1871.7460000000001</v>
          </cell>
          <cell r="G11">
            <v>2152.2817427906944</v>
          </cell>
          <cell r="H11">
            <v>2086.702685902771</v>
          </cell>
          <cell r="I11">
            <v>1947</v>
          </cell>
          <cell r="J11">
            <v>2019</v>
          </cell>
          <cell r="K11">
            <v>2112.069</v>
          </cell>
          <cell r="L11">
            <v>2058.4409999999998</v>
          </cell>
          <cell r="M11">
            <v>2163.3040000000001</v>
          </cell>
          <cell r="N11">
            <v>2192.0190000000002</v>
          </cell>
          <cell r="O11">
            <v>2293.8446357900289</v>
          </cell>
          <cell r="P11">
            <v>2309.6997558040171</v>
          </cell>
        </row>
        <row r="12">
          <cell r="B12">
            <v>1010</v>
          </cell>
          <cell r="C12">
            <v>824.85500000000002</v>
          </cell>
          <cell r="D12">
            <v>846.18830319575466</v>
          </cell>
          <cell r="E12">
            <v>694.55069680424538</v>
          </cell>
          <cell r="F12">
            <v>739.02</v>
          </cell>
          <cell r="G12">
            <v>795.36502658374775</v>
          </cell>
          <cell r="H12">
            <v>717.98395732957897</v>
          </cell>
          <cell r="I12">
            <v>766</v>
          </cell>
          <cell r="J12">
            <v>716</v>
          </cell>
          <cell r="K12">
            <v>938.49899999999991</v>
          </cell>
          <cell r="L12">
            <v>863.23700000000008</v>
          </cell>
          <cell r="M12">
            <v>895.94600000000003</v>
          </cell>
          <cell r="N12">
            <v>916.76599999999996</v>
          </cell>
          <cell r="O12">
            <v>807.76900000000001</v>
          </cell>
          <cell r="P12">
            <v>750.86800000000005</v>
          </cell>
        </row>
        <row r="13">
          <cell r="B13">
            <v>1011</v>
          </cell>
          <cell r="C13">
            <v>186.98500000000001</v>
          </cell>
          <cell r="D13">
            <v>208.661</v>
          </cell>
          <cell r="E13">
            <v>212.33799999999999</v>
          </cell>
          <cell r="F13">
            <v>221.084</v>
          </cell>
          <cell r="G13">
            <v>284.77265399041221</v>
          </cell>
          <cell r="H13">
            <v>275.91945467624322</v>
          </cell>
          <cell r="I13">
            <v>265</v>
          </cell>
          <cell r="J13">
            <v>254</v>
          </cell>
          <cell r="K13">
            <v>242.43300000000002</v>
          </cell>
          <cell r="L13">
            <v>226.32300000000001</v>
          </cell>
          <cell r="M13">
            <v>243.24600000000001</v>
          </cell>
          <cell r="N13">
            <v>218.529</v>
          </cell>
          <cell r="O13">
            <v>213.08199999999999</v>
          </cell>
          <cell r="P13">
            <v>217.05500000000001</v>
          </cell>
        </row>
        <row r="14">
          <cell r="B14">
            <v>1012</v>
          </cell>
          <cell r="C14">
            <v>573.76499999999999</v>
          </cell>
          <cell r="D14">
            <v>557.02800000000002</v>
          </cell>
          <cell r="E14">
            <v>614.46500000000003</v>
          </cell>
          <cell r="F14">
            <v>706.64300000000003</v>
          </cell>
          <cell r="G14">
            <v>855.31716426593971</v>
          </cell>
          <cell r="H14">
            <v>878.19525359320414</v>
          </cell>
          <cell r="I14">
            <v>913</v>
          </cell>
          <cell r="J14">
            <v>869</v>
          </cell>
          <cell r="K14">
            <v>932.73799999999994</v>
          </cell>
          <cell r="L14">
            <v>860.60600000000011</v>
          </cell>
          <cell r="M14">
            <v>886.57100000000003</v>
          </cell>
          <cell r="N14">
            <v>853.16700000000003</v>
          </cell>
          <cell r="O14">
            <v>817.39700000000005</v>
          </cell>
          <cell r="P14">
            <v>775.66099999999994</v>
          </cell>
        </row>
        <row r="15">
          <cell r="B15">
            <v>1013</v>
          </cell>
          <cell r="C15">
            <v>10077.469000000001</v>
          </cell>
          <cell r="D15">
            <v>10214.407000000001</v>
          </cell>
          <cell r="E15">
            <v>10898.444</v>
          </cell>
          <cell r="F15">
            <v>11867.939</v>
          </cell>
          <cell r="G15">
            <v>11949.460242355575</v>
          </cell>
          <cell r="H15">
            <v>12990.960418018389</v>
          </cell>
          <cell r="I15">
            <v>15426</v>
          </cell>
          <cell r="J15">
            <v>15668</v>
          </cell>
          <cell r="K15">
            <v>15309.726000000001</v>
          </cell>
          <cell r="L15">
            <v>15073.31</v>
          </cell>
          <cell r="M15">
            <v>15456.027</v>
          </cell>
          <cell r="N15">
            <v>16492.322</v>
          </cell>
          <cell r="O15">
            <v>16621.188000000002</v>
          </cell>
          <cell r="P15">
            <v>15568.642</v>
          </cell>
        </row>
        <row r="16">
          <cell r="B16">
            <v>1014</v>
          </cell>
          <cell r="C16">
            <v>604.90200000000004</v>
          </cell>
          <cell r="D16">
            <v>651.05200000000002</v>
          </cell>
          <cell r="E16">
            <v>539.00300000000004</v>
          </cell>
          <cell r="F16">
            <v>495.226</v>
          </cell>
          <cell r="G16">
            <v>529.57721619269637</v>
          </cell>
          <cell r="H16">
            <v>605.24267477369472</v>
          </cell>
          <cell r="I16">
            <v>566</v>
          </cell>
          <cell r="J16">
            <v>567</v>
          </cell>
          <cell r="K16">
            <v>577.42400000000009</v>
          </cell>
          <cell r="L16">
            <v>575.55400000000009</v>
          </cell>
          <cell r="M16">
            <v>576.26400000000001</v>
          </cell>
          <cell r="N16">
            <v>618.08799999999997</v>
          </cell>
          <cell r="O16">
            <v>621.745</v>
          </cell>
          <cell r="P16">
            <v>604.88400000000001</v>
          </cell>
        </row>
        <row r="17">
          <cell r="B17">
            <v>1015</v>
          </cell>
          <cell r="C17">
            <v>715.25599999999997</v>
          </cell>
          <cell r="D17">
            <v>634.44500000000005</v>
          </cell>
          <cell r="E17">
            <v>571.51599999999996</v>
          </cell>
          <cell r="F17">
            <v>669.49099999999999</v>
          </cell>
          <cell r="G17">
            <v>784.37380134201248</v>
          </cell>
          <cell r="H17">
            <v>821.8246123152619</v>
          </cell>
          <cell r="I17">
            <v>845</v>
          </cell>
          <cell r="J17">
            <v>902</v>
          </cell>
          <cell r="K17">
            <v>911.96899999999994</v>
          </cell>
          <cell r="L17">
            <v>876.98</v>
          </cell>
          <cell r="M17">
            <v>909.80200000000002</v>
          </cell>
          <cell r="N17">
            <v>932.09745373743306</v>
          </cell>
          <cell r="O17">
            <v>975.39608200894031</v>
          </cell>
          <cell r="P17">
            <v>925.59699999999998</v>
          </cell>
        </row>
        <row r="18">
          <cell r="B18">
            <v>1016</v>
          </cell>
          <cell r="C18">
            <v>1360.855</v>
          </cell>
          <cell r="D18">
            <v>1535.6110000000001</v>
          </cell>
          <cell r="E18">
            <v>1296.5360000000001</v>
          </cell>
          <cell r="F18">
            <v>1454.58</v>
          </cell>
          <cell r="G18">
            <v>1460.8337548560794</v>
          </cell>
          <cell r="H18">
            <v>1513.1066869342367</v>
          </cell>
          <cell r="I18">
            <v>1550</v>
          </cell>
          <cell r="J18">
            <v>1503</v>
          </cell>
          <cell r="K18">
            <v>1561.778</v>
          </cell>
          <cell r="L18">
            <v>1502.425</v>
          </cell>
          <cell r="M18">
            <v>1633.732</v>
          </cell>
          <cell r="N18">
            <v>1707.9780000000001</v>
          </cell>
          <cell r="O18">
            <v>1819.701</v>
          </cell>
          <cell r="P18">
            <v>1852.723</v>
          </cell>
        </row>
        <row r="19">
          <cell r="B19">
            <v>1017</v>
          </cell>
          <cell r="C19">
            <v>578.21699999999998</v>
          </cell>
          <cell r="D19">
            <v>546.04899999999998</v>
          </cell>
          <cell r="E19">
            <v>481.37900000000002</v>
          </cell>
          <cell r="F19">
            <v>841.10199999999998</v>
          </cell>
          <cell r="G19">
            <v>893.28685146466148</v>
          </cell>
          <cell r="H19">
            <v>776.33251584534366</v>
          </cell>
          <cell r="I19">
            <v>689</v>
          </cell>
          <cell r="J19">
            <v>870</v>
          </cell>
          <cell r="K19">
            <v>811.64100000000008</v>
          </cell>
          <cell r="L19">
            <v>877.96600000000001</v>
          </cell>
          <cell r="M19">
            <v>904.70299999999997</v>
          </cell>
          <cell r="N19">
            <v>1278.9950000000001</v>
          </cell>
          <cell r="O19">
            <v>1340.902</v>
          </cell>
          <cell r="P19">
            <v>1296.9940000000001</v>
          </cell>
        </row>
        <row r="20">
          <cell r="B20">
            <v>1018</v>
          </cell>
          <cell r="C20">
            <v>1074.962</v>
          </cell>
          <cell r="D20">
            <v>1090.9590000000001</v>
          </cell>
          <cell r="E20">
            <v>1002.4060000000001</v>
          </cell>
          <cell r="F20">
            <v>1208.184</v>
          </cell>
          <cell r="G20">
            <v>1081.1368828688633</v>
          </cell>
          <cell r="H20">
            <v>1344.9837217193217</v>
          </cell>
          <cell r="I20">
            <v>1451</v>
          </cell>
          <cell r="J20">
            <v>1440.6804300930296</v>
          </cell>
          <cell r="K20">
            <v>1462.5195699069707</v>
          </cell>
          <cell r="L20">
            <v>1472.8989999999999</v>
          </cell>
          <cell r="M20">
            <v>1538.146</v>
          </cell>
          <cell r="N20">
            <v>1590.9780000000001</v>
          </cell>
          <cell r="O20">
            <v>1541.7370000000001</v>
          </cell>
          <cell r="P20">
            <v>1558.8240000000001</v>
          </cell>
        </row>
        <row r="21">
          <cell r="B21">
            <v>1019</v>
          </cell>
          <cell r="C21">
            <v>149.05199999999999</v>
          </cell>
          <cell r="D21">
            <v>201.89699999999999</v>
          </cell>
          <cell r="E21">
            <v>195.54400000000001</v>
          </cell>
          <cell r="F21">
            <v>185.99199999999999</v>
          </cell>
          <cell r="G21">
            <v>170.86359239424729</v>
          </cell>
          <cell r="H21">
            <v>243.28382025217141</v>
          </cell>
          <cell r="I21">
            <v>225</v>
          </cell>
          <cell r="J21">
            <v>263</v>
          </cell>
          <cell r="K21">
            <v>237.50300000000001</v>
          </cell>
          <cell r="L21">
            <v>248.822</v>
          </cell>
          <cell r="M21">
            <v>251.357</v>
          </cell>
          <cell r="N21">
            <v>239.57500000000002</v>
          </cell>
          <cell r="O21">
            <v>227.678</v>
          </cell>
          <cell r="P21">
            <v>241.76500000000001</v>
          </cell>
        </row>
        <row r="22">
          <cell r="B22">
            <v>1020</v>
          </cell>
          <cell r="C22">
            <v>1401.652</v>
          </cell>
          <cell r="D22">
            <v>1454.376</v>
          </cell>
          <cell r="E22">
            <v>1573.74</v>
          </cell>
          <cell r="F22">
            <v>1668.241</v>
          </cell>
          <cell r="G22">
            <v>1764.5912524458524</v>
          </cell>
          <cell r="H22">
            <v>1714.8542451921351</v>
          </cell>
          <cell r="I22">
            <v>1788.6282777033366</v>
          </cell>
          <cell r="J22">
            <v>1823.3717222966634</v>
          </cell>
          <cell r="K22">
            <v>1847.8219999999999</v>
          </cell>
          <cell r="L22">
            <v>2239.8710000000001</v>
          </cell>
          <cell r="M22">
            <v>2462.3540000000003</v>
          </cell>
          <cell r="N22">
            <v>2488.694</v>
          </cell>
          <cell r="O22">
            <v>2547.7040000000002</v>
          </cell>
          <cell r="P22">
            <v>2259.105</v>
          </cell>
        </row>
        <row r="23">
          <cell r="B23">
            <v>1021</v>
          </cell>
          <cell r="C23">
            <v>632.02600000000007</v>
          </cell>
          <cell r="D23">
            <v>734.62</v>
          </cell>
          <cell r="E23">
            <v>680.82600000000002</v>
          </cell>
          <cell r="F23">
            <v>625.11800000000005</v>
          </cell>
          <cell r="G23">
            <v>659.47351450411247</v>
          </cell>
          <cell r="H23">
            <v>663.59123328945941</v>
          </cell>
          <cell r="I23">
            <v>688</v>
          </cell>
          <cell r="J23">
            <v>738</v>
          </cell>
          <cell r="K23">
            <v>733.72500000000002</v>
          </cell>
          <cell r="L23">
            <v>690.04899999999998</v>
          </cell>
          <cell r="M23">
            <v>703.23400000000004</v>
          </cell>
          <cell r="N23">
            <v>679.90600000000006</v>
          </cell>
          <cell r="O23">
            <v>620.41100000000006</v>
          </cell>
          <cell r="P23">
            <v>568.67399999999998</v>
          </cell>
        </row>
        <row r="24">
          <cell r="B24">
            <v>1022</v>
          </cell>
          <cell r="C24">
            <v>17971.471000000001</v>
          </cell>
          <cell r="D24">
            <v>17670.364000000001</v>
          </cell>
          <cell r="E24">
            <v>16750.464</v>
          </cell>
          <cell r="F24">
            <v>16997.849999999999</v>
          </cell>
          <cell r="G24">
            <v>17221.251549209661</v>
          </cell>
          <cell r="H24">
            <v>18692.306856041832</v>
          </cell>
          <cell r="I24">
            <v>20151</v>
          </cell>
          <cell r="J24">
            <v>19455</v>
          </cell>
          <cell r="K24">
            <v>21010.026000000002</v>
          </cell>
          <cell r="L24">
            <v>28115.663999999997</v>
          </cell>
          <cell r="M24">
            <v>29252.704000000002</v>
          </cell>
          <cell r="N24">
            <v>29412.662</v>
          </cell>
          <cell r="O24">
            <v>26535.99</v>
          </cell>
          <cell r="P24">
            <v>27375.771000000001</v>
          </cell>
        </row>
        <row r="25">
          <cell r="B25">
            <v>1023</v>
          </cell>
          <cell r="C25">
            <v>189.99600000000001</v>
          </cell>
          <cell r="D25">
            <v>231.89000000000001</v>
          </cell>
          <cell r="E25">
            <v>210.80199999999999</v>
          </cell>
          <cell r="F25">
            <v>197.07599999999999</v>
          </cell>
          <cell r="G25">
            <v>150.8795465001833</v>
          </cell>
          <cell r="H25">
            <v>147.3548342177786</v>
          </cell>
          <cell r="I25">
            <v>146</v>
          </cell>
          <cell r="J25">
            <v>135</v>
          </cell>
          <cell r="K25">
            <v>155.518</v>
          </cell>
          <cell r="L25">
            <v>243.77</v>
          </cell>
          <cell r="M25">
            <v>150.898</v>
          </cell>
          <cell r="N25">
            <v>270.411</v>
          </cell>
          <cell r="O25">
            <v>248.12100000000001</v>
          </cell>
          <cell r="P25">
            <v>216.393</v>
          </cell>
        </row>
        <row r="26">
          <cell r="B26">
            <v>1024</v>
          </cell>
          <cell r="C26">
            <v>19324.156051012669</v>
          </cell>
          <cell r="D26">
            <v>20920.14299456144</v>
          </cell>
          <cell r="E26">
            <v>28305.972799194329</v>
          </cell>
          <cell r="F26">
            <v>29932.171603865383</v>
          </cell>
          <cell r="G26">
            <v>28164.515080799119</v>
          </cell>
          <cell r="H26">
            <v>28472.118638455344</v>
          </cell>
          <cell r="I26">
            <v>29999</v>
          </cell>
          <cell r="J26">
            <v>33941</v>
          </cell>
          <cell r="K26">
            <v>33145.296999999999</v>
          </cell>
          <cell r="L26">
            <v>33351.947</v>
          </cell>
          <cell r="M26">
            <v>33486.311000000002</v>
          </cell>
          <cell r="N26">
            <v>31133.7</v>
          </cell>
          <cell r="O26">
            <v>34860.748</v>
          </cell>
          <cell r="P26">
            <v>31143.508000000002</v>
          </cell>
        </row>
        <row r="27">
          <cell r="B27">
            <v>1025</v>
          </cell>
          <cell r="C27">
            <v>933.60400000000004</v>
          </cell>
          <cell r="D27">
            <v>1047.817</v>
          </cell>
          <cell r="E27">
            <v>982.58299999999997</v>
          </cell>
          <cell r="F27">
            <v>887.65800000000002</v>
          </cell>
          <cell r="G27">
            <v>1089.1305012264888</v>
          </cell>
          <cell r="H27">
            <v>1121.4790738453753</v>
          </cell>
          <cell r="I27">
            <v>1419</v>
          </cell>
          <cell r="J27">
            <v>1409</v>
          </cell>
          <cell r="K27">
            <v>1657.4590000000001</v>
          </cell>
          <cell r="L27">
            <v>1628.7439999999999</v>
          </cell>
          <cell r="M27">
            <v>1789.0440000000001</v>
          </cell>
          <cell r="N27">
            <v>1798.143</v>
          </cell>
          <cell r="O27">
            <v>1872.4370000000001</v>
          </cell>
          <cell r="P27">
            <v>1994.2839999999999</v>
          </cell>
        </row>
        <row r="28">
          <cell r="B28">
            <v>1026</v>
          </cell>
          <cell r="C28">
            <v>350.38499999999999</v>
          </cell>
          <cell r="D28">
            <v>397.37</v>
          </cell>
          <cell r="E28">
            <v>397.91</v>
          </cell>
          <cell r="F28">
            <v>380.08800000000002</v>
          </cell>
          <cell r="G28">
            <v>465.62826933169151</v>
          </cell>
          <cell r="H28">
            <v>420.30741303728797</v>
          </cell>
          <cell r="I28">
            <v>422</v>
          </cell>
          <cell r="J28">
            <v>401</v>
          </cell>
          <cell r="K28">
            <v>490.048</v>
          </cell>
          <cell r="L28">
            <v>451.77500000000003</v>
          </cell>
          <cell r="M28">
            <v>443.18</v>
          </cell>
          <cell r="N28">
            <v>474.03100000000001</v>
          </cell>
          <cell r="O28">
            <v>475.94100000000003</v>
          </cell>
          <cell r="P28">
            <v>482.733</v>
          </cell>
        </row>
        <row r="29">
          <cell r="B29">
            <v>1027</v>
          </cell>
          <cell r="C29">
            <v>1181.249</v>
          </cell>
          <cell r="D29">
            <v>1321.8320000000001</v>
          </cell>
          <cell r="E29">
            <v>1592.184</v>
          </cell>
          <cell r="F29">
            <v>1679.3230000000001</v>
          </cell>
          <cell r="G29">
            <v>1698.6439009954411</v>
          </cell>
          <cell r="H29">
            <v>1751.4457140918519</v>
          </cell>
          <cell r="I29">
            <v>1895</v>
          </cell>
          <cell r="J29">
            <v>2199</v>
          </cell>
          <cell r="K29">
            <v>2204.6289999999999</v>
          </cell>
          <cell r="L29">
            <v>1980.6560000000002</v>
          </cell>
          <cell r="M29">
            <v>2465.5460000000003</v>
          </cell>
          <cell r="N29">
            <v>2316.7420000000002</v>
          </cell>
          <cell r="O29">
            <v>2222.6219999999998</v>
          </cell>
          <cell r="P29">
            <v>2114.8870000000002</v>
          </cell>
        </row>
        <row r="30">
          <cell r="B30">
            <v>1028</v>
          </cell>
          <cell r="C30">
            <v>12159.949418239363</v>
          </cell>
          <cell r="D30">
            <v>12500.969895930872</v>
          </cell>
          <cell r="E30">
            <v>13851.399851782806</v>
          </cell>
          <cell r="F30">
            <v>14443.29587612097</v>
          </cell>
          <cell r="G30">
            <v>15687.870137362006</v>
          </cell>
          <cell r="H30">
            <v>14785.972261295859</v>
          </cell>
          <cell r="I30">
            <v>17253.027218114537</v>
          </cell>
          <cell r="J30">
            <v>17130.323</v>
          </cell>
          <cell r="K30">
            <v>19586.88</v>
          </cell>
          <cell r="L30">
            <v>19098.147000000004</v>
          </cell>
          <cell r="M30">
            <v>20621.243000000002</v>
          </cell>
          <cell r="N30">
            <v>20871.207999999999</v>
          </cell>
          <cell r="O30">
            <v>19405.476999999999</v>
          </cell>
          <cell r="P30">
            <v>17055.085999999999</v>
          </cell>
        </row>
        <row r="31">
          <cell r="B31">
            <v>1029</v>
          </cell>
          <cell r="C31">
            <v>177.51</v>
          </cell>
          <cell r="D31">
            <v>193.773</v>
          </cell>
          <cell r="E31">
            <v>193.876</v>
          </cell>
          <cell r="F31">
            <v>231.76400000000001</v>
          </cell>
          <cell r="G31">
            <v>202.83806582474975</v>
          </cell>
          <cell r="H31">
            <v>215.59297892265596</v>
          </cell>
          <cell r="I31">
            <v>209</v>
          </cell>
          <cell r="J31">
            <v>237</v>
          </cell>
          <cell r="K31">
            <v>235.91300000000001</v>
          </cell>
          <cell r="L31">
            <v>238.05700000000002</v>
          </cell>
          <cell r="M31">
            <v>256.10700000000003</v>
          </cell>
          <cell r="N31">
            <v>253.255</v>
          </cell>
          <cell r="O31">
            <v>245.92600000000002</v>
          </cell>
          <cell r="P31">
            <v>245.92600000000002</v>
          </cell>
        </row>
        <row r="32">
          <cell r="B32">
            <v>1030</v>
          </cell>
          <cell r="C32">
            <v>2061.172</v>
          </cell>
          <cell r="D32">
            <v>2120.9900000000002</v>
          </cell>
          <cell r="E32">
            <v>2327.4769999999999</v>
          </cell>
          <cell r="F32">
            <v>2144.8389999999999</v>
          </cell>
          <cell r="G32">
            <v>2282.1780411021105</v>
          </cell>
          <cell r="H32">
            <v>2361.6331819601028</v>
          </cell>
          <cell r="I32">
            <v>2330</v>
          </cell>
          <cell r="J32">
            <v>2376</v>
          </cell>
          <cell r="K32">
            <v>2855.866</v>
          </cell>
          <cell r="L32">
            <v>2843.4649999999997</v>
          </cell>
          <cell r="M32">
            <v>2782.2460000000001</v>
          </cell>
          <cell r="N32">
            <v>2714.143</v>
          </cell>
          <cell r="O32">
            <v>2541.3519999999999</v>
          </cell>
          <cell r="P32">
            <v>2355.212</v>
          </cell>
        </row>
        <row r="33">
          <cell r="B33">
            <v>1031</v>
          </cell>
          <cell r="C33">
            <v>306.77500000000003</v>
          </cell>
          <cell r="D33">
            <v>351.13</v>
          </cell>
          <cell r="E33">
            <v>337.94231717419297</v>
          </cell>
          <cell r="F33">
            <v>327.15068282580705</v>
          </cell>
          <cell r="G33">
            <v>335.73197102027547</v>
          </cell>
          <cell r="H33">
            <v>337.23488904874165</v>
          </cell>
          <cell r="I33">
            <v>833</v>
          </cell>
          <cell r="J33">
            <v>395</v>
          </cell>
          <cell r="K33">
            <v>482.28200000000004</v>
          </cell>
          <cell r="L33">
            <v>444.63800000000003</v>
          </cell>
          <cell r="M33">
            <v>433.38800000000003</v>
          </cell>
          <cell r="N33">
            <v>429.83</v>
          </cell>
          <cell r="O33">
            <v>410.68099999999998</v>
          </cell>
          <cell r="P33">
            <v>450.09700000000004</v>
          </cell>
        </row>
        <row r="34">
          <cell r="B34">
            <v>1032</v>
          </cell>
          <cell r="C34">
            <v>1349.403</v>
          </cell>
          <cell r="D34">
            <v>1456.5350000000001</v>
          </cell>
          <cell r="E34">
            <v>1517.165</v>
          </cell>
          <cell r="F34">
            <v>1579.42</v>
          </cell>
          <cell r="G34">
            <v>1782.57689375051</v>
          </cell>
          <cell r="H34">
            <v>1697.0529900517322</v>
          </cell>
          <cell r="I34">
            <v>2489</v>
          </cell>
          <cell r="J34">
            <v>2457</v>
          </cell>
          <cell r="K34">
            <v>2690.23</v>
          </cell>
          <cell r="L34">
            <v>2494.4290000000005</v>
          </cell>
          <cell r="M34">
            <v>2494.7260000000001</v>
          </cell>
          <cell r="N34">
            <v>3035.078</v>
          </cell>
          <cell r="O34">
            <v>3096.5010000000002</v>
          </cell>
          <cell r="P34">
            <v>2907.41</v>
          </cell>
        </row>
        <row r="35">
          <cell r="B35">
            <v>1033</v>
          </cell>
          <cell r="C35">
            <v>2338.739</v>
          </cell>
          <cell r="D35">
            <v>2269.1320000000001</v>
          </cell>
          <cell r="E35">
            <v>2319.511</v>
          </cell>
          <cell r="F35">
            <v>2689.8250000000003</v>
          </cell>
          <cell r="G35">
            <v>2707.8382186456738</v>
          </cell>
          <cell r="H35">
            <v>3072.694428957303</v>
          </cell>
          <cell r="I35">
            <v>3134</v>
          </cell>
          <cell r="J35">
            <v>2851</v>
          </cell>
          <cell r="K35">
            <v>3179.6869999999999</v>
          </cell>
          <cell r="L35">
            <v>2909.13</v>
          </cell>
          <cell r="M35">
            <v>2818.598</v>
          </cell>
          <cell r="N35">
            <v>3252.05</v>
          </cell>
          <cell r="O35">
            <v>3056.6669999999999</v>
          </cell>
          <cell r="P35">
            <v>3110.683</v>
          </cell>
        </row>
        <row r="36">
          <cell r="B36">
            <v>1034</v>
          </cell>
          <cell r="C36">
            <v>3758.9250000000002</v>
          </cell>
          <cell r="D36">
            <v>3971.7490000000003</v>
          </cell>
          <cell r="E36">
            <v>3773.9259999999999</v>
          </cell>
          <cell r="F36">
            <v>4762.7439999999997</v>
          </cell>
          <cell r="G36">
            <v>5600.52886181144</v>
          </cell>
          <cell r="H36">
            <v>5465.9742867225659</v>
          </cell>
          <cell r="I36">
            <v>5919</v>
          </cell>
          <cell r="J36">
            <v>5903</v>
          </cell>
          <cell r="K36">
            <v>6190.6849999999995</v>
          </cell>
          <cell r="L36">
            <v>6295.9349999999995</v>
          </cell>
          <cell r="M36">
            <v>6330.6239999999998</v>
          </cell>
          <cell r="N36">
            <v>6879.7780000000002</v>
          </cell>
          <cell r="O36">
            <v>7328.22</v>
          </cell>
          <cell r="P36">
            <v>6181.0720000000001</v>
          </cell>
        </row>
        <row r="37">
          <cell r="B37">
            <v>1035</v>
          </cell>
          <cell r="C37">
            <v>1689.577</v>
          </cell>
          <cell r="D37">
            <v>1963.1759999999999</v>
          </cell>
          <cell r="E37">
            <v>1913.6880000000001</v>
          </cell>
          <cell r="F37">
            <v>1937.3620000000001</v>
          </cell>
          <cell r="G37">
            <v>1988.1797501431774</v>
          </cell>
          <cell r="H37">
            <v>2327.9975715172745</v>
          </cell>
          <cell r="I37">
            <v>2637</v>
          </cell>
          <cell r="J37">
            <v>2559</v>
          </cell>
          <cell r="K37">
            <v>2831.7870000000003</v>
          </cell>
          <cell r="L37">
            <v>7835.3670000000002</v>
          </cell>
          <cell r="M37">
            <v>7788.9719999999998</v>
          </cell>
          <cell r="N37">
            <v>6735.558</v>
          </cell>
          <cell r="O37">
            <v>7423.8249999999998</v>
          </cell>
          <cell r="P37">
            <v>7317.1830000000009</v>
          </cell>
        </row>
        <row r="38">
          <cell r="B38">
            <v>1036</v>
          </cell>
          <cell r="C38">
            <v>206.11</v>
          </cell>
          <cell r="D38">
            <v>212.89699999999999</v>
          </cell>
          <cell r="E38">
            <v>173.08700000000002</v>
          </cell>
          <cell r="F38">
            <v>237.386</v>
          </cell>
          <cell r="G38">
            <v>277.77823792748978</v>
          </cell>
          <cell r="H38">
            <v>245.26173748999392</v>
          </cell>
          <cell r="I38">
            <v>260</v>
          </cell>
          <cell r="J38">
            <v>273</v>
          </cell>
          <cell r="K38">
            <v>263.161</v>
          </cell>
          <cell r="L38">
            <v>270.68800000000005</v>
          </cell>
          <cell r="M38">
            <v>278.83600000000001</v>
          </cell>
          <cell r="N38">
            <v>271.19799999999998</v>
          </cell>
          <cell r="O38">
            <v>234.59900000000002</v>
          </cell>
          <cell r="P38">
            <v>265.09199999999998</v>
          </cell>
        </row>
        <row r="39">
          <cell r="B39">
            <v>1037</v>
          </cell>
          <cell r="C39">
            <v>194.499</v>
          </cell>
          <cell r="D39">
            <v>203.49799999999999</v>
          </cell>
          <cell r="E39">
            <v>159.53800000000001</v>
          </cell>
          <cell r="F39">
            <v>184.27600000000001</v>
          </cell>
          <cell r="G39">
            <v>204.83647041415614</v>
          </cell>
          <cell r="H39">
            <v>216.58193754156721</v>
          </cell>
          <cell r="I39">
            <v>216</v>
          </cell>
          <cell r="J39">
            <v>217</v>
          </cell>
          <cell r="K39">
            <v>269.07800000000003</v>
          </cell>
          <cell r="L39">
            <v>258.61600000000004</v>
          </cell>
          <cell r="M39">
            <v>262.20400000000001</v>
          </cell>
          <cell r="N39">
            <v>234.44400000000002</v>
          </cell>
          <cell r="O39">
            <v>261.75299999999999</v>
          </cell>
          <cell r="P39">
            <v>281.23699999999997</v>
          </cell>
        </row>
        <row r="40">
          <cell r="B40">
            <v>1038</v>
          </cell>
          <cell r="C40">
            <v>2962.8130000000001</v>
          </cell>
          <cell r="D40">
            <v>3296.1840000000002</v>
          </cell>
          <cell r="E40">
            <v>3048.8530000000001</v>
          </cell>
          <cell r="F40">
            <v>3374.8940000000002</v>
          </cell>
          <cell r="G40">
            <v>4131.7014885977351</v>
          </cell>
          <cell r="H40">
            <v>4080.4432616278827</v>
          </cell>
          <cell r="I40">
            <v>4489</v>
          </cell>
          <cell r="J40">
            <v>5414</v>
          </cell>
          <cell r="K40">
            <v>6805.576</v>
          </cell>
          <cell r="L40">
            <v>6564.1509999999998</v>
          </cell>
          <cell r="M40">
            <v>6277.6059999999998</v>
          </cell>
          <cell r="N40">
            <v>7461.1419999999998</v>
          </cell>
          <cell r="O40">
            <v>7031.8240000000005</v>
          </cell>
          <cell r="P40">
            <v>7061.9610000000002</v>
          </cell>
        </row>
        <row r="41">
          <cell r="B41">
            <v>1039</v>
          </cell>
          <cell r="C41">
            <v>665.82</v>
          </cell>
          <cell r="D41">
            <v>599.60699999999997</v>
          </cell>
          <cell r="E41">
            <v>850.56299999999999</v>
          </cell>
          <cell r="F41">
            <v>777.56299999999999</v>
          </cell>
          <cell r="G41">
            <v>794.36582428904455</v>
          </cell>
          <cell r="H41">
            <v>767.43188827514234</v>
          </cell>
          <cell r="I41">
            <v>840</v>
          </cell>
          <cell r="J41">
            <v>826</v>
          </cell>
          <cell r="K41">
            <v>893.01300000000003</v>
          </cell>
          <cell r="L41">
            <v>892.31700000000001</v>
          </cell>
          <cell r="M41">
            <v>892.56900000000007</v>
          </cell>
          <cell r="N41">
            <v>905.18000000000006</v>
          </cell>
          <cell r="O41">
            <v>916.18200000000002</v>
          </cell>
          <cell r="P41">
            <v>893.96399999999994</v>
          </cell>
        </row>
        <row r="42">
          <cell r="B42">
            <v>1040</v>
          </cell>
          <cell r="C42">
            <v>261.98052127730182</v>
          </cell>
          <cell r="D42">
            <v>268.34432790188913</v>
          </cell>
          <cell r="E42">
            <v>281.73579148240572</v>
          </cell>
          <cell r="F42">
            <v>299.7742073823153</v>
          </cell>
          <cell r="G42">
            <v>307.63740010010548</v>
          </cell>
          <cell r="H42">
            <v>343.79465156798005</v>
          </cell>
          <cell r="I42">
            <v>608.327</v>
          </cell>
          <cell r="J42">
            <v>454.78800000000001</v>
          </cell>
          <cell r="K42">
            <v>1108.8023500000002</v>
          </cell>
          <cell r="L42">
            <v>1118.1764700000001</v>
          </cell>
          <cell r="M42">
            <v>1156.2683200000001</v>
          </cell>
          <cell r="N42">
            <v>1116.501</v>
          </cell>
          <cell r="O42">
            <v>1120.3340000000001</v>
          </cell>
          <cell r="P42">
            <v>441.17399999999998</v>
          </cell>
        </row>
        <row r="43">
          <cell r="B43">
            <v>1041</v>
          </cell>
          <cell r="C43">
            <v>738.76099999999997</v>
          </cell>
          <cell r="D43">
            <v>643.31100000000004</v>
          </cell>
          <cell r="E43">
            <v>689.31399999999996</v>
          </cell>
          <cell r="F43">
            <v>549.46799999999996</v>
          </cell>
          <cell r="G43">
            <v>608.51419747424916</v>
          </cell>
          <cell r="H43">
            <v>633.92247472212136</v>
          </cell>
          <cell r="I43">
            <v>686</v>
          </cell>
          <cell r="J43">
            <v>709</v>
          </cell>
          <cell r="K43">
            <v>735.43700000000001</v>
          </cell>
          <cell r="L43">
            <v>654.4799999999999</v>
          </cell>
          <cell r="M43">
            <v>656.61400000000003</v>
          </cell>
          <cell r="N43">
            <v>672.70487148670907</v>
          </cell>
          <cell r="O43">
            <v>703.95396250197109</v>
          </cell>
          <cell r="P43">
            <v>708.81971251208336</v>
          </cell>
        </row>
        <row r="44">
          <cell r="B44">
            <v>1042</v>
          </cell>
          <cell r="C44">
            <v>7796.4110000000001</v>
          </cell>
          <cell r="D44">
            <v>8732.7515009140752</v>
          </cell>
          <cell r="E44">
            <v>9168.5509999999995</v>
          </cell>
          <cell r="F44">
            <v>9359.2010000000009</v>
          </cell>
          <cell r="G44">
            <v>9550.3755327731906</v>
          </cell>
          <cell r="H44">
            <v>10153.638140361967</v>
          </cell>
          <cell r="I44">
            <v>10250</v>
          </cell>
          <cell r="J44">
            <v>9971</v>
          </cell>
          <cell r="K44">
            <v>10123.731</v>
          </cell>
          <cell r="L44">
            <v>9687.884</v>
          </cell>
          <cell r="M44">
            <v>9879.6810000000005</v>
          </cell>
          <cell r="N44">
            <v>10727.037</v>
          </cell>
          <cell r="O44">
            <v>9805.9619999999995</v>
          </cell>
          <cell r="P44">
            <v>9723.06</v>
          </cell>
        </row>
        <row r="45">
          <cell r="B45">
            <v>1043</v>
          </cell>
          <cell r="C45">
            <v>2724.8020000000001</v>
          </cell>
          <cell r="D45">
            <v>3135.5550000000003</v>
          </cell>
          <cell r="E45">
            <v>2784.9340000000002</v>
          </cell>
          <cell r="F45">
            <v>3199.6680000000001</v>
          </cell>
          <cell r="G45">
            <v>3052.563010318278</v>
          </cell>
          <cell r="H45">
            <v>2892.7039603154526</v>
          </cell>
          <cell r="I45">
            <v>2927</v>
          </cell>
          <cell r="J45">
            <v>3156</v>
          </cell>
          <cell r="K45">
            <v>3229.4</v>
          </cell>
          <cell r="L45">
            <v>2818.3490000000002</v>
          </cell>
          <cell r="M45">
            <v>2521.1350000000002</v>
          </cell>
          <cell r="N45">
            <v>2456.5320000000002</v>
          </cell>
          <cell r="O45">
            <v>1951.0170000000001</v>
          </cell>
          <cell r="P45">
            <v>1635.13</v>
          </cell>
        </row>
        <row r="46">
          <cell r="B46">
            <v>1044</v>
          </cell>
          <cell r="C46">
            <v>3108.0039999999999</v>
          </cell>
          <cell r="D46">
            <v>3394.4140000000002</v>
          </cell>
          <cell r="E46">
            <v>3324.11</v>
          </cell>
          <cell r="F46">
            <v>3232.7759999999998</v>
          </cell>
          <cell r="G46">
            <v>3636.0971504249469</v>
          </cell>
          <cell r="H46">
            <v>3892.5411240347426</v>
          </cell>
          <cell r="I46">
            <v>3938</v>
          </cell>
          <cell r="J46">
            <v>4022</v>
          </cell>
          <cell r="K46">
            <v>4096.6210000000001</v>
          </cell>
          <cell r="L46">
            <v>38405.681999999993</v>
          </cell>
          <cell r="M46">
            <v>36787.936999999998</v>
          </cell>
          <cell r="N46">
            <v>37175.127</v>
          </cell>
          <cell r="O46">
            <v>46300.150999999998</v>
          </cell>
          <cell r="P46">
            <v>34141.131000000001</v>
          </cell>
        </row>
        <row r="47">
          <cell r="B47">
            <v>1045</v>
          </cell>
          <cell r="C47">
            <v>2363.7350000000001</v>
          </cell>
          <cell r="D47">
            <v>2605.2660000000001</v>
          </cell>
          <cell r="E47">
            <v>3162.4549999999999</v>
          </cell>
          <cell r="F47">
            <v>3326.7020000000002</v>
          </cell>
          <cell r="G47">
            <v>4003.8035948757251</v>
          </cell>
          <cell r="H47">
            <v>4009.2382410662717</v>
          </cell>
          <cell r="I47">
            <v>4397</v>
          </cell>
          <cell r="J47">
            <v>4403</v>
          </cell>
          <cell r="K47">
            <v>4681.0890000000009</v>
          </cell>
          <cell r="L47">
            <v>4342.5</v>
          </cell>
          <cell r="M47">
            <v>4420.8140000000003</v>
          </cell>
          <cell r="N47">
            <v>4558.5830000000005</v>
          </cell>
          <cell r="O47">
            <v>4602.5519999999997</v>
          </cell>
          <cell r="P47">
            <v>4339.4220000000005</v>
          </cell>
        </row>
        <row r="48">
          <cell r="B48">
            <v>1046</v>
          </cell>
          <cell r="C48">
            <v>1708.191</v>
          </cell>
          <cell r="D48">
            <v>1857.8440000000001</v>
          </cell>
          <cell r="E48">
            <v>2172.7719999999999</v>
          </cell>
          <cell r="F48">
            <v>2068.2530000000002</v>
          </cell>
          <cell r="G48">
            <v>2121.3064716548947</v>
          </cell>
          <cell r="H48">
            <v>2239.0023132151059</v>
          </cell>
          <cell r="I48">
            <v>2348</v>
          </cell>
          <cell r="J48">
            <v>2219</v>
          </cell>
          <cell r="K48">
            <v>2110.3960000000002</v>
          </cell>
          <cell r="L48">
            <v>2021.028</v>
          </cell>
          <cell r="M48">
            <v>2201.9380000000001</v>
          </cell>
          <cell r="N48">
            <v>2218.5259999999998</v>
          </cell>
          <cell r="O48">
            <v>2269.1060000000002</v>
          </cell>
          <cell r="P48">
            <v>2199.7449999999999</v>
          </cell>
        </row>
        <row r="49">
          <cell r="B49">
            <v>1047</v>
          </cell>
          <cell r="C49">
            <v>5492.192</v>
          </cell>
          <cell r="D49">
            <v>6067.8829999999998</v>
          </cell>
          <cell r="E49">
            <v>6707.5</v>
          </cell>
          <cell r="F49">
            <v>6491.1109999999999</v>
          </cell>
          <cell r="G49">
            <v>7306.1671788698031</v>
          </cell>
          <cell r="H49">
            <v>8213.3013300580624</v>
          </cell>
          <cell r="I49">
            <v>8624</v>
          </cell>
          <cell r="J49">
            <v>8543</v>
          </cell>
          <cell r="K49">
            <v>8980.473</v>
          </cell>
          <cell r="L49">
            <v>11711.105000000001</v>
          </cell>
          <cell r="M49">
            <v>11542.257</v>
          </cell>
          <cell r="N49">
            <v>13241.181</v>
          </cell>
          <cell r="O49">
            <v>13795.173000000001</v>
          </cell>
          <cell r="P49">
            <v>14760.969000000001</v>
          </cell>
        </row>
        <row r="50">
          <cell r="B50">
            <v>1048</v>
          </cell>
          <cell r="C50">
            <v>3552.8250000000003</v>
          </cell>
          <cell r="D50">
            <v>3578.4210000000003</v>
          </cell>
          <cell r="E50">
            <v>3566.319</v>
          </cell>
          <cell r="F50">
            <v>4239.8130000000001</v>
          </cell>
          <cell r="G50">
            <v>4374.5076462106126</v>
          </cell>
          <cell r="H50">
            <v>4844.9082740462918</v>
          </cell>
          <cell r="I50">
            <v>4853</v>
          </cell>
          <cell r="J50">
            <v>4302</v>
          </cell>
          <cell r="K50">
            <v>5349.61</v>
          </cell>
          <cell r="L50">
            <v>5084.7960000000003</v>
          </cell>
          <cell r="M50">
            <v>5082.2950000000001</v>
          </cell>
          <cell r="N50">
            <v>5554.5879999999997</v>
          </cell>
          <cell r="O50">
            <v>5605.7880000000005</v>
          </cell>
          <cell r="P50">
            <v>5754.4179999999997</v>
          </cell>
        </row>
        <row r="51">
          <cell r="B51">
            <v>1049</v>
          </cell>
          <cell r="C51">
            <v>346.85200000000003</v>
          </cell>
          <cell r="D51">
            <v>236.97</v>
          </cell>
          <cell r="E51">
            <v>353.33199999999999</v>
          </cell>
          <cell r="F51">
            <v>500.21100000000001</v>
          </cell>
          <cell r="G51">
            <v>449.64103261644033</v>
          </cell>
          <cell r="H51">
            <v>462.83263365047242</v>
          </cell>
          <cell r="I51">
            <v>608</v>
          </cell>
          <cell r="J51">
            <v>602</v>
          </cell>
          <cell r="K51">
            <v>692.90800000000002</v>
          </cell>
          <cell r="L51">
            <v>592.45499999999993</v>
          </cell>
          <cell r="M51">
            <v>579.96100000000001</v>
          </cell>
          <cell r="N51">
            <v>844.83100000000002</v>
          </cell>
          <cell r="O51">
            <v>845.32299999999998</v>
          </cell>
          <cell r="P51">
            <v>842.97400000000005</v>
          </cell>
        </row>
        <row r="52">
          <cell r="B52">
            <v>1050</v>
          </cell>
          <cell r="C52">
            <v>1040.1300000000001</v>
          </cell>
          <cell r="D52">
            <v>1162.7278459776264</v>
          </cell>
          <cell r="E52">
            <v>1009.6811540223736</v>
          </cell>
          <cell r="F52">
            <v>1074.327</v>
          </cell>
          <cell r="G52">
            <v>1205.03796741206</v>
          </cell>
          <cell r="H52">
            <v>1039.3955084757404</v>
          </cell>
          <cell r="I52">
            <v>993</v>
          </cell>
          <cell r="J52">
            <v>941</v>
          </cell>
          <cell r="K52">
            <v>1105.75</v>
          </cell>
          <cell r="L52">
            <v>996.12800000000004</v>
          </cell>
          <cell r="M52">
            <v>1093.826</v>
          </cell>
          <cell r="N52">
            <v>1117.6600000000001</v>
          </cell>
          <cell r="O52">
            <v>1162.5140000000001</v>
          </cell>
          <cell r="P52">
            <v>1121.48</v>
          </cell>
        </row>
        <row r="53">
          <cell r="B53">
            <v>1051</v>
          </cell>
          <cell r="C53">
            <v>13157.486595564089</v>
          </cell>
          <cell r="D53">
            <v>13477.097</v>
          </cell>
          <cell r="E53">
            <v>13553.961000000001</v>
          </cell>
          <cell r="F53">
            <v>12449.916999999999</v>
          </cell>
          <cell r="G53">
            <v>13886.913491785082</v>
          </cell>
          <cell r="H53">
            <v>13333.140100161685</v>
          </cell>
          <cell r="I53">
            <v>13908</v>
          </cell>
          <cell r="J53">
            <v>14513</v>
          </cell>
          <cell r="K53">
            <v>14492.432000000001</v>
          </cell>
          <cell r="L53">
            <v>14793.938</v>
          </cell>
          <cell r="M53">
            <v>15465.812</v>
          </cell>
          <cell r="N53">
            <v>16125.697</v>
          </cell>
          <cell r="O53">
            <v>16913.056</v>
          </cell>
          <cell r="P53">
            <v>16509.812999999998</v>
          </cell>
        </row>
        <row r="54">
          <cell r="B54">
            <v>1052</v>
          </cell>
          <cell r="C54">
            <v>117.86500000000001</v>
          </cell>
          <cell r="D54">
            <v>109.613</v>
          </cell>
          <cell r="E54">
            <v>108.47500000000001</v>
          </cell>
          <cell r="F54">
            <v>113.429</v>
          </cell>
          <cell r="G54">
            <v>103.91703864913288</v>
          </cell>
          <cell r="H54">
            <v>91.973151558747716</v>
          </cell>
          <cell r="I54">
            <v>81</v>
          </cell>
          <cell r="J54">
            <v>109</v>
          </cell>
          <cell r="K54">
            <v>89.046000000000006</v>
          </cell>
          <cell r="L54">
            <v>104.40300000000001</v>
          </cell>
          <cell r="M54">
            <v>94.61</v>
          </cell>
          <cell r="N54">
            <v>101.173</v>
          </cell>
          <cell r="O54">
            <v>77.78</v>
          </cell>
          <cell r="P54">
            <v>89.492999999999995</v>
          </cell>
        </row>
        <row r="55">
          <cell r="B55">
            <v>1053</v>
          </cell>
          <cell r="C55">
            <v>507.06700000000001</v>
          </cell>
          <cell r="D55">
            <v>650.54700000000003</v>
          </cell>
          <cell r="E55">
            <v>676.53499999999997</v>
          </cell>
          <cell r="F55">
            <v>736.00300000000004</v>
          </cell>
          <cell r="G55">
            <v>725.42086595452372</v>
          </cell>
          <cell r="H55">
            <v>870.28358464191388</v>
          </cell>
          <cell r="I55">
            <v>824</v>
          </cell>
          <cell r="J55">
            <v>851</v>
          </cell>
          <cell r="K55">
            <v>826.97800000000007</v>
          </cell>
          <cell r="L55">
            <v>841.78699999999992</v>
          </cell>
          <cell r="M55">
            <v>949.17399999999998</v>
          </cell>
          <cell r="N55">
            <v>890.50599999999997</v>
          </cell>
          <cell r="O55">
            <v>888.95299999999997</v>
          </cell>
          <cell r="P55">
            <v>908.39700000000005</v>
          </cell>
        </row>
        <row r="56">
          <cell r="B56">
            <v>1054</v>
          </cell>
          <cell r="C56">
            <v>453.49900000000002</v>
          </cell>
          <cell r="D56">
            <v>480.87400000000002</v>
          </cell>
          <cell r="E56">
            <v>438.47399999999999</v>
          </cell>
          <cell r="F56">
            <v>424.84199999999998</v>
          </cell>
          <cell r="G56">
            <v>432.65459360648589</v>
          </cell>
          <cell r="H56">
            <v>502.39097840692301</v>
          </cell>
          <cell r="I56">
            <v>511</v>
          </cell>
          <cell r="J56">
            <v>535</v>
          </cell>
          <cell r="K56">
            <v>512.048</v>
          </cell>
          <cell r="L56">
            <v>496.03100000000001</v>
          </cell>
          <cell r="M56">
            <v>516.79600000000005</v>
          </cell>
          <cell r="N56">
            <v>512.26800000000003</v>
          </cell>
          <cell r="O56">
            <v>519.91399999999999</v>
          </cell>
          <cell r="P56">
            <v>506.726</v>
          </cell>
        </row>
        <row r="57">
          <cell r="B57">
            <v>1055</v>
          </cell>
          <cell r="C57">
            <v>497.30200000000002</v>
          </cell>
          <cell r="D57">
            <v>516.88</v>
          </cell>
          <cell r="E57">
            <v>490.53199999999998</v>
          </cell>
          <cell r="F57">
            <v>480.90300000000002</v>
          </cell>
          <cell r="G57">
            <v>567.54690339141791</v>
          </cell>
          <cell r="H57">
            <v>555.79474382813135</v>
          </cell>
          <cell r="I57">
            <v>587</v>
          </cell>
          <cell r="J57">
            <v>599</v>
          </cell>
          <cell r="K57">
            <v>684.67699999999991</v>
          </cell>
          <cell r="L57">
            <v>645.572</v>
          </cell>
          <cell r="M57">
            <v>684.58600000000001</v>
          </cell>
          <cell r="N57">
            <v>650.077</v>
          </cell>
          <cell r="O57">
            <v>688.95</v>
          </cell>
          <cell r="P57">
            <v>679.91100000000006</v>
          </cell>
        </row>
        <row r="58">
          <cell r="B58">
            <v>1056</v>
          </cell>
          <cell r="C58">
            <v>378.245</v>
          </cell>
          <cell r="D58">
            <v>374.072</v>
          </cell>
          <cell r="E58">
            <v>394.83699999999999</v>
          </cell>
          <cell r="F58">
            <v>372.09300000000002</v>
          </cell>
          <cell r="G58">
            <v>377.69846739780985</v>
          </cell>
          <cell r="H58">
            <v>405.47303375361901</v>
          </cell>
          <cell r="I58">
            <v>564</v>
          </cell>
          <cell r="J58">
            <v>559</v>
          </cell>
          <cell r="K58">
            <v>525.09799999999996</v>
          </cell>
          <cell r="L58">
            <v>577.76799999999992</v>
          </cell>
          <cell r="M58">
            <v>647.50200000000007</v>
          </cell>
          <cell r="N58">
            <v>645.61</v>
          </cell>
          <cell r="O58">
            <v>613.50200000000007</v>
          </cell>
          <cell r="P58">
            <v>575.26699999999994</v>
          </cell>
        </row>
        <row r="59">
          <cell r="B59">
            <v>1057</v>
          </cell>
          <cell r="C59">
            <v>489.15000000000003</v>
          </cell>
          <cell r="D59">
            <v>458.255</v>
          </cell>
          <cell r="E59">
            <v>452.334</v>
          </cell>
          <cell r="F59">
            <v>474.22</v>
          </cell>
          <cell r="G59">
            <v>488.60992210986512</v>
          </cell>
          <cell r="H59">
            <v>527.1149438797047</v>
          </cell>
          <cell r="I59">
            <v>470</v>
          </cell>
          <cell r="J59">
            <v>455</v>
          </cell>
          <cell r="K59">
            <v>470.57599999999996</v>
          </cell>
          <cell r="L59">
            <v>504.94700000000006</v>
          </cell>
          <cell r="M59">
            <v>526.00099999999998</v>
          </cell>
          <cell r="N59">
            <v>575.1</v>
          </cell>
          <cell r="O59">
            <v>636.63099999999997</v>
          </cell>
          <cell r="P59">
            <v>577.82600000000002</v>
          </cell>
        </row>
        <row r="60">
          <cell r="B60">
            <v>1058</v>
          </cell>
          <cell r="C60">
            <v>5609.1530000000002</v>
          </cell>
          <cell r="D60">
            <v>5725.2290000000003</v>
          </cell>
          <cell r="E60">
            <v>5944.2420000000002</v>
          </cell>
          <cell r="F60">
            <v>5713.0060000000003</v>
          </cell>
          <cell r="G60">
            <v>5574.5496021491572</v>
          </cell>
          <cell r="H60">
            <v>6187.9140785277905</v>
          </cell>
          <cell r="I60">
            <v>6790</v>
          </cell>
          <cell r="J60">
            <v>6567</v>
          </cell>
          <cell r="K60">
            <v>6650.0290000000005</v>
          </cell>
          <cell r="L60">
            <v>6863.3690000000006</v>
          </cell>
          <cell r="M60">
            <v>6917.5889999999999</v>
          </cell>
          <cell r="N60">
            <v>7180.2089999999998</v>
          </cell>
          <cell r="O60">
            <v>7122.5770000000002</v>
          </cell>
          <cell r="P60">
            <v>6118.0740000000005</v>
          </cell>
        </row>
        <row r="61">
          <cell r="B61">
            <v>1059</v>
          </cell>
          <cell r="C61">
            <v>18701.809000000001</v>
          </cell>
          <cell r="D61">
            <v>18258.256800000003</v>
          </cell>
          <cell r="E61">
            <v>20335.502</v>
          </cell>
          <cell r="F61">
            <v>20628.237000000001</v>
          </cell>
          <cell r="G61">
            <v>22403.114649540461</v>
          </cell>
          <cell r="H61">
            <v>23031.85727582447</v>
          </cell>
          <cell r="I61">
            <v>24871</v>
          </cell>
          <cell r="J61">
            <v>25245</v>
          </cell>
          <cell r="K61">
            <v>25944.43</v>
          </cell>
          <cell r="L61">
            <v>27247.764000000003</v>
          </cell>
          <cell r="M61">
            <v>28156.733</v>
          </cell>
          <cell r="N61">
            <v>27870.671000000002</v>
          </cell>
          <cell r="O61">
            <v>28566.87</v>
          </cell>
          <cell r="P61">
            <v>30557.260000000002</v>
          </cell>
        </row>
        <row r="62">
          <cell r="B62">
            <v>1060</v>
          </cell>
          <cell r="C62">
            <v>600.68700000000001</v>
          </cell>
          <cell r="D62">
            <v>612.08500000000004</v>
          </cell>
          <cell r="E62">
            <v>626.46400000000006</v>
          </cell>
          <cell r="F62">
            <v>641.16200000000003</v>
          </cell>
          <cell r="G62">
            <v>676.45995351406691</v>
          </cell>
          <cell r="H62">
            <v>798.08960546139156</v>
          </cell>
          <cell r="I62">
            <v>813</v>
          </cell>
          <cell r="J62">
            <v>907</v>
          </cell>
          <cell r="K62">
            <v>951.42900000000009</v>
          </cell>
          <cell r="L62">
            <v>945.09800000000007</v>
          </cell>
          <cell r="M62">
            <v>973.12</v>
          </cell>
          <cell r="N62">
            <v>873.25599999999997</v>
          </cell>
          <cell r="O62">
            <v>833.16899999999998</v>
          </cell>
          <cell r="P62">
            <v>835.06299999999999</v>
          </cell>
        </row>
        <row r="63">
          <cell r="B63">
            <v>1061</v>
          </cell>
          <cell r="C63">
            <v>422.27100000000002</v>
          </cell>
          <cell r="D63">
            <v>320.44200000000001</v>
          </cell>
          <cell r="E63">
            <v>299.54700000000003</v>
          </cell>
          <cell r="F63">
            <v>352.63400000000001</v>
          </cell>
          <cell r="G63">
            <v>371.70325362959062</v>
          </cell>
          <cell r="H63">
            <v>369.87052347281343</v>
          </cell>
          <cell r="I63">
            <v>461</v>
          </cell>
          <cell r="J63">
            <v>408</v>
          </cell>
          <cell r="K63">
            <v>383.99799999999999</v>
          </cell>
          <cell r="L63">
            <v>355.23899999999998</v>
          </cell>
          <cell r="M63">
            <v>349.51100000000002</v>
          </cell>
          <cell r="N63">
            <v>379.10200000000003</v>
          </cell>
          <cell r="O63">
            <v>361.21500000000003</v>
          </cell>
          <cell r="P63">
            <v>348.995</v>
          </cell>
        </row>
        <row r="64">
          <cell r="B64">
            <v>1062</v>
          </cell>
          <cell r="C64">
            <v>1306.5129999999999</v>
          </cell>
          <cell r="D64">
            <v>1592.4639999999999</v>
          </cell>
          <cell r="E64">
            <v>1735.5989999999999</v>
          </cell>
          <cell r="F64">
            <v>1656.4080000000001</v>
          </cell>
          <cell r="G64">
            <v>1661.6734160914227</v>
          </cell>
          <cell r="H64">
            <v>1725.732790000159</v>
          </cell>
          <cell r="I64">
            <v>2048</v>
          </cell>
          <cell r="J64">
            <v>1968</v>
          </cell>
          <cell r="K64">
            <v>2215.585</v>
          </cell>
          <cell r="L64">
            <v>1916.431</v>
          </cell>
          <cell r="M64">
            <v>2039.4670000000001</v>
          </cell>
          <cell r="N64">
            <v>1959.9850000000001</v>
          </cell>
          <cell r="O64">
            <v>1692.58</v>
          </cell>
          <cell r="P64">
            <v>1716.3309999999999</v>
          </cell>
        </row>
        <row r="65">
          <cell r="B65">
            <v>1063</v>
          </cell>
          <cell r="C65">
            <v>25863.25</v>
          </cell>
          <cell r="D65">
            <v>26289.118000000002</v>
          </cell>
          <cell r="E65">
            <v>26686.072</v>
          </cell>
          <cell r="F65">
            <v>27951.467000000004</v>
          </cell>
          <cell r="G65">
            <v>30492.425791125803</v>
          </cell>
          <cell r="H65">
            <v>33288.413182863893</v>
          </cell>
          <cell r="I65">
            <v>45845.042999999998</v>
          </cell>
          <cell r="J65">
            <v>47049.574999999997</v>
          </cell>
          <cell r="K65">
            <v>49438.701000000001</v>
          </cell>
          <cell r="L65">
            <v>49105.402000000002</v>
          </cell>
          <cell r="M65">
            <v>47574.06</v>
          </cell>
          <cell r="N65">
            <v>48415.010999999999</v>
          </cell>
          <cell r="O65">
            <v>45077.072</v>
          </cell>
          <cell r="P65">
            <v>42110.473000000005</v>
          </cell>
        </row>
        <row r="66">
          <cell r="B66">
            <v>1064</v>
          </cell>
          <cell r="C66">
            <v>563.88800000000003</v>
          </cell>
          <cell r="D66">
            <v>631.84900000000005</v>
          </cell>
          <cell r="E66">
            <v>737.95299999999997</v>
          </cell>
          <cell r="F66">
            <v>839.85</v>
          </cell>
          <cell r="G66">
            <v>573.5421171596372</v>
          </cell>
          <cell r="H66">
            <v>825.78044679090692</v>
          </cell>
          <cell r="I66">
            <v>755</v>
          </cell>
          <cell r="J66">
            <v>698</v>
          </cell>
          <cell r="K66">
            <v>758.947</v>
          </cell>
          <cell r="L66">
            <v>766.19</v>
          </cell>
          <cell r="M66">
            <v>758.83600000000001</v>
          </cell>
          <cell r="N66">
            <v>811.63400000000001</v>
          </cell>
          <cell r="O66">
            <v>807.15300000000002</v>
          </cell>
          <cell r="P66">
            <v>791.75200000000007</v>
          </cell>
        </row>
        <row r="67">
          <cell r="B67">
            <v>1065</v>
          </cell>
          <cell r="C67">
            <v>575.428</v>
          </cell>
          <cell r="D67">
            <v>653.005</v>
          </cell>
          <cell r="E67">
            <v>710.86900000000003</v>
          </cell>
          <cell r="F67">
            <v>739.495</v>
          </cell>
          <cell r="G67">
            <v>971.22463045151108</v>
          </cell>
          <cell r="H67">
            <v>905.88609492271951</v>
          </cell>
          <cell r="I67">
            <v>1216</v>
          </cell>
          <cell r="J67">
            <v>1085</v>
          </cell>
          <cell r="K67">
            <v>1065.2379999999998</v>
          </cell>
          <cell r="L67">
            <v>1093.623</v>
          </cell>
          <cell r="M67">
            <v>1174.8</v>
          </cell>
          <cell r="N67">
            <v>1274.18</v>
          </cell>
          <cell r="O67">
            <v>1707.5150000000001</v>
          </cell>
          <cell r="P67">
            <v>1650.896</v>
          </cell>
        </row>
        <row r="68">
          <cell r="B68">
            <v>1066</v>
          </cell>
          <cell r="C68">
            <v>5392.643</v>
          </cell>
          <cell r="D68">
            <v>8692.8880000000008</v>
          </cell>
          <cell r="E68">
            <v>8401.4410000000007</v>
          </cell>
          <cell r="F68">
            <v>9481.1660000000011</v>
          </cell>
          <cell r="G68">
            <v>9276.5941040245143</v>
          </cell>
          <cell r="H68">
            <v>8951.0644597658666</v>
          </cell>
          <cell r="I68">
            <v>9640</v>
          </cell>
          <cell r="J68">
            <v>9312</v>
          </cell>
          <cell r="K68">
            <v>9632.8140000000003</v>
          </cell>
          <cell r="L68">
            <v>9616.5209999999988</v>
          </cell>
          <cell r="M68">
            <v>9793.1370000000006</v>
          </cell>
          <cell r="N68">
            <v>10167.092000000001</v>
          </cell>
          <cell r="O68">
            <v>10508.414000000001</v>
          </cell>
          <cell r="P68">
            <v>9901.4550000000017</v>
          </cell>
        </row>
        <row r="69">
          <cell r="B69">
            <v>1067</v>
          </cell>
          <cell r="C69">
            <v>240.69800000000001</v>
          </cell>
          <cell r="D69">
            <v>196.42000000000002</v>
          </cell>
          <cell r="E69">
            <v>231.607</v>
          </cell>
          <cell r="F69">
            <v>190.52799999999999</v>
          </cell>
          <cell r="G69">
            <v>194.84444746712413</v>
          </cell>
          <cell r="H69">
            <v>169.11192383382644</v>
          </cell>
          <cell r="I69">
            <v>172</v>
          </cell>
          <cell r="J69">
            <v>225</v>
          </cell>
          <cell r="K69">
            <v>218.738</v>
          </cell>
          <cell r="L69">
            <v>208.887</v>
          </cell>
          <cell r="M69">
            <v>198.62100000000001</v>
          </cell>
          <cell r="N69">
            <v>209.946</v>
          </cell>
          <cell r="O69">
            <v>206.18899999999999</v>
          </cell>
          <cell r="P69">
            <v>213.435</v>
          </cell>
        </row>
        <row r="70">
          <cell r="B70">
            <v>1068</v>
          </cell>
          <cell r="C70">
            <v>2373.9230000000002</v>
          </cell>
          <cell r="D70">
            <v>2432.9740000000002</v>
          </cell>
          <cell r="E70">
            <v>2531.748</v>
          </cell>
          <cell r="F70">
            <v>2626.3389999999999</v>
          </cell>
          <cell r="G70">
            <v>2883.6978225134371</v>
          </cell>
          <cell r="H70">
            <v>3131.0429874730676</v>
          </cell>
          <cell r="I70">
            <v>3091</v>
          </cell>
          <cell r="J70">
            <v>3030</v>
          </cell>
          <cell r="K70">
            <v>3364.5830000000001</v>
          </cell>
          <cell r="L70">
            <v>3114.3150000000001</v>
          </cell>
          <cell r="M70">
            <v>3431.107</v>
          </cell>
          <cell r="N70">
            <v>3478.752</v>
          </cell>
          <cell r="O70">
            <v>3533.2860000000001</v>
          </cell>
          <cell r="P70">
            <v>3473.0889999999999</v>
          </cell>
        </row>
        <row r="71">
          <cell r="B71">
            <v>1069</v>
          </cell>
          <cell r="C71">
            <v>1344.375</v>
          </cell>
          <cell r="D71">
            <v>1138.2339999999999</v>
          </cell>
          <cell r="E71">
            <v>1203.518</v>
          </cell>
          <cell r="F71">
            <v>1273.317</v>
          </cell>
          <cell r="G71">
            <v>1321.9446358923344</v>
          </cell>
          <cell r="H71">
            <v>1561.5656592608887</v>
          </cell>
          <cell r="I71">
            <v>1643</v>
          </cell>
          <cell r="J71">
            <v>1493</v>
          </cell>
          <cell r="K71">
            <v>1624</v>
          </cell>
          <cell r="L71">
            <v>1511.05</v>
          </cell>
          <cell r="M71">
            <v>1487.095</v>
          </cell>
          <cell r="N71">
            <v>1517.441</v>
          </cell>
          <cell r="O71">
            <v>1562.7329999999999</v>
          </cell>
          <cell r="P71">
            <v>1466.444</v>
          </cell>
        </row>
        <row r="72">
          <cell r="B72">
            <v>1070</v>
          </cell>
          <cell r="C72">
            <v>2753.558</v>
          </cell>
          <cell r="D72">
            <v>2955.9540000000002</v>
          </cell>
          <cell r="E72">
            <v>3040.5219999999999</v>
          </cell>
          <cell r="F72">
            <v>3117.3090000000002</v>
          </cell>
          <cell r="G72">
            <v>3249.4058623748087</v>
          </cell>
          <cell r="H72">
            <v>3364.4372215361263</v>
          </cell>
          <cell r="I72">
            <v>3991</v>
          </cell>
          <cell r="J72">
            <v>3817</v>
          </cell>
          <cell r="K72">
            <v>4103.7370000000001</v>
          </cell>
          <cell r="L72">
            <v>3860.2439999999997</v>
          </cell>
          <cell r="M72">
            <v>4190.8469999999998</v>
          </cell>
          <cell r="N72">
            <v>4378.8320000000003</v>
          </cell>
          <cell r="O72">
            <v>5104.643</v>
          </cell>
          <cell r="P72">
            <v>5575.9560000000001</v>
          </cell>
        </row>
        <row r="73">
          <cell r="B73">
            <v>1071</v>
          </cell>
          <cell r="C73">
            <v>650.24199999999996</v>
          </cell>
          <cell r="D73">
            <v>782.86900000000003</v>
          </cell>
          <cell r="E73">
            <v>853.26499999999999</v>
          </cell>
          <cell r="F73">
            <v>901.68799999999999</v>
          </cell>
          <cell r="G73">
            <v>840.32912984539178</v>
          </cell>
          <cell r="H73">
            <v>875.22837773647018</v>
          </cell>
          <cell r="I73">
            <v>1068.1946783800081</v>
          </cell>
          <cell r="J73">
            <v>1011.8053216199919</v>
          </cell>
          <cell r="K73">
            <v>1025.373</v>
          </cell>
          <cell r="L73">
            <v>984.00000000000011</v>
          </cell>
          <cell r="M73">
            <v>1072.038</v>
          </cell>
          <cell r="N73">
            <v>1182.6759999999999</v>
          </cell>
          <cell r="O73">
            <v>1088.9259999999999</v>
          </cell>
          <cell r="P73">
            <v>1427.421</v>
          </cell>
        </row>
        <row r="74">
          <cell r="B74">
            <v>1072</v>
          </cell>
          <cell r="C74">
            <v>737.90200000000004</v>
          </cell>
          <cell r="D74">
            <v>860.29600000000005</v>
          </cell>
          <cell r="E74">
            <v>836.71500000000003</v>
          </cell>
          <cell r="F74">
            <v>910.16200000000003</v>
          </cell>
          <cell r="G74">
            <v>899.28206523288065</v>
          </cell>
          <cell r="H74">
            <v>860.39399845280127</v>
          </cell>
          <cell r="I74">
            <v>896</v>
          </cell>
          <cell r="J74">
            <v>1010</v>
          </cell>
          <cell r="K74">
            <v>933.21699999999998</v>
          </cell>
          <cell r="L74">
            <v>937.2399999999999</v>
          </cell>
          <cell r="M74">
            <v>946.25400000000002</v>
          </cell>
          <cell r="N74">
            <v>986.01499999999999</v>
          </cell>
          <cell r="O74">
            <v>1040.7450000000001</v>
          </cell>
          <cell r="P74">
            <v>1046.395</v>
          </cell>
        </row>
        <row r="75">
          <cell r="B75">
            <v>1073</v>
          </cell>
          <cell r="C75">
            <v>387.03899999999999</v>
          </cell>
          <cell r="D75">
            <v>353.36700000000002</v>
          </cell>
          <cell r="E75">
            <v>461.15500000000003</v>
          </cell>
          <cell r="F75">
            <v>454.892</v>
          </cell>
          <cell r="G75">
            <v>515.58638566226216</v>
          </cell>
          <cell r="H75">
            <v>505.30642841547342</v>
          </cell>
          <cell r="I75">
            <v>528.22699999999998</v>
          </cell>
          <cell r="J75">
            <v>566.95000000000005</v>
          </cell>
          <cell r="K75">
            <v>557.98199999999997</v>
          </cell>
          <cell r="L75">
            <v>568.56000000000006</v>
          </cell>
          <cell r="M75">
            <v>608.11400000000003</v>
          </cell>
          <cell r="N75">
            <v>598.41200000000003</v>
          </cell>
          <cell r="O75">
            <v>615.15600000000006</v>
          </cell>
          <cell r="P75">
            <v>894.90400000000011</v>
          </cell>
        </row>
        <row r="76">
          <cell r="B76">
            <v>1074</v>
          </cell>
          <cell r="C76">
            <v>5151.0619999999999</v>
          </cell>
          <cell r="D76">
            <v>4795.3829999999998</v>
          </cell>
          <cell r="E76">
            <v>4095.8380000000002</v>
          </cell>
          <cell r="F76">
            <v>5112.5079999999998</v>
          </cell>
          <cell r="G76">
            <v>8227.4316945861538</v>
          </cell>
          <cell r="H76">
            <v>12632.95739797251</v>
          </cell>
          <cell r="I76">
            <v>14427</v>
          </cell>
          <cell r="J76">
            <v>13983</v>
          </cell>
          <cell r="K76">
            <v>12947.539000000001</v>
          </cell>
          <cell r="L76">
            <v>9825.241</v>
          </cell>
          <cell r="M76">
            <v>11661.880000000001</v>
          </cell>
          <cell r="N76">
            <v>10256.593000000001</v>
          </cell>
          <cell r="O76">
            <v>9526.0740000000005</v>
          </cell>
          <cell r="P76">
            <v>9748.2029999999995</v>
          </cell>
        </row>
        <row r="77">
          <cell r="B77">
            <v>1075</v>
          </cell>
          <cell r="C77">
            <v>394.45100000000002</v>
          </cell>
          <cell r="D77">
            <v>438.14100000000002</v>
          </cell>
          <cell r="E77">
            <v>478.38400000000001</v>
          </cell>
          <cell r="F77">
            <v>501.27600000000001</v>
          </cell>
          <cell r="G77">
            <v>447.64262802703388</v>
          </cell>
          <cell r="H77">
            <v>490.52347497998784</v>
          </cell>
          <cell r="I77">
            <v>477</v>
          </cell>
          <cell r="J77">
            <v>482</v>
          </cell>
          <cell r="K77">
            <v>472.67200000000003</v>
          </cell>
          <cell r="L77">
            <v>450.94100000000003</v>
          </cell>
          <cell r="M77">
            <v>477.97500000000002</v>
          </cell>
          <cell r="N77">
            <v>460.267</v>
          </cell>
          <cell r="O77">
            <v>486.48900000000003</v>
          </cell>
          <cell r="P77">
            <v>522.399</v>
          </cell>
        </row>
        <row r="78">
          <cell r="B78">
            <v>1076</v>
          </cell>
          <cell r="C78">
            <v>1240.171</v>
          </cell>
          <cell r="D78">
            <v>1618.443</v>
          </cell>
          <cell r="E78">
            <v>2042.183</v>
          </cell>
          <cell r="F78">
            <v>1975.7090000000001</v>
          </cell>
          <cell r="G78">
            <v>1981.4181503964469</v>
          </cell>
          <cell r="H78">
            <v>1935.3920172093472</v>
          </cell>
          <cell r="I78">
            <v>2206</v>
          </cell>
          <cell r="J78">
            <v>2180</v>
          </cell>
          <cell r="K78">
            <v>2322.9090000000001</v>
          </cell>
          <cell r="L78">
            <v>2125.3420000000001</v>
          </cell>
          <cell r="M78">
            <v>2139.1410000000001</v>
          </cell>
          <cell r="N78">
            <v>2709.8630000000003</v>
          </cell>
          <cell r="O78">
            <v>2558.933</v>
          </cell>
          <cell r="P78">
            <v>2477.0910000000003</v>
          </cell>
        </row>
        <row r="79">
          <cell r="B79">
            <v>1077</v>
          </cell>
          <cell r="C79">
            <v>866.98300000000006</v>
          </cell>
          <cell r="D79">
            <v>877.54399999999998</v>
          </cell>
          <cell r="E79">
            <v>976.21699999999998</v>
          </cell>
          <cell r="F79">
            <v>935.20400000000006</v>
          </cell>
          <cell r="G79">
            <v>989.21027175616871</v>
          </cell>
          <cell r="H79">
            <v>963.24569481957292</v>
          </cell>
          <cell r="I79">
            <v>1003</v>
          </cell>
          <cell r="J79">
            <v>934</v>
          </cell>
          <cell r="K79">
            <v>954.49400000000003</v>
          </cell>
          <cell r="L79">
            <v>933.899</v>
          </cell>
          <cell r="M79">
            <v>999.84400000000005</v>
          </cell>
          <cell r="N79">
            <v>971.53100000000006</v>
          </cell>
          <cell r="O79">
            <v>934.95699999999999</v>
          </cell>
          <cell r="P79">
            <v>913.68499999999995</v>
          </cell>
        </row>
        <row r="80">
          <cell r="B80">
            <v>1078</v>
          </cell>
          <cell r="C80">
            <v>23518.849000000002</v>
          </cell>
          <cell r="D80">
            <v>23211.853200000001</v>
          </cell>
          <cell r="E80">
            <v>23105.030999999999</v>
          </cell>
          <cell r="F80">
            <v>24582.308000000001</v>
          </cell>
          <cell r="G80">
            <v>26108.156758299931</v>
          </cell>
          <cell r="H80">
            <v>27942.036818718905</v>
          </cell>
          <cell r="I80">
            <v>29087</v>
          </cell>
          <cell r="J80">
            <v>27857</v>
          </cell>
          <cell r="K80">
            <v>29861.748</v>
          </cell>
          <cell r="L80">
            <v>29959.373000000003</v>
          </cell>
          <cell r="M80">
            <v>30474.731</v>
          </cell>
          <cell r="N80">
            <v>31677.486000000001</v>
          </cell>
          <cell r="O80">
            <v>41241.609000000004</v>
          </cell>
          <cell r="P80">
            <v>41709.048999999999</v>
          </cell>
        </row>
        <row r="81">
          <cell r="B81">
            <v>1079</v>
          </cell>
          <cell r="C81">
            <v>73.796999999999997</v>
          </cell>
          <cell r="D81">
            <v>70.454999999999998</v>
          </cell>
          <cell r="E81">
            <v>80.007999999999996</v>
          </cell>
          <cell r="F81">
            <v>92.414000000000001</v>
          </cell>
          <cell r="G81">
            <v>97.921824880913675</v>
          </cell>
          <cell r="H81">
            <v>78.127730893989991</v>
          </cell>
          <cell r="I81">
            <v>83</v>
          </cell>
          <cell r="J81">
            <v>106</v>
          </cell>
          <cell r="K81">
            <v>70.528999999999996</v>
          </cell>
          <cell r="L81">
            <v>103.645</v>
          </cell>
          <cell r="M81">
            <v>99.593000000000004</v>
          </cell>
          <cell r="N81">
            <v>92.518000000000001</v>
          </cell>
          <cell r="O81">
            <v>94.004000000000005</v>
          </cell>
          <cell r="P81">
            <v>95.876999999999995</v>
          </cell>
        </row>
        <row r="82">
          <cell r="B82">
            <v>1080</v>
          </cell>
          <cell r="C82">
            <v>1070.6513127886712</v>
          </cell>
          <cell r="D82">
            <v>1096.6586582345403</v>
          </cell>
          <cell r="E82">
            <v>1151.3863455936539</v>
          </cell>
          <cell r="F82">
            <v>1225.1050082243917</v>
          </cell>
          <cell r="G82">
            <v>1257.239983622434</v>
          </cell>
          <cell r="H82">
            <v>1165.8098443525648</v>
          </cell>
          <cell r="I82">
            <v>1040.2860000000001</v>
          </cell>
          <cell r="J82">
            <v>1043.636</v>
          </cell>
          <cell r="K82">
            <v>913.60199999999998</v>
          </cell>
          <cell r="L82">
            <v>837.03100000000006</v>
          </cell>
          <cell r="M82">
            <v>795.95</v>
          </cell>
          <cell r="N82">
            <v>1067.981</v>
          </cell>
          <cell r="O82">
            <v>585.34799999999996</v>
          </cell>
          <cell r="P82">
            <v>499.29600000000005</v>
          </cell>
        </row>
        <row r="83">
          <cell r="B83">
            <v>1081</v>
          </cell>
          <cell r="C83">
            <v>1083.606</v>
          </cell>
          <cell r="D83">
            <v>1129.9939999999999</v>
          </cell>
          <cell r="E83">
            <v>1228.3320000000001</v>
          </cell>
          <cell r="F83">
            <v>1180.855</v>
          </cell>
          <cell r="G83">
            <v>1132.0961998987264</v>
          </cell>
          <cell r="H83">
            <v>1145.8693771205019</v>
          </cell>
          <cell r="I83">
            <v>1212.9110696704051</v>
          </cell>
          <cell r="J83">
            <v>1178</v>
          </cell>
          <cell r="K83">
            <v>1112.075</v>
          </cell>
          <cell r="L83">
            <v>1090.4759999999999</v>
          </cell>
          <cell r="M83">
            <v>1436.6532625611635</v>
          </cell>
          <cell r="N83">
            <v>1374.1287374388367</v>
          </cell>
          <cell r="O83">
            <v>1437.961</v>
          </cell>
          <cell r="P83">
            <v>1400.4570000000001</v>
          </cell>
        </row>
        <row r="84">
          <cell r="B84">
            <v>1082</v>
          </cell>
          <cell r="C84">
            <v>27534.225000000002</v>
          </cell>
          <cell r="D84">
            <v>29739.938000000002</v>
          </cell>
          <cell r="E84">
            <v>40157.701000000001</v>
          </cell>
          <cell r="F84">
            <v>43378.825000000004</v>
          </cell>
          <cell r="G84">
            <v>45813.425212141752</v>
          </cell>
          <cell r="H84">
            <v>46259.528358193369</v>
          </cell>
          <cell r="I84">
            <v>50654</v>
          </cell>
          <cell r="J84">
            <v>49275</v>
          </cell>
          <cell r="K84">
            <v>49935.747021081581</v>
          </cell>
          <cell r="L84">
            <v>54675.943978918425</v>
          </cell>
          <cell r="M84">
            <v>66363.521000000008</v>
          </cell>
          <cell r="N84">
            <v>73964.119000000006</v>
          </cell>
          <cell r="O84">
            <v>76378.432000000001</v>
          </cell>
          <cell r="P84">
            <v>83118.128000000012</v>
          </cell>
        </row>
        <row r="85">
          <cell r="B85">
            <v>1083</v>
          </cell>
          <cell r="C85">
            <v>122.508</v>
          </cell>
          <cell r="D85">
            <v>94.488</v>
          </cell>
          <cell r="E85">
            <v>147.464</v>
          </cell>
          <cell r="F85">
            <v>143.351</v>
          </cell>
          <cell r="G85">
            <v>155.8755579736993</v>
          </cell>
          <cell r="H85">
            <v>160.21129626362506</v>
          </cell>
          <cell r="I85">
            <v>145</v>
          </cell>
          <cell r="J85">
            <v>175</v>
          </cell>
          <cell r="K85">
            <v>154.08100000000002</v>
          </cell>
          <cell r="L85">
            <v>171.59399999999999</v>
          </cell>
          <cell r="M85">
            <v>185.75399999999999</v>
          </cell>
          <cell r="N85">
            <v>182.80700000000002</v>
          </cell>
          <cell r="O85">
            <v>172.869</v>
          </cell>
          <cell r="P85">
            <v>173.58699999999999</v>
          </cell>
        </row>
        <row r="86">
          <cell r="B86">
            <v>1084</v>
          </cell>
          <cell r="C86">
            <v>279.89400000000001</v>
          </cell>
          <cell r="D86">
            <v>194.25</v>
          </cell>
          <cell r="E86">
            <v>213.67099999999999</v>
          </cell>
          <cell r="F86">
            <v>193.17000000000002</v>
          </cell>
          <cell r="G86">
            <v>201.83886353004655</v>
          </cell>
          <cell r="H86">
            <v>178.01255140402785</v>
          </cell>
          <cell r="I86">
            <v>190</v>
          </cell>
          <cell r="J86">
            <v>230</v>
          </cell>
          <cell r="K86">
            <v>234.67500000000001</v>
          </cell>
          <cell r="L86">
            <v>244.33799999999999</v>
          </cell>
          <cell r="M86">
            <v>233.072</v>
          </cell>
          <cell r="N86">
            <v>229.131</v>
          </cell>
          <cell r="O86">
            <v>250.76599999999999</v>
          </cell>
          <cell r="P86">
            <v>233.74800000000002</v>
          </cell>
        </row>
        <row r="87">
          <cell r="B87">
            <v>1085</v>
          </cell>
          <cell r="C87">
            <v>128.92099999999999</v>
          </cell>
          <cell r="D87">
            <v>124.38800000000001</v>
          </cell>
          <cell r="E87">
            <v>126.64</v>
          </cell>
          <cell r="F87">
            <v>144.81</v>
          </cell>
          <cell r="G87">
            <v>155.8755579736993</v>
          </cell>
          <cell r="H87">
            <v>152.29962731233493</v>
          </cell>
          <cell r="I87">
            <v>159</v>
          </cell>
          <cell r="J87">
            <v>143</v>
          </cell>
          <cell r="K87">
            <v>141.73099999999999</v>
          </cell>
          <cell r="L87">
            <v>115.96200000000002</v>
          </cell>
          <cell r="M87">
            <v>161.935</v>
          </cell>
          <cell r="N87">
            <v>135.18200000000002</v>
          </cell>
          <cell r="O87">
            <v>114.81700000000001</v>
          </cell>
          <cell r="P87">
            <v>115.09100000000001</v>
          </cell>
        </row>
        <row r="88">
          <cell r="B88">
            <v>1086</v>
          </cell>
          <cell r="C88">
            <v>22749.725999999999</v>
          </cell>
          <cell r="D88">
            <v>21536.133000000002</v>
          </cell>
          <cell r="E88">
            <v>24207.106</v>
          </cell>
          <cell r="F88">
            <v>26039.272000000001</v>
          </cell>
          <cell r="G88">
            <v>26753.641440678199</v>
          </cell>
          <cell r="H88">
            <v>28432.560293698894</v>
          </cell>
          <cell r="I88">
            <v>28670</v>
          </cell>
          <cell r="J88">
            <v>28653</v>
          </cell>
          <cell r="K88">
            <v>30068.633000000002</v>
          </cell>
          <cell r="L88">
            <v>30189.633000000002</v>
          </cell>
          <cell r="M88">
            <v>31962.518</v>
          </cell>
          <cell r="N88">
            <v>31575.338</v>
          </cell>
          <cell r="O88">
            <v>32221.254000000001</v>
          </cell>
          <cell r="P88">
            <v>30787.142</v>
          </cell>
        </row>
        <row r="89">
          <cell r="B89">
            <v>1087</v>
          </cell>
          <cell r="C89">
            <v>1056.3310000000001</v>
          </cell>
          <cell r="D89">
            <v>1414.431</v>
          </cell>
          <cell r="E89">
            <v>1231.423</v>
          </cell>
          <cell r="F89">
            <v>1294.5440000000001</v>
          </cell>
          <cell r="G89">
            <v>1286.9725555777225</v>
          </cell>
          <cell r="H89">
            <v>1426.0783284700453</v>
          </cell>
          <cell r="I89">
            <v>1788</v>
          </cell>
          <cell r="J89">
            <v>1684</v>
          </cell>
          <cell r="K89">
            <v>1985.8130000000001</v>
          </cell>
          <cell r="L89">
            <v>2042.9840000000002</v>
          </cell>
          <cell r="M89">
            <v>2404.4850000000001</v>
          </cell>
          <cell r="N89">
            <v>2374.797</v>
          </cell>
          <cell r="O89">
            <v>2181.2350000000001</v>
          </cell>
          <cell r="P89">
            <v>1829.3329999999999</v>
          </cell>
        </row>
        <row r="90">
          <cell r="B90">
            <v>1088</v>
          </cell>
          <cell r="C90">
            <v>462.09899999999999</v>
          </cell>
          <cell r="D90">
            <v>486.91399999999999</v>
          </cell>
          <cell r="E90">
            <v>467.25299999999999</v>
          </cell>
          <cell r="F90">
            <v>464.73099999999999</v>
          </cell>
          <cell r="G90">
            <v>476.61949457342672</v>
          </cell>
          <cell r="H90">
            <v>460.85471641264985</v>
          </cell>
          <cell r="I90">
            <v>507</v>
          </cell>
          <cell r="J90">
            <v>534</v>
          </cell>
          <cell r="K90">
            <v>567.49</v>
          </cell>
          <cell r="L90">
            <v>542.99299999999994</v>
          </cell>
          <cell r="M90">
            <v>543.00400000000002</v>
          </cell>
          <cell r="N90">
            <v>472.17200000000003</v>
          </cell>
          <cell r="O90">
            <v>505.31400000000002</v>
          </cell>
          <cell r="P90">
            <v>532.601</v>
          </cell>
        </row>
        <row r="91">
          <cell r="B91">
            <v>1089</v>
          </cell>
          <cell r="C91">
            <v>1035.1970000000001</v>
          </cell>
          <cell r="D91">
            <v>1307.979</v>
          </cell>
          <cell r="E91">
            <v>1167.011</v>
          </cell>
          <cell r="F91">
            <v>1212.085</v>
          </cell>
          <cell r="G91">
            <v>1254.99808214722</v>
          </cell>
          <cell r="H91">
            <v>1313.3370459141611</v>
          </cell>
          <cell r="I91">
            <v>1315</v>
          </cell>
          <cell r="J91">
            <v>1406</v>
          </cell>
          <cell r="K91">
            <v>1536.259</v>
          </cell>
          <cell r="L91">
            <v>1600.4679999999998</v>
          </cell>
          <cell r="M91">
            <v>1549.442</v>
          </cell>
          <cell r="N91">
            <v>1408.606</v>
          </cell>
          <cell r="O91">
            <v>1343.135</v>
          </cell>
          <cell r="P91">
            <v>1294.0160000000001</v>
          </cell>
        </row>
        <row r="92">
          <cell r="B92">
            <v>1090</v>
          </cell>
          <cell r="C92">
            <v>33843.171010882375</v>
          </cell>
          <cell r="D92">
            <v>36145.188763865372</v>
          </cell>
          <cell r="E92">
            <v>38724.934968251597</v>
          </cell>
          <cell r="F92">
            <v>41281.543859661717</v>
          </cell>
          <cell r="G92">
            <v>52274.303942473693</v>
          </cell>
          <cell r="H92">
            <v>54477.085656251867</v>
          </cell>
          <cell r="I92">
            <v>73305.096000000005</v>
          </cell>
          <cell r="J92">
            <v>67439.055000000008</v>
          </cell>
          <cell r="K92">
            <v>72311.557000000001</v>
          </cell>
          <cell r="L92">
            <v>74262.392999999996</v>
          </cell>
          <cell r="M92">
            <v>87749.372000000003</v>
          </cell>
          <cell r="N92">
            <v>88430.3</v>
          </cell>
          <cell r="O92">
            <v>73075.216</v>
          </cell>
          <cell r="P92">
            <v>68326.244999999995</v>
          </cell>
        </row>
        <row r="93">
          <cell r="B93">
            <v>1091</v>
          </cell>
          <cell r="C93">
            <v>285.53699999999998</v>
          </cell>
          <cell r="D93">
            <v>270.77499999999998</v>
          </cell>
          <cell r="E93">
            <v>266.77600000000001</v>
          </cell>
          <cell r="F93">
            <v>283.89499999999998</v>
          </cell>
          <cell r="G93">
            <v>291.34167500286333</v>
          </cell>
          <cell r="H93">
            <v>267.82323816081464</v>
          </cell>
          <cell r="I93">
            <v>317</v>
          </cell>
          <cell r="J93">
            <v>348</v>
          </cell>
          <cell r="K93">
            <v>372.221</v>
          </cell>
          <cell r="L93">
            <v>353.89300000000003</v>
          </cell>
          <cell r="M93">
            <v>360.245</v>
          </cell>
          <cell r="N93">
            <v>355.55099999999999</v>
          </cell>
          <cell r="O93">
            <v>331.34699999999998</v>
          </cell>
          <cell r="P93">
            <v>316.20600000000002</v>
          </cell>
        </row>
        <row r="94">
          <cell r="B94">
            <v>1092</v>
          </cell>
          <cell r="C94">
            <v>6658.9560000000001</v>
          </cell>
          <cell r="D94">
            <v>6682.0470000000005</v>
          </cell>
          <cell r="E94">
            <v>7653.3739999999998</v>
          </cell>
          <cell r="F94">
            <v>8017.83</v>
          </cell>
          <cell r="G94">
            <v>7919.6773878175682</v>
          </cell>
          <cell r="H94">
            <v>8414.0599296970504</v>
          </cell>
          <cell r="I94">
            <v>9575</v>
          </cell>
          <cell r="J94">
            <v>9364</v>
          </cell>
          <cell r="K94">
            <v>9424.2880000000005</v>
          </cell>
          <cell r="L94">
            <v>8749.1309999999994</v>
          </cell>
          <cell r="M94">
            <v>7601.8429999999998</v>
          </cell>
          <cell r="N94">
            <v>8892.9500000000007</v>
          </cell>
          <cell r="O94">
            <v>7892.0389999999998</v>
          </cell>
          <cell r="P94">
            <v>7481.5150000000003</v>
          </cell>
        </row>
        <row r="95">
          <cell r="B95">
            <v>1093</v>
          </cell>
          <cell r="C95">
            <v>1764.9950000000001</v>
          </cell>
          <cell r="D95">
            <v>1921.2670000000001</v>
          </cell>
          <cell r="E95">
            <v>1847.9960000000001</v>
          </cell>
          <cell r="F95">
            <v>2031.258</v>
          </cell>
          <cell r="G95">
            <v>2127.3016854231146</v>
          </cell>
          <cell r="H95">
            <v>2402.1804853354647</v>
          </cell>
          <cell r="I95">
            <v>2374</v>
          </cell>
          <cell r="J95">
            <v>2501</v>
          </cell>
          <cell r="K95">
            <v>2593.3069999999998</v>
          </cell>
          <cell r="L95">
            <v>2558.0749999999998</v>
          </cell>
          <cell r="M95">
            <v>2515.2690000000002</v>
          </cell>
          <cell r="N95">
            <v>2636.8890000000001</v>
          </cell>
          <cell r="O95">
            <v>3047.3470000000002</v>
          </cell>
          <cell r="P95">
            <v>3478.5349999999999</v>
          </cell>
        </row>
        <row r="96">
          <cell r="B96">
            <v>1094</v>
          </cell>
          <cell r="C96">
            <v>1288.4370000000001</v>
          </cell>
          <cell r="D96">
            <v>1476.289</v>
          </cell>
          <cell r="E96">
            <v>1765.732</v>
          </cell>
          <cell r="F96">
            <v>1825.4190000000001</v>
          </cell>
          <cell r="G96">
            <v>1756.5976340882269</v>
          </cell>
          <cell r="H96">
            <v>1917.5907620689443</v>
          </cell>
          <cell r="I96">
            <v>2044</v>
          </cell>
          <cell r="J96">
            <v>2021</v>
          </cell>
          <cell r="K96">
            <v>2410.165</v>
          </cell>
          <cell r="L96">
            <v>2201.5329999999999</v>
          </cell>
          <cell r="M96">
            <v>2197.6370000000002</v>
          </cell>
          <cell r="N96">
            <v>2436.1579999999999</v>
          </cell>
          <cell r="O96">
            <v>2456.4110000000001</v>
          </cell>
          <cell r="P96">
            <v>2388.482</v>
          </cell>
        </row>
        <row r="97">
          <cell r="B97">
            <v>1095</v>
          </cell>
          <cell r="C97">
            <v>157.38499999999999</v>
          </cell>
          <cell r="D97">
            <v>176.042</v>
          </cell>
          <cell r="E97">
            <v>172.351</v>
          </cell>
          <cell r="F97">
            <v>189.66499999999999</v>
          </cell>
          <cell r="G97">
            <v>225.81971860292336</v>
          </cell>
          <cell r="H97">
            <v>185.92422035531797</v>
          </cell>
          <cell r="I97">
            <v>188</v>
          </cell>
          <cell r="J97">
            <v>210</v>
          </cell>
          <cell r="K97">
            <v>215.05500000000001</v>
          </cell>
          <cell r="L97">
            <v>200.357</v>
          </cell>
          <cell r="M97">
            <v>197.85300000000001</v>
          </cell>
          <cell r="N97">
            <v>188.53700000000001</v>
          </cell>
          <cell r="O97">
            <v>182.75900000000001</v>
          </cell>
          <cell r="P97">
            <v>181.785</v>
          </cell>
        </row>
        <row r="98">
          <cell r="B98">
            <v>1096</v>
          </cell>
          <cell r="C98">
            <v>313.959</v>
          </cell>
          <cell r="D98">
            <v>356.31299999999999</v>
          </cell>
          <cell r="E98">
            <v>303.61500000000001</v>
          </cell>
          <cell r="F98">
            <v>322.858</v>
          </cell>
          <cell r="G98">
            <v>225.81971860292336</v>
          </cell>
          <cell r="H98">
            <v>265.04090986821922</v>
          </cell>
          <cell r="I98">
            <v>240.70077220956722</v>
          </cell>
          <cell r="J98">
            <v>273.29922779043278</v>
          </cell>
          <cell r="K98">
            <v>276.964</v>
          </cell>
          <cell r="L98">
            <v>255.71699999999998</v>
          </cell>
          <cell r="M98">
            <v>267.161</v>
          </cell>
          <cell r="N98">
            <v>378.15899999999999</v>
          </cell>
          <cell r="O98">
            <v>414.88</v>
          </cell>
          <cell r="P98">
            <v>412.63900000000001</v>
          </cell>
        </row>
        <row r="99">
          <cell r="B99">
            <v>1097</v>
          </cell>
          <cell r="C99">
            <v>3271.91</v>
          </cell>
          <cell r="D99">
            <v>3440.0509999999999</v>
          </cell>
          <cell r="E99">
            <v>3672.8130000000001</v>
          </cell>
          <cell r="F99">
            <v>4013.7269999999999</v>
          </cell>
          <cell r="G99">
            <v>3978.8235375081449</v>
          </cell>
          <cell r="H99">
            <v>4195.1624614215898</v>
          </cell>
          <cell r="I99">
            <v>4495</v>
          </cell>
          <cell r="J99">
            <v>4040.7934227504238</v>
          </cell>
          <cell r="K99">
            <v>4705.6685772495766</v>
          </cell>
          <cell r="L99">
            <v>4827.9920000000002</v>
          </cell>
          <cell r="M99">
            <v>5126.076</v>
          </cell>
          <cell r="N99">
            <v>5180.8190000000004</v>
          </cell>
          <cell r="O99">
            <v>5334.7039999999997</v>
          </cell>
          <cell r="P99">
            <v>5402.8270000000002</v>
          </cell>
        </row>
        <row r="100">
          <cell r="B100">
            <v>1098</v>
          </cell>
          <cell r="C100">
            <v>6911.63</v>
          </cell>
          <cell r="D100">
            <v>7109.7489999999998</v>
          </cell>
          <cell r="E100">
            <v>7557.9390000000003</v>
          </cell>
          <cell r="F100">
            <v>9610.228000000001</v>
          </cell>
          <cell r="G100">
            <v>11038.187749586259</v>
          </cell>
          <cell r="H100">
            <v>11431.372675995322</v>
          </cell>
          <cell r="I100">
            <v>12080</v>
          </cell>
          <cell r="J100">
            <v>12352</v>
          </cell>
          <cell r="K100">
            <v>12583.976000000001</v>
          </cell>
          <cell r="L100">
            <v>12497.365000000002</v>
          </cell>
          <cell r="M100">
            <v>11999.177</v>
          </cell>
          <cell r="N100">
            <v>12560.232</v>
          </cell>
          <cell r="O100">
            <v>12384.957</v>
          </cell>
          <cell r="P100">
            <v>11953.371999999999</v>
          </cell>
        </row>
        <row r="101">
          <cell r="B101">
            <v>1099</v>
          </cell>
          <cell r="C101">
            <v>3291.2460000000001</v>
          </cell>
          <cell r="D101">
            <v>3209.085</v>
          </cell>
          <cell r="E101">
            <v>3319.5070000000001</v>
          </cell>
          <cell r="F101">
            <v>3548.9970000000003</v>
          </cell>
          <cell r="G101">
            <v>3549.1665507857688</v>
          </cell>
          <cell r="H101">
            <v>3403.0066076736657</v>
          </cell>
          <cell r="I101">
            <v>4215</v>
          </cell>
          <cell r="J101">
            <v>4135</v>
          </cell>
          <cell r="K101">
            <v>4976.4840000000004</v>
          </cell>
          <cell r="L101">
            <v>5105.8472448077173</v>
          </cell>
          <cell r="M101">
            <v>5196.6265175814606</v>
          </cell>
          <cell r="N101">
            <v>5323.9741669749055</v>
          </cell>
          <cell r="O101">
            <v>5571.2881977756924</v>
          </cell>
          <cell r="P101">
            <v>5609.7971018357212</v>
          </cell>
        </row>
        <row r="102">
          <cell r="B102">
            <v>1100</v>
          </cell>
          <cell r="C102">
            <v>488.46325545399151</v>
          </cell>
          <cell r="D102">
            <v>500.32858683729427</v>
          </cell>
          <cell r="E102">
            <v>525.29700000000003</v>
          </cell>
          <cell r="F102">
            <v>577.09031438442105</v>
          </cell>
          <cell r="G102">
            <v>654.18373755595371</v>
          </cell>
          <cell r="H102">
            <v>764.07832959841414</v>
          </cell>
          <cell r="I102">
            <v>845.23800000000006</v>
          </cell>
          <cell r="J102">
            <v>762.94900000000007</v>
          </cell>
          <cell r="K102">
            <v>832.51199999999994</v>
          </cell>
          <cell r="L102">
            <v>792.26199999999994</v>
          </cell>
          <cell r="M102">
            <v>859.98800000000006</v>
          </cell>
          <cell r="N102">
            <v>1140.8679999999999</v>
          </cell>
          <cell r="O102">
            <v>819.11800000000005</v>
          </cell>
          <cell r="P102">
            <v>748.476</v>
          </cell>
        </row>
        <row r="103">
          <cell r="B103">
            <v>1101</v>
          </cell>
          <cell r="C103">
            <v>1929.623</v>
          </cell>
          <cell r="D103">
            <v>1808.913</v>
          </cell>
          <cell r="E103">
            <v>1950.45</v>
          </cell>
          <cell r="F103">
            <v>1871.58</v>
          </cell>
          <cell r="G103">
            <v>1920.6722629911021</v>
          </cell>
          <cell r="H103">
            <v>1916.7949664243893</v>
          </cell>
          <cell r="I103">
            <v>2559</v>
          </cell>
          <cell r="J103">
            <v>2545</v>
          </cell>
          <cell r="K103">
            <v>2670.8290000000002</v>
          </cell>
          <cell r="L103">
            <v>2592.857</v>
          </cell>
          <cell r="M103">
            <v>2658.848</v>
          </cell>
          <cell r="N103">
            <v>2715</v>
          </cell>
          <cell r="O103">
            <v>2841.11961902243</v>
          </cell>
          <cell r="P103">
            <v>2713.9960000000001</v>
          </cell>
        </row>
        <row r="104">
          <cell r="B104">
            <v>1102</v>
          </cell>
          <cell r="C104">
            <v>1001.144</v>
          </cell>
          <cell r="D104">
            <v>1044.0920000000001</v>
          </cell>
          <cell r="E104">
            <v>1177.029</v>
          </cell>
          <cell r="F104">
            <v>1363.59</v>
          </cell>
          <cell r="G104">
            <v>1407.8760332368097</v>
          </cell>
          <cell r="H104">
            <v>1626.8369281090324</v>
          </cell>
          <cell r="I104">
            <v>1663</v>
          </cell>
          <cell r="J104">
            <v>1563</v>
          </cell>
          <cell r="K104">
            <v>1705.5840000000001</v>
          </cell>
          <cell r="L104">
            <v>1642.6389999999999</v>
          </cell>
          <cell r="M104">
            <v>1647.461</v>
          </cell>
          <cell r="N104">
            <v>1572.17</v>
          </cell>
          <cell r="O104">
            <v>1673.723</v>
          </cell>
          <cell r="P104">
            <v>1680.1959999999999</v>
          </cell>
        </row>
        <row r="105">
          <cell r="B105">
            <v>1103</v>
          </cell>
          <cell r="C105">
            <v>875.59800000000007</v>
          </cell>
          <cell r="D105">
            <v>886.548</v>
          </cell>
          <cell r="E105">
            <v>997.68899999999996</v>
          </cell>
          <cell r="F105">
            <v>958.95600000000002</v>
          </cell>
          <cell r="G105">
            <v>1119.1065700675847</v>
          </cell>
          <cell r="H105">
            <v>1086.8655221834811</v>
          </cell>
          <cell r="I105">
            <v>1394</v>
          </cell>
          <cell r="J105">
            <v>1105</v>
          </cell>
          <cell r="K105">
            <v>1307.338</v>
          </cell>
          <cell r="L105">
            <v>1273.6389999999999</v>
          </cell>
          <cell r="M105">
            <v>1177.68</v>
          </cell>
          <cell r="N105">
            <v>1355.1859999999999</v>
          </cell>
          <cell r="O105">
            <v>1346.194</v>
          </cell>
          <cell r="P105">
            <v>1024.9170000000001</v>
          </cell>
        </row>
        <row r="106">
          <cell r="B106">
            <v>1104</v>
          </cell>
          <cell r="C106">
            <v>1455.415</v>
          </cell>
          <cell r="D106">
            <v>1574.1310000000001</v>
          </cell>
          <cell r="E106">
            <v>1637.26</v>
          </cell>
          <cell r="F106">
            <v>1649.58</v>
          </cell>
          <cell r="G106">
            <v>1653.6797977337969</v>
          </cell>
          <cell r="H106">
            <v>1864.1869966477361</v>
          </cell>
          <cell r="I106">
            <v>1932</v>
          </cell>
          <cell r="J106">
            <v>1838</v>
          </cell>
          <cell r="K106">
            <v>1961.59</v>
          </cell>
          <cell r="L106">
            <v>1920.971</v>
          </cell>
          <cell r="M106">
            <v>1893.008</v>
          </cell>
          <cell r="N106">
            <v>1682.701</v>
          </cell>
          <cell r="O106">
            <v>1855.883</v>
          </cell>
          <cell r="P106">
            <v>1918.8989999999999</v>
          </cell>
        </row>
        <row r="107">
          <cell r="B107">
            <v>1105</v>
          </cell>
          <cell r="C107">
            <v>167.17600000000002</v>
          </cell>
          <cell r="D107">
            <v>177.911</v>
          </cell>
          <cell r="E107">
            <v>165.25700000000001</v>
          </cell>
          <cell r="F107">
            <v>173.46899999999999</v>
          </cell>
          <cell r="G107">
            <v>169.86439009954412</v>
          </cell>
          <cell r="H107">
            <v>230.42735820632493</v>
          </cell>
          <cell r="I107">
            <v>283</v>
          </cell>
          <cell r="J107">
            <v>222</v>
          </cell>
          <cell r="K107">
            <v>223.13400000000001</v>
          </cell>
          <cell r="L107">
            <v>219.63300000000001</v>
          </cell>
          <cell r="M107">
            <v>224.98500000000001</v>
          </cell>
          <cell r="N107">
            <v>235.45000000000002</v>
          </cell>
          <cell r="O107">
            <v>216.828</v>
          </cell>
          <cell r="P107">
            <v>208.291</v>
          </cell>
        </row>
        <row r="108">
          <cell r="B108">
            <v>1106</v>
          </cell>
          <cell r="C108">
            <v>868.52700000000004</v>
          </cell>
          <cell r="D108">
            <v>875.04100000000005</v>
          </cell>
          <cell r="E108">
            <v>814.05600000000004</v>
          </cell>
          <cell r="F108">
            <v>801.16200000000003</v>
          </cell>
          <cell r="G108">
            <v>841.32833214009497</v>
          </cell>
          <cell r="H108">
            <v>804.02335717485914</v>
          </cell>
          <cell r="I108">
            <v>1039</v>
          </cell>
          <cell r="J108">
            <v>1073</v>
          </cell>
          <cell r="K108">
            <v>1009.1999999999999</v>
          </cell>
          <cell r="L108">
            <v>1032.325</v>
          </cell>
          <cell r="M108">
            <v>1097.5409999999999</v>
          </cell>
          <cell r="N108">
            <v>1115.19</v>
          </cell>
          <cell r="O108">
            <v>1003.686</v>
          </cell>
          <cell r="P108">
            <v>946.53400000000011</v>
          </cell>
        </row>
        <row r="109">
          <cell r="B109">
            <v>1107</v>
          </cell>
          <cell r="C109">
            <v>1474.963</v>
          </cell>
          <cell r="D109">
            <v>1409.6849999999999</v>
          </cell>
          <cell r="E109">
            <v>1468.691</v>
          </cell>
          <cell r="F109">
            <v>1618.952</v>
          </cell>
          <cell r="G109">
            <v>1622.704526597998</v>
          </cell>
          <cell r="H109">
            <v>1642.4464858285044</v>
          </cell>
          <cell r="I109">
            <v>1674</v>
          </cell>
          <cell r="J109">
            <v>1647</v>
          </cell>
          <cell r="K109">
            <v>1741.683</v>
          </cell>
          <cell r="L109">
            <v>1690.819</v>
          </cell>
          <cell r="M109">
            <v>1698.252</v>
          </cell>
          <cell r="N109">
            <v>1739.8690759137737</v>
          </cell>
          <cell r="O109">
            <v>1820.6910372409018</v>
          </cell>
          <cell r="P109">
            <v>1833.2757059902326</v>
          </cell>
        </row>
        <row r="110">
          <cell r="B110">
            <v>1108</v>
          </cell>
          <cell r="C110">
            <v>138.09100000000001</v>
          </cell>
          <cell r="D110">
            <v>180.92600000000002</v>
          </cell>
          <cell r="E110">
            <v>205.16400000000002</v>
          </cell>
          <cell r="F110">
            <v>171.64000000000001</v>
          </cell>
          <cell r="G110">
            <v>182.85401993068572</v>
          </cell>
          <cell r="H110">
            <v>191.85797206878559</v>
          </cell>
          <cell r="I110">
            <v>213</v>
          </cell>
          <cell r="J110">
            <v>228</v>
          </cell>
          <cell r="K110">
            <v>239.066</v>
          </cell>
          <cell r="L110">
            <v>246.17000000000002</v>
          </cell>
          <cell r="M110">
            <v>249.702</v>
          </cell>
          <cell r="N110">
            <v>175.102</v>
          </cell>
          <cell r="O110">
            <v>207.989</v>
          </cell>
          <cell r="P110">
            <v>207.92599999999999</v>
          </cell>
        </row>
        <row r="111">
          <cell r="B111">
            <v>1109</v>
          </cell>
          <cell r="C111">
            <v>602.52600000000007</v>
          </cell>
          <cell r="D111">
            <v>699.01099999999997</v>
          </cell>
          <cell r="E111">
            <v>723.52499999999998</v>
          </cell>
          <cell r="F111">
            <v>754.99700000000007</v>
          </cell>
          <cell r="G111">
            <v>770.38496921616775</v>
          </cell>
          <cell r="H111">
            <v>837.64795021784209</v>
          </cell>
          <cell r="I111">
            <v>829</v>
          </cell>
          <cell r="J111">
            <v>772</v>
          </cell>
          <cell r="K111">
            <v>807.35100000000011</v>
          </cell>
          <cell r="L111">
            <v>810.0630000000001</v>
          </cell>
          <cell r="M111">
            <v>826.17700000000002</v>
          </cell>
          <cell r="N111">
            <v>851.16499999999996</v>
          </cell>
          <cell r="O111">
            <v>838.20100000000002</v>
          </cell>
          <cell r="P111">
            <v>836.91899999999998</v>
          </cell>
        </row>
        <row r="112">
          <cell r="B112">
            <v>1110</v>
          </cell>
          <cell r="C112">
            <v>1272.3420000000001</v>
          </cell>
          <cell r="D112">
            <v>1558.9080000000001</v>
          </cell>
          <cell r="E112">
            <v>2113.2860000000001</v>
          </cell>
          <cell r="F112">
            <v>2226.4940000000001</v>
          </cell>
          <cell r="G112">
            <v>2323.1453351849414</v>
          </cell>
          <cell r="H112">
            <v>2534.7009402695739</v>
          </cell>
          <cell r="I112">
            <v>2775</v>
          </cell>
          <cell r="J112">
            <v>2824</v>
          </cell>
          <cell r="K112">
            <v>3110.9369999999999</v>
          </cell>
          <cell r="L112">
            <v>3050.0830000000001</v>
          </cell>
          <cell r="M112">
            <v>3169.143</v>
          </cell>
          <cell r="N112">
            <v>3417.8380000000002</v>
          </cell>
          <cell r="O112">
            <v>3510.607</v>
          </cell>
          <cell r="P112">
            <v>3924.1370000000002</v>
          </cell>
        </row>
        <row r="113">
          <cell r="B113">
            <v>1111</v>
          </cell>
          <cell r="C113">
            <v>131.191</v>
          </cell>
          <cell r="D113">
            <v>140.71600000000001</v>
          </cell>
          <cell r="E113">
            <v>130.73500000000001</v>
          </cell>
          <cell r="F113">
            <v>145.90899999999999</v>
          </cell>
          <cell r="G113">
            <v>171.86279468895052</v>
          </cell>
          <cell r="H113">
            <v>197.79172378225317</v>
          </cell>
          <cell r="I113">
            <v>228</v>
          </cell>
          <cell r="J113">
            <v>217</v>
          </cell>
          <cell r="K113">
            <v>266.75900000000001</v>
          </cell>
          <cell r="L113">
            <v>234.268</v>
          </cell>
          <cell r="M113">
            <v>269.85700000000003</v>
          </cell>
          <cell r="N113">
            <v>280.15000000000003</v>
          </cell>
          <cell r="O113">
            <v>270.75799999999998</v>
          </cell>
          <cell r="P113">
            <v>308.56299999999999</v>
          </cell>
        </row>
        <row r="114">
          <cell r="B114">
            <v>1112</v>
          </cell>
          <cell r="C114">
            <v>3605.884</v>
          </cell>
          <cell r="D114">
            <v>3620.011</v>
          </cell>
          <cell r="E114">
            <v>3534.904</v>
          </cell>
          <cell r="F114">
            <v>3754.3589999999999</v>
          </cell>
          <cell r="G114">
            <v>3794.970315282756</v>
          </cell>
          <cell r="H114">
            <v>3608.7100004072086</v>
          </cell>
          <cell r="I114">
            <v>4262</v>
          </cell>
          <cell r="J114">
            <v>4212</v>
          </cell>
          <cell r="K114">
            <v>4343.3019999999997</v>
          </cell>
          <cell r="L114">
            <v>4483.1550000000007</v>
          </cell>
          <cell r="M114">
            <v>4566.3559999999998</v>
          </cell>
          <cell r="N114">
            <v>4660.192</v>
          </cell>
          <cell r="O114">
            <v>4632.3190000000004</v>
          </cell>
          <cell r="P114">
            <v>4597.027</v>
          </cell>
        </row>
        <row r="115">
          <cell r="B115">
            <v>1113</v>
          </cell>
          <cell r="C115">
            <v>523.47400000000005</v>
          </cell>
          <cell r="D115">
            <v>624.38800000000003</v>
          </cell>
          <cell r="E115">
            <v>624.43700000000001</v>
          </cell>
          <cell r="F115">
            <v>705.57799999999997</v>
          </cell>
          <cell r="G115">
            <v>638.49026631534525</v>
          </cell>
          <cell r="H115">
            <v>728.86250213760286</v>
          </cell>
          <cell r="I115">
            <v>701</v>
          </cell>
          <cell r="J115">
            <v>794</v>
          </cell>
          <cell r="K115">
            <v>840.29099999999994</v>
          </cell>
          <cell r="L115">
            <v>862.13428741792825</v>
          </cell>
          <cell r="M115">
            <v>877.46258062620984</v>
          </cell>
          <cell r="N115">
            <v>898.96553002913515</v>
          </cell>
          <cell r="O115">
            <v>940.72508441645437</v>
          </cell>
          <cell r="P115">
            <v>947.22740322256436</v>
          </cell>
        </row>
        <row r="116">
          <cell r="B116">
            <v>1114</v>
          </cell>
          <cell r="C116">
            <v>211.86</v>
          </cell>
          <cell r="D116">
            <v>222.13900000000001</v>
          </cell>
          <cell r="E116">
            <v>242.61500000000001</v>
          </cell>
          <cell r="F116">
            <v>217.411</v>
          </cell>
          <cell r="G116">
            <v>241.80695531817457</v>
          </cell>
          <cell r="H116">
            <v>226.47152373067988</v>
          </cell>
          <cell r="I116">
            <v>253</v>
          </cell>
          <cell r="J116">
            <v>285</v>
          </cell>
          <cell r="K116">
            <v>361.52600000000001</v>
          </cell>
          <cell r="L116">
            <v>283.35700000000003</v>
          </cell>
          <cell r="M116">
            <v>398.053</v>
          </cell>
          <cell r="N116">
            <v>491.83800000000002</v>
          </cell>
          <cell r="O116">
            <v>540.22900000000004</v>
          </cell>
          <cell r="P116">
            <v>471.423</v>
          </cell>
        </row>
        <row r="117">
          <cell r="B117">
            <v>1115</v>
          </cell>
          <cell r="C117">
            <v>8092.3770000000004</v>
          </cell>
          <cell r="D117">
            <v>8934.5679999999993</v>
          </cell>
          <cell r="E117">
            <v>8623.8850000000002</v>
          </cell>
          <cell r="F117">
            <v>8734.2129999999997</v>
          </cell>
          <cell r="G117">
            <v>9661.2869874852477</v>
          </cell>
          <cell r="H117">
            <v>10294.070264247366</v>
          </cell>
          <cell r="I117">
            <v>11260</v>
          </cell>
          <cell r="J117">
            <v>10896</v>
          </cell>
          <cell r="K117">
            <v>11458.186</v>
          </cell>
          <cell r="L117">
            <v>10950.159000000001</v>
          </cell>
          <cell r="M117">
            <v>11154.585999999999</v>
          </cell>
          <cell r="N117">
            <v>11277.925999999999</v>
          </cell>
          <cell r="O117">
            <v>11436.697</v>
          </cell>
          <cell r="P117">
            <v>10800.867000000002</v>
          </cell>
        </row>
        <row r="118">
          <cell r="B118">
            <v>1116</v>
          </cell>
          <cell r="C118">
            <v>610.57400000000007</v>
          </cell>
          <cell r="D118">
            <v>590.81899999999996</v>
          </cell>
          <cell r="E118">
            <v>661.13</v>
          </cell>
          <cell r="F118">
            <v>830.12900000000002</v>
          </cell>
          <cell r="G118">
            <v>781.3761944579029</v>
          </cell>
          <cell r="H118">
            <v>1115.5453221319078</v>
          </cell>
          <cell r="I118">
            <v>1340</v>
          </cell>
          <cell r="J118">
            <v>1413</v>
          </cell>
          <cell r="K118">
            <v>1552.3990000000001</v>
          </cell>
          <cell r="L118">
            <v>1432.837</v>
          </cell>
          <cell r="M118">
            <v>1440.328</v>
          </cell>
          <cell r="N118">
            <v>1502.3690000000001</v>
          </cell>
          <cell r="O118">
            <v>1547.114</v>
          </cell>
          <cell r="P118">
            <v>1540.768</v>
          </cell>
        </row>
        <row r="119">
          <cell r="B119">
            <v>1117</v>
          </cell>
          <cell r="C119">
            <v>237.666</v>
          </cell>
          <cell r="D119">
            <v>261.92099999999999</v>
          </cell>
          <cell r="E119">
            <v>266.63600000000002</v>
          </cell>
          <cell r="F119">
            <v>299.74299999999999</v>
          </cell>
          <cell r="G119">
            <v>271.78302415927055</v>
          </cell>
          <cell r="H119">
            <v>283.83112362753326</v>
          </cell>
          <cell r="I119">
            <v>260</v>
          </cell>
          <cell r="J119">
            <v>261</v>
          </cell>
          <cell r="K119">
            <v>247.512</v>
          </cell>
          <cell r="L119">
            <v>268.92599999999999</v>
          </cell>
          <cell r="M119">
            <v>268.36700000000002</v>
          </cell>
          <cell r="N119">
            <v>281.41899999999998</v>
          </cell>
          <cell r="O119">
            <v>290.34899999999999</v>
          </cell>
          <cell r="P119">
            <v>263.89100000000002</v>
          </cell>
        </row>
        <row r="120">
          <cell r="B120">
            <v>1118</v>
          </cell>
          <cell r="C120">
            <v>281.09399999999999</v>
          </cell>
          <cell r="D120">
            <v>338.89699999999999</v>
          </cell>
          <cell r="E120">
            <v>327.61500000000001</v>
          </cell>
          <cell r="F120">
            <v>358.36799999999999</v>
          </cell>
          <cell r="G120">
            <v>295.76387923214742</v>
          </cell>
          <cell r="H120">
            <v>290.75383395991213</v>
          </cell>
          <cell r="I120">
            <v>335</v>
          </cell>
          <cell r="J120">
            <v>304</v>
          </cell>
          <cell r="K120">
            <v>382.45699999999999</v>
          </cell>
          <cell r="L120">
            <v>324.62400000000002</v>
          </cell>
          <cell r="M120">
            <v>299.41899999999998</v>
          </cell>
          <cell r="N120">
            <v>325.91399999999999</v>
          </cell>
          <cell r="O120">
            <v>305.55799999999999</v>
          </cell>
          <cell r="P120">
            <v>316.27700000000004</v>
          </cell>
        </row>
        <row r="121">
          <cell r="B121">
            <v>1119</v>
          </cell>
          <cell r="C121">
            <v>327.58600000000001</v>
          </cell>
          <cell r="D121">
            <v>357.68900000000002</v>
          </cell>
          <cell r="E121">
            <v>406.238</v>
          </cell>
          <cell r="F121">
            <v>399.80700000000002</v>
          </cell>
          <cell r="G121">
            <v>428.65778442767311</v>
          </cell>
          <cell r="H121">
            <v>479.64493017196395</v>
          </cell>
          <cell r="I121">
            <v>548.5</v>
          </cell>
          <cell r="J121">
            <v>548.5</v>
          </cell>
          <cell r="K121">
            <v>844.83100000000002</v>
          </cell>
          <cell r="L121">
            <v>703.00099999999998</v>
          </cell>
          <cell r="M121">
            <v>795.09800000000007</v>
          </cell>
          <cell r="N121">
            <v>860.87900000000002</v>
          </cell>
          <cell r="O121">
            <v>817.61599999999999</v>
          </cell>
          <cell r="P121">
            <v>673.84</v>
          </cell>
        </row>
        <row r="122">
          <cell r="B122">
            <v>1120</v>
          </cell>
          <cell r="C122">
            <v>50473.302499701102</v>
          </cell>
          <cell r="D122">
            <v>44966.282268032497</v>
          </cell>
          <cell r="E122">
            <v>57269.252530119717</v>
          </cell>
          <cell r="F122">
            <v>62636.729285762718</v>
          </cell>
          <cell r="G122">
            <v>69421.006588842487</v>
          </cell>
          <cell r="H122">
            <v>71311.966421244142</v>
          </cell>
          <cell r="I122">
            <v>71231.876999999993</v>
          </cell>
          <cell r="J122">
            <v>70544.067999999999</v>
          </cell>
          <cell r="K122">
            <v>72183.19</v>
          </cell>
          <cell r="L122">
            <v>70849.39</v>
          </cell>
          <cell r="M122">
            <v>68028.95199999999</v>
          </cell>
          <cell r="N122">
            <v>70960.187000000005</v>
          </cell>
          <cell r="O122">
            <v>75502.834999999992</v>
          </cell>
          <cell r="P122">
            <v>69864.698999999993</v>
          </cell>
        </row>
        <row r="123">
          <cell r="B123">
            <v>1121</v>
          </cell>
          <cell r="C123">
            <v>30.598699977367289</v>
          </cell>
          <cell r="D123">
            <v>31.341977411393067</v>
          </cell>
          <cell r="E123">
            <v>32.906068414648772</v>
          </cell>
          <cell r="F123">
            <v>35.012912364333395</v>
          </cell>
          <cell r="G123">
            <v>35.931314517527099</v>
          </cell>
          <cell r="H123">
            <v>38.562463427206993</v>
          </cell>
          <cell r="I123">
            <v>34.806720778372728</v>
          </cell>
          <cell r="J123">
            <v>34.559173991119238</v>
          </cell>
          <cell r="K123">
            <v>35.02259096251796</v>
          </cell>
          <cell r="L123">
            <v>35.933</v>
          </cell>
          <cell r="M123">
            <v>42.294000000000004</v>
          </cell>
          <cell r="N123">
            <v>47.363</v>
          </cell>
          <cell r="O123">
            <v>43.088999999999999</v>
          </cell>
          <cell r="P123">
            <v>38.985999999999997</v>
          </cell>
        </row>
        <row r="124">
          <cell r="B124">
            <v>1122</v>
          </cell>
          <cell r="C124">
            <v>291.77500000000003</v>
          </cell>
          <cell r="D124">
            <v>371.94100000000003</v>
          </cell>
          <cell r="E124">
            <v>473.25</v>
          </cell>
          <cell r="F124">
            <v>467.685</v>
          </cell>
          <cell r="G124">
            <v>518.5859909509611</v>
          </cell>
          <cell r="H124">
            <v>511.29160597712445</v>
          </cell>
          <cell r="I124">
            <v>557</v>
          </cell>
          <cell r="J124">
            <v>602</v>
          </cell>
          <cell r="K124">
            <v>669.11500000000001</v>
          </cell>
          <cell r="L124">
            <v>746.51099999999997</v>
          </cell>
          <cell r="M124">
            <v>712.16800000000001</v>
          </cell>
          <cell r="N124">
            <v>706.81200000000001</v>
          </cell>
          <cell r="O124">
            <v>821.38300000000004</v>
          </cell>
          <cell r="P124">
            <v>810.447</v>
          </cell>
        </row>
        <row r="125">
          <cell r="B125">
            <v>1123</v>
          </cell>
          <cell r="C125">
            <v>225.58600000000001</v>
          </cell>
          <cell r="D125">
            <v>155.601</v>
          </cell>
          <cell r="E125">
            <v>180.70099999999999</v>
          </cell>
          <cell r="F125">
            <v>225.27700000000002</v>
          </cell>
          <cell r="G125">
            <v>242.80615761287777</v>
          </cell>
          <cell r="H125">
            <v>205.7033927335433</v>
          </cell>
          <cell r="I125">
            <v>258</v>
          </cell>
          <cell r="J125">
            <v>263</v>
          </cell>
          <cell r="K125">
            <v>273.40300000000002</v>
          </cell>
          <cell r="L125">
            <v>244.15</v>
          </cell>
          <cell r="M125">
            <v>270.38299999999998</v>
          </cell>
          <cell r="N125">
            <v>274.77100000000002</v>
          </cell>
          <cell r="O125">
            <v>273.09100000000001</v>
          </cell>
          <cell r="P125">
            <v>280.19600000000003</v>
          </cell>
        </row>
        <row r="126">
          <cell r="B126">
            <v>1124</v>
          </cell>
          <cell r="C126">
            <v>71.850000000000009</v>
          </cell>
          <cell r="D126">
            <v>74.665000000000006</v>
          </cell>
          <cell r="E126">
            <v>77.338999999999999</v>
          </cell>
          <cell r="F126">
            <v>70.915000000000006</v>
          </cell>
          <cell r="G126">
            <v>80.935385870959252</v>
          </cell>
          <cell r="H126">
            <v>73.182937799433674</v>
          </cell>
          <cell r="I126">
            <v>91</v>
          </cell>
          <cell r="J126">
            <v>95</v>
          </cell>
          <cell r="K126">
            <v>88.457999999999998</v>
          </cell>
          <cell r="L126">
            <v>90.103999999999999</v>
          </cell>
          <cell r="M126">
            <v>88.472000000000008</v>
          </cell>
          <cell r="N126">
            <v>81.965000000000003</v>
          </cell>
          <cell r="O126">
            <v>75.042000000000002</v>
          </cell>
          <cell r="P126">
            <v>82.25</v>
          </cell>
        </row>
        <row r="127">
          <cell r="B127">
            <v>1125</v>
          </cell>
          <cell r="C127">
            <v>46955.069000000003</v>
          </cell>
          <cell r="D127">
            <v>45482.120008285317</v>
          </cell>
          <cell r="E127">
            <v>41731.686991714683</v>
          </cell>
          <cell r="F127">
            <v>44403.6</v>
          </cell>
          <cell r="G127">
            <v>37433.115566466004</v>
          </cell>
          <cell r="H127">
            <v>38617.845109866015</v>
          </cell>
          <cell r="I127">
            <v>45406</v>
          </cell>
          <cell r="J127">
            <v>47703</v>
          </cell>
          <cell r="K127">
            <v>49144.678999999996</v>
          </cell>
          <cell r="L127">
            <v>45585.375</v>
          </cell>
          <cell r="M127">
            <v>46395.858939923317</v>
          </cell>
          <cell r="N127">
            <v>53031.085060076686</v>
          </cell>
          <cell r="O127">
            <v>48394.415999999997</v>
          </cell>
          <cell r="P127">
            <v>44345.665999999997</v>
          </cell>
        </row>
        <row r="128">
          <cell r="B128">
            <v>1126</v>
          </cell>
          <cell r="C128">
            <v>577.26800000000003</v>
          </cell>
          <cell r="D128">
            <v>719.029</v>
          </cell>
          <cell r="E128">
            <v>672.62599999999998</v>
          </cell>
          <cell r="F128">
            <v>830.88671953858579</v>
          </cell>
          <cell r="G128">
            <v>816.83176175721724</v>
          </cell>
          <cell r="H128">
            <v>826.76940540981821</v>
          </cell>
          <cell r="I128">
            <v>1069</v>
          </cell>
          <cell r="J128">
            <v>896</v>
          </cell>
          <cell r="K128">
            <v>1286.0899999999999</v>
          </cell>
          <cell r="L128">
            <v>1442.2590000000002</v>
          </cell>
          <cell r="M128">
            <v>1179.568</v>
          </cell>
          <cell r="N128">
            <v>1234.52</v>
          </cell>
          <cell r="O128">
            <v>1302.681</v>
          </cell>
          <cell r="P128">
            <v>1095.643</v>
          </cell>
        </row>
        <row r="129">
          <cell r="B129">
            <v>1127</v>
          </cell>
          <cell r="C129">
            <v>6977.0658903192225</v>
          </cell>
          <cell r="D129">
            <v>7146.546804077685</v>
          </cell>
          <cell r="E129">
            <v>7503.1882952600663</v>
          </cell>
          <cell r="F129">
            <v>7983.5874321006095</v>
          </cell>
          <cell r="G129">
            <v>8193</v>
          </cell>
          <cell r="H129">
            <v>8193</v>
          </cell>
          <cell r="I129">
            <v>8228</v>
          </cell>
          <cell r="J129">
            <v>8729</v>
          </cell>
          <cell r="K129">
            <v>9273.5819999999985</v>
          </cell>
          <cell r="L129">
            <v>9157.4349999999977</v>
          </cell>
          <cell r="M129">
            <v>9448.8119999999999</v>
          </cell>
          <cell r="N129">
            <v>10127.725</v>
          </cell>
          <cell r="O129">
            <v>9500.0220000000008</v>
          </cell>
          <cell r="P129">
            <v>7442.1129999999994</v>
          </cell>
        </row>
        <row r="130">
          <cell r="B130">
            <v>1128</v>
          </cell>
          <cell r="C130">
            <v>5808.0169999999998</v>
          </cell>
          <cell r="D130">
            <v>5802.9840000000004</v>
          </cell>
          <cell r="E130">
            <v>6247.3600000000006</v>
          </cell>
          <cell r="F130">
            <v>6252.777</v>
          </cell>
          <cell r="G130">
            <v>5947.2520580734499</v>
          </cell>
          <cell r="H130">
            <v>6145.388857914606</v>
          </cell>
          <cell r="I130">
            <v>6191</v>
          </cell>
          <cell r="J130">
            <v>6061</v>
          </cell>
          <cell r="K130">
            <v>6469.6869999999999</v>
          </cell>
          <cell r="L130">
            <v>6444.442</v>
          </cell>
          <cell r="M130">
            <v>6382.0929999999998</v>
          </cell>
          <cell r="N130">
            <v>6176.107</v>
          </cell>
          <cell r="O130">
            <v>6382.018</v>
          </cell>
          <cell r="P130">
            <v>6870.1710000000003</v>
          </cell>
        </row>
        <row r="131">
          <cell r="B131">
            <v>1129</v>
          </cell>
          <cell r="C131">
            <v>445.14600000000002</v>
          </cell>
          <cell r="D131">
            <v>482.20400000000001</v>
          </cell>
          <cell r="E131">
            <v>526.76400000000001</v>
          </cell>
          <cell r="F131">
            <v>511.10500000000002</v>
          </cell>
          <cell r="G131">
            <v>583.53414010666916</v>
          </cell>
          <cell r="H131">
            <v>503.37993702583429</v>
          </cell>
          <cell r="I131">
            <v>493</v>
          </cell>
          <cell r="J131">
            <v>493</v>
          </cell>
          <cell r="K131">
            <v>730.73399999999992</v>
          </cell>
          <cell r="L131">
            <v>639.97700000000009</v>
          </cell>
          <cell r="M131">
            <v>675.03700000000003</v>
          </cell>
          <cell r="N131">
            <v>701.58799999999997</v>
          </cell>
          <cell r="O131">
            <v>716.36099999999999</v>
          </cell>
          <cell r="P131">
            <v>714.846</v>
          </cell>
        </row>
        <row r="132">
          <cell r="B132">
            <v>1130</v>
          </cell>
          <cell r="C132">
            <v>16285.478000000001</v>
          </cell>
          <cell r="D132">
            <v>15405.234</v>
          </cell>
          <cell r="E132">
            <v>16030.73</v>
          </cell>
          <cell r="F132">
            <v>17078.956000000002</v>
          </cell>
          <cell r="G132">
            <v>18375.478089033262</v>
          </cell>
          <cell r="H132">
            <v>19337.299733544049</v>
          </cell>
          <cell r="I132">
            <v>20930.621999999999</v>
          </cell>
          <cell r="J132">
            <v>22448.351000000002</v>
          </cell>
          <cell r="K132">
            <v>23528.807000000001</v>
          </cell>
          <cell r="L132">
            <v>23294.626</v>
          </cell>
          <cell r="M132">
            <v>26096.097999999998</v>
          </cell>
          <cell r="N132">
            <v>28974.566999999999</v>
          </cell>
          <cell r="O132">
            <v>29404.862999999998</v>
          </cell>
          <cell r="P132">
            <v>25836.3</v>
          </cell>
        </row>
        <row r="133">
          <cell r="B133">
            <v>1131</v>
          </cell>
          <cell r="C133">
            <v>156.77000000000001</v>
          </cell>
          <cell r="D133">
            <v>168.42400000000001</v>
          </cell>
          <cell r="E133">
            <v>160.21899999999999</v>
          </cell>
          <cell r="F133">
            <v>214.41400000000002</v>
          </cell>
          <cell r="G133">
            <v>175.8596038677633</v>
          </cell>
          <cell r="H133">
            <v>172.07879969056026</v>
          </cell>
          <cell r="I133">
            <v>188</v>
          </cell>
          <cell r="J133">
            <v>187</v>
          </cell>
          <cell r="K133">
            <v>192.875</v>
          </cell>
          <cell r="L133">
            <v>179.17099999999999</v>
          </cell>
          <cell r="M133">
            <v>198.839</v>
          </cell>
          <cell r="N133">
            <v>226.82</v>
          </cell>
          <cell r="O133">
            <v>208.851</v>
          </cell>
          <cell r="P133">
            <v>181.52600000000001</v>
          </cell>
        </row>
        <row r="134">
          <cell r="B134">
            <v>1132</v>
          </cell>
          <cell r="C134">
            <v>670.67399999999998</v>
          </cell>
          <cell r="D134">
            <v>681.77</v>
          </cell>
          <cell r="E134">
            <v>663.33199999999999</v>
          </cell>
          <cell r="F134">
            <v>641.91300000000001</v>
          </cell>
          <cell r="G134">
            <v>673.46234662995721</v>
          </cell>
          <cell r="H134">
            <v>673.48081947857202</v>
          </cell>
          <cell r="I134">
            <v>710</v>
          </cell>
          <cell r="J134">
            <v>701</v>
          </cell>
          <cell r="K134">
            <v>739.54899999999998</v>
          </cell>
          <cell r="L134">
            <v>719.15600000000006</v>
          </cell>
          <cell r="M134">
            <v>732.45500000000004</v>
          </cell>
          <cell r="N134">
            <v>696.11500000000001</v>
          </cell>
          <cell r="O134">
            <v>838.09400000000005</v>
          </cell>
          <cell r="P134">
            <v>847.66200000000003</v>
          </cell>
        </row>
        <row r="135">
          <cell r="B135">
            <v>1133</v>
          </cell>
          <cell r="C135">
            <v>183.01500000000001</v>
          </cell>
          <cell r="D135">
            <v>187.26</v>
          </cell>
          <cell r="E135">
            <v>162.203</v>
          </cell>
          <cell r="F135">
            <v>166.09399999999999</v>
          </cell>
          <cell r="G135">
            <v>167.86598551013773</v>
          </cell>
          <cell r="H135">
            <v>139.44316526648848</v>
          </cell>
          <cell r="I135">
            <v>147</v>
          </cell>
          <cell r="J135">
            <v>138</v>
          </cell>
          <cell r="K135">
            <v>134.08799999999999</v>
          </cell>
          <cell r="L135">
            <v>134.92500000000001</v>
          </cell>
          <cell r="M135">
            <v>135.82499999999999</v>
          </cell>
          <cell r="N135">
            <v>144.81300000000002</v>
          </cell>
          <cell r="O135">
            <v>145.85300000000001</v>
          </cell>
          <cell r="P135">
            <v>143.53</v>
          </cell>
        </row>
        <row r="136">
          <cell r="B136">
            <v>1134</v>
          </cell>
          <cell r="C136">
            <v>1047.067</v>
          </cell>
          <cell r="D136">
            <v>1085.78</v>
          </cell>
          <cell r="E136">
            <v>1052.0150000000001</v>
          </cell>
          <cell r="F136">
            <v>1116.549</v>
          </cell>
          <cell r="G136">
            <v>1396.1274126556896</v>
          </cell>
          <cell r="H136">
            <v>1180.4368308703895</v>
          </cell>
          <cell r="I136">
            <v>1275.4180000000001</v>
          </cell>
          <cell r="J136">
            <v>1262.4480000000001</v>
          </cell>
          <cell r="K136">
            <v>1313</v>
          </cell>
          <cell r="L136">
            <v>1701.3709999999999</v>
          </cell>
          <cell r="M136">
            <v>1717.3500000000001</v>
          </cell>
          <cell r="N136">
            <v>1510.078</v>
          </cell>
          <cell r="O136">
            <v>1227.3620000000001</v>
          </cell>
          <cell r="P136">
            <v>1050.683</v>
          </cell>
        </row>
        <row r="137">
          <cell r="B137">
            <v>1135</v>
          </cell>
          <cell r="C137">
            <v>1216.7550000000001</v>
          </cell>
          <cell r="D137">
            <v>1347.779</v>
          </cell>
          <cell r="E137">
            <v>1321.732</v>
          </cell>
          <cell r="F137">
            <v>1488.059</v>
          </cell>
          <cell r="G137">
            <v>1432.8560906043899</v>
          </cell>
          <cell r="H137">
            <v>1565.5214937365338</v>
          </cell>
          <cell r="I137">
            <v>1764</v>
          </cell>
          <cell r="J137">
            <v>1750</v>
          </cell>
          <cell r="K137">
            <v>2236.4220000000005</v>
          </cell>
          <cell r="L137">
            <v>2352.5749999999998</v>
          </cell>
          <cell r="M137">
            <v>2744.5390000000002</v>
          </cell>
          <cell r="N137">
            <v>2640.0740000000001</v>
          </cell>
          <cell r="O137">
            <v>2680.9830000000002</v>
          </cell>
          <cell r="P137">
            <v>2386.8050000000003</v>
          </cell>
        </row>
        <row r="138">
          <cell r="B138">
            <v>1136</v>
          </cell>
          <cell r="C138">
            <v>601.51900000000001</v>
          </cell>
          <cell r="D138">
            <v>578.202</v>
          </cell>
          <cell r="E138">
            <v>710.52099999999996</v>
          </cell>
          <cell r="F138">
            <v>642.23199999999997</v>
          </cell>
          <cell r="G138">
            <v>550.56046438146359</v>
          </cell>
          <cell r="H138">
            <v>614.14330234389604</v>
          </cell>
          <cell r="I138">
            <v>739</v>
          </cell>
          <cell r="J138">
            <v>649</v>
          </cell>
          <cell r="K138">
            <v>684.82900000000006</v>
          </cell>
          <cell r="L138">
            <v>601.25399999999991</v>
          </cell>
          <cell r="M138">
            <v>627.89400000000001</v>
          </cell>
          <cell r="N138">
            <v>552.89499999999998</v>
          </cell>
          <cell r="O138">
            <v>578.625</v>
          </cell>
          <cell r="P138">
            <v>555.48400000000004</v>
          </cell>
        </row>
        <row r="139">
          <cell r="B139">
            <v>1137</v>
          </cell>
          <cell r="C139">
            <v>248.46</v>
          </cell>
          <cell r="D139">
            <v>244.023</v>
          </cell>
          <cell r="E139">
            <v>235.023</v>
          </cell>
          <cell r="F139">
            <v>315.49599999999998</v>
          </cell>
          <cell r="G139">
            <v>333.73356643086908</v>
          </cell>
          <cell r="H139">
            <v>332.29009595418529</v>
          </cell>
          <cell r="I139">
            <v>316</v>
          </cell>
          <cell r="J139">
            <v>353</v>
          </cell>
          <cell r="K139">
            <v>484.66300000000001</v>
          </cell>
          <cell r="L139">
            <v>504.35400000000004</v>
          </cell>
          <cell r="M139">
            <v>506.09000000000003</v>
          </cell>
          <cell r="N139">
            <v>517.553</v>
          </cell>
          <cell r="O139">
            <v>469.13300000000004</v>
          </cell>
          <cell r="P139">
            <v>489.286</v>
          </cell>
        </row>
        <row r="140">
          <cell r="B140">
            <v>1138</v>
          </cell>
          <cell r="C140">
            <v>69.23</v>
          </cell>
          <cell r="D140">
            <v>99.543000000000006</v>
          </cell>
          <cell r="E140">
            <v>77.195999999999998</v>
          </cell>
          <cell r="F140">
            <v>78.209000000000003</v>
          </cell>
          <cell r="G140">
            <v>80.935385870959252</v>
          </cell>
          <cell r="H140">
            <v>80.105648131812529</v>
          </cell>
          <cell r="I140">
            <v>83</v>
          </cell>
          <cell r="J140">
            <v>78</v>
          </cell>
          <cell r="K140">
            <v>87.397000000000006</v>
          </cell>
          <cell r="L140">
            <v>102.771</v>
          </cell>
          <cell r="M140">
            <v>77.63</v>
          </cell>
          <cell r="N140">
            <v>149.792</v>
          </cell>
          <cell r="O140">
            <v>145.91900000000001</v>
          </cell>
          <cell r="P140">
            <v>190.80400000000003</v>
          </cell>
        </row>
        <row r="141">
          <cell r="B141">
            <v>1139</v>
          </cell>
          <cell r="C141">
            <v>4126.3130000000001</v>
          </cell>
          <cell r="D141">
            <v>4362.5230000000001</v>
          </cell>
          <cell r="E141">
            <v>4574.3620000000001</v>
          </cell>
          <cell r="F141">
            <v>4693.3069999999998</v>
          </cell>
          <cell r="G141">
            <v>4883.1016142145418</v>
          </cell>
          <cell r="H141">
            <v>4705.4651087798029</v>
          </cell>
          <cell r="I141">
            <v>5829</v>
          </cell>
          <cell r="J141">
            <v>5163</v>
          </cell>
          <cell r="K141">
            <v>5563.79</v>
          </cell>
          <cell r="L141">
            <v>5395.3470000000007</v>
          </cell>
          <cell r="M141">
            <v>5621.0839999999998</v>
          </cell>
          <cell r="N141">
            <v>5520.7809999999999</v>
          </cell>
          <cell r="O141">
            <v>5771.6940000000004</v>
          </cell>
          <cell r="P141">
            <v>5656.4720000000007</v>
          </cell>
        </row>
        <row r="142">
          <cell r="B142">
            <v>1140</v>
          </cell>
          <cell r="C142">
            <v>56.484000000000002</v>
          </cell>
          <cell r="D142">
            <v>57.870000000000005</v>
          </cell>
          <cell r="E142">
            <v>65.778999999999996</v>
          </cell>
          <cell r="F142">
            <v>64.052999999999997</v>
          </cell>
          <cell r="G142">
            <v>81.934588165662461</v>
          </cell>
          <cell r="H142">
            <v>123.61982736390821</v>
          </cell>
          <cell r="I142">
            <v>113</v>
          </cell>
          <cell r="J142">
            <v>126</v>
          </cell>
          <cell r="K142">
            <v>115.122</v>
          </cell>
          <cell r="L142">
            <v>118.96400000000001</v>
          </cell>
          <cell r="M142">
            <v>109.245</v>
          </cell>
          <cell r="N142">
            <v>85.186000000000007</v>
          </cell>
          <cell r="O142">
            <v>85.278000000000006</v>
          </cell>
          <cell r="P142">
            <v>81.486999999999995</v>
          </cell>
        </row>
        <row r="143">
          <cell r="B143">
            <v>1141</v>
          </cell>
          <cell r="C143">
            <v>592.76700000000005</v>
          </cell>
          <cell r="D143">
            <v>428.041</v>
          </cell>
          <cell r="E143">
            <v>675.33333333333337</v>
          </cell>
          <cell r="F143">
            <v>675.33333333333337</v>
          </cell>
          <cell r="G143">
            <v>675.33333333333337</v>
          </cell>
          <cell r="H143">
            <v>671.50290224074945</v>
          </cell>
          <cell r="I143">
            <v>686</v>
          </cell>
          <cell r="J143">
            <v>556</v>
          </cell>
          <cell r="K143">
            <v>900.66899999999998</v>
          </cell>
          <cell r="L143">
            <v>846.55899999999997</v>
          </cell>
          <cell r="M143">
            <v>570.18799999999999</v>
          </cell>
          <cell r="N143">
            <v>696.45400000000006</v>
          </cell>
          <cell r="O143">
            <v>829.91800000000001</v>
          </cell>
          <cell r="P143">
            <v>628.77</v>
          </cell>
        </row>
        <row r="144">
          <cell r="B144">
            <v>1142</v>
          </cell>
          <cell r="C144">
            <v>340.61700000000002</v>
          </cell>
          <cell r="D144">
            <v>362.13400000000001</v>
          </cell>
          <cell r="E144">
            <v>403.19499999999999</v>
          </cell>
          <cell r="F144">
            <v>496.50100000000003</v>
          </cell>
          <cell r="G144">
            <v>719.42565218630443</v>
          </cell>
          <cell r="H144">
            <v>792.15585374792386</v>
          </cell>
          <cell r="I144">
            <v>920</v>
          </cell>
          <cell r="J144">
            <v>872</v>
          </cell>
          <cell r="K144">
            <v>905.36300000000006</v>
          </cell>
          <cell r="L144">
            <v>812.13400000000001</v>
          </cell>
          <cell r="M144">
            <v>1098.7640000000001</v>
          </cell>
          <cell r="N144">
            <v>1275.43</v>
          </cell>
          <cell r="O144">
            <v>1372.373</v>
          </cell>
          <cell r="P144">
            <v>1411.902</v>
          </cell>
        </row>
        <row r="145">
          <cell r="B145">
            <v>1143</v>
          </cell>
          <cell r="C145">
            <v>120.24300000000001</v>
          </cell>
          <cell r="D145">
            <v>108.11</v>
          </cell>
          <cell r="E145">
            <v>96.152000000000001</v>
          </cell>
          <cell r="F145">
            <v>106.22</v>
          </cell>
          <cell r="G145">
            <v>146.88273732137048</v>
          </cell>
          <cell r="H145">
            <v>112.74128255588431</v>
          </cell>
          <cell r="I145">
            <v>151</v>
          </cell>
          <cell r="J145">
            <v>153</v>
          </cell>
          <cell r="K145">
            <v>183.137</v>
          </cell>
          <cell r="L145">
            <v>147.083</v>
          </cell>
          <cell r="M145">
            <v>145.38300000000001</v>
          </cell>
          <cell r="N145">
            <v>143.001</v>
          </cell>
          <cell r="O145">
            <v>130.548</v>
          </cell>
          <cell r="P145">
            <v>118.083</v>
          </cell>
        </row>
        <row r="146">
          <cell r="B146">
            <v>1144</v>
          </cell>
          <cell r="C146">
            <v>1003.923</v>
          </cell>
          <cell r="D146">
            <v>1040.8020000000001</v>
          </cell>
          <cell r="E146">
            <v>1023.4150000000001</v>
          </cell>
          <cell r="F146">
            <v>611.94900000000007</v>
          </cell>
          <cell r="G146">
            <v>454.63704408995636</v>
          </cell>
          <cell r="H146">
            <v>420.30741303728797</v>
          </cell>
          <cell r="I146">
            <v>462</v>
          </cell>
          <cell r="J146">
            <v>397</v>
          </cell>
          <cell r="K146">
            <v>423.09100000000001</v>
          </cell>
          <cell r="L146">
            <v>424.608</v>
          </cell>
          <cell r="M146">
            <v>440.83300000000003</v>
          </cell>
          <cell r="N146">
            <v>442.072</v>
          </cell>
          <cell r="O146">
            <v>440.536</v>
          </cell>
          <cell r="P146">
            <v>423.93800000000005</v>
          </cell>
        </row>
        <row r="147">
          <cell r="B147">
            <v>1145</v>
          </cell>
          <cell r="C147">
            <v>27.518000000000001</v>
          </cell>
          <cell r="D147">
            <v>21.28</v>
          </cell>
          <cell r="E147">
            <v>25.163</v>
          </cell>
          <cell r="F147">
            <v>24.016999999999999</v>
          </cell>
          <cell r="G147">
            <v>25.979259662283219</v>
          </cell>
          <cell r="H147">
            <v>49.447930945563293</v>
          </cell>
          <cell r="I147">
            <v>64</v>
          </cell>
          <cell r="J147">
            <v>60</v>
          </cell>
          <cell r="K147">
            <v>59.640999999999998</v>
          </cell>
          <cell r="L147">
            <v>57.570999999999998</v>
          </cell>
          <cell r="M147">
            <v>63.29</v>
          </cell>
          <cell r="N147">
            <v>58.099000000000004</v>
          </cell>
          <cell r="O147">
            <v>56.03</v>
          </cell>
          <cell r="P147">
            <v>58.338000000000001</v>
          </cell>
        </row>
        <row r="148">
          <cell r="B148">
            <v>1146</v>
          </cell>
          <cell r="C148">
            <v>1981.222</v>
          </cell>
          <cell r="D148">
            <v>2061.9839999999999</v>
          </cell>
          <cell r="E148">
            <v>2047.8579999999999</v>
          </cell>
          <cell r="F148">
            <v>2092.732</v>
          </cell>
          <cell r="G148">
            <v>2149.2841359065847</v>
          </cell>
          <cell r="H148">
            <v>2275.5937821148223</v>
          </cell>
          <cell r="I148">
            <v>2383</v>
          </cell>
          <cell r="J148">
            <v>2470</v>
          </cell>
          <cell r="K148">
            <v>2439.3930000000005</v>
          </cell>
          <cell r="L148">
            <v>2614.6090000000004</v>
          </cell>
          <cell r="M148">
            <v>2495.11</v>
          </cell>
          <cell r="N148">
            <v>2524.27</v>
          </cell>
          <cell r="O148">
            <v>2504.384</v>
          </cell>
          <cell r="P148">
            <v>2555.739</v>
          </cell>
        </row>
        <row r="149">
          <cell r="B149">
            <v>1147</v>
          </cell>
          <cell r="C149">
            <v>292.834</v>
          </cell>
          <cell r="D149">
            <v>348.762</v>
          </cell>
          <cell r="E149">
            <v>228.16800000000001</v>
          </cell>
          <cell r="F149">
            <v>299.488</v>
          </cell>
          <cell r="G149">
            <v>341.72718478849458</v>
          </cell>
          <cell r="H149">
            <v>329.32322009745155</v>
          </cell>
          <cell r="I149">
            <v>335</v>
          </cell>
          <cell r="J149">
            <v>281</v>
          </cell>
          <cell r="K149">
            <v>239.12200000000001</v>
          </cell>
          <cell r="L149">
            <v>227.68200000000002</v>
          </cell>
          <cell r="M149">
            <v>259.88600000000002</v>
          </cell>
          <cell r="N149">
            <v>267.80900000000003</v>
          </cell>
          <cell r="O149">
            <v>268.94400000000002</v>
          </cell>
          <cell r="P149">
            <v>238.00700000000001</v>
          </cell>
        </row>
        <row r="150">
          <cell r="B150">
            <v>1148</v>
          </cell>
          <cell r="C150">
            <v>1671.578</v>
          </cell>
          <cell r="D150">
            <v>1681.1179999999999</v>
          </cell>
          <cell r="E150">
            <v>1737.5119999999999</v>
          </cell>
          <cell r="F150">
            <v>1603.7070000000001</v>
          </cell>
          <cell r="G150">
            <v>1640.6901679026555</v>
          </cell>
          <cell r="H150">
            <v>1662.4394383898377</v>
          </cell>
          <cell r="I150">
            <v>1892</v>
          </cell>
          <cell r="J150">
            <v>1857</v>
          </cell>
          <cell r="K150">
            <v>2023.29</v>
          </cell>
          <cell r="L150">
            <v>1986.1029999999998</v>
          </cell>
          <cell r="M150">
            <v>2665.011</v>
          </cell>
          <cell r="N150">
            <v>2783.86</v>
          </cell>
          <cell r="O150">
            <v>2792.4589999999998</v>
          </cell>
          <cell r="P150">
            <v>2761.7220000000002</v>
          </cell>
        </row>
        <row r="151">
          <cell r="B151">
            <v>1149</v>
          </cell>
          <cell r="C151">
            <v>255.72400000000002</v>
          </cell>
          <cell r="D151">
            <v>289.02500000000003</v>
          </cell>
          <cell r="E151">
            <v>315.69200000000001</v>
          </cell>
          <cell r="F151">
            <v>338.77800000000002</v>
          </cell>
          <cell r="G151">
            <v>400.68012017598346</v>
          </cell>
          <cell r="H151">
            <v>412.39574408599782</v>
          </cell>
          <cell r="I151">
            <v>475</v>
          </cell>
          <cell r="J151">
            <v>398</v>
          </cell>
          <cell r="K151">
            <v>429.21899999999999</v>
          </cell>
          <cell r="L151">
            <v>416.71500000000003</v>
          </cell>
          <cell r="M151">
            <v>452.27699999999999</v>
          </cell>
          <cell r="N151">
            <v>438.96300000000002</v>
          </cell>
          <cell r="O151">
            <v>478.233</v>
          </cell>
          <cell r="P151">
            <v>447.06500000000005</v>
          </cell>
        </row>
        <row r="152">
          <cell r="B152">
            <v>1150</v>
          </cell>
          <cell r="C152">
            <v>827.00200000000007</v>
          </cell>
          <cell r="D152">
            <v>859.45</v>
          </cell>
          <cell r="E152">
            <v>997.83100000000002</v>
          </cell>
          <cell r="F152">
            <v>1037.7139999999999</v>
          </cell>
          <cell r="G152">
            <v>1065.1496461536119</v>
          </cell>
          <cell r="H152">
            <v>1099.7219842293277</v>
          </cell>
          <cell r="I152">
            <v>1433</v>
          </cell>
          <cell r="J152">
            <v>1585</v>
          </cell>
          <cell r="K152">
            <v>1543.7450000000001</v>
          </cell>
          <cell r="L152">
            <v>1745.2440000000001</v>
          </cell>
          <cell r="M152">
            <v>1690.4739999999999</v>
          </cell>
          <cell r="N152">
            <v>1730.885</v>
          </cell>
          <cell r="O152">
            <v>1563.405</v>
          </cell>
          <cell r="P152">
            <v>1215.1859999999999</v>
          </cell>
        </row>
        <row r="153">
          <cell r="B153">
            <v>1151</v>
          </cell>
          <cell r="C153">
            <v>165.46</v>
          </cell>
          <cell r="D153">
            <v>125.327</v>
          </cell>
          <cell r="E153">
            <v>126.306</v>
          </cell>
          <cell r="F153">
            <v>131.73599999999999</v>
          </cell>
          <cell r="G153">
            <v>147.88193961607371</v>
          </cell>
          <cell r="H153">
            <v>134.49837217193217</v>
          </cell>
          <cell r="I153">
            <v>85</v>
          </cell>
          <cell r="J153">
            <v>184</v>
          </cell>
          <cell r="K153">
            <v>108.34399999999999</v>
          </cell>
          <cell r="L153">
            <v>114.554</v>
          </cell>
          <cell r="M153">
            <v>113.298</v>
          </cell>
          <cell r="N153">
            <v>107.422</v>
          </cell>
          <cell r="O153">
            <v>125.101</v>
          </cell>
          <cell r="P153">
            <v>121.319</v>
          </cell>
        </row>
        <row r="154">
          <cell r="B154">
            <v>1152</v>
          </cell>
          <cell r="C154">
            <v>271.56900000000002</v>
          </cell>
          <cell r="D154">
            <v>305.40899999999999</v>
          </cell>
          <cell r="E154">
            <v>331.63200000000001</v>
          </cell>
          <cell r="F154">
            <v>399.49299999999999</v>
          </cell>
          <cell r="G154">
            <v>404.67692935479624</v>
          </cell>
          <cell r="H154">
            <v>437.1197095587795</v>
          </cell>
          <cell r="I154">
            <v>449</v>
          </cell>
          <cell r="J154">
            <v>237</v>
          </cell>
          <cell r="K154">
            <v>433.66400000000004</v>
          </cell>
          <cell r="L154">
            <v>415.49200000000002</v>
          </cell>
          <cell r="M154">
            <v>415.27199999999999</v>
          </cell>
          <cell r="N154">
            <v>397.77500000000003</v>
          </cell>
          <cell r="O154">
            <v>365.05400000000003</v>
          </cell>
          <cell r="P154">
            <v>380.24900000000002</v>
          </cell>
        </row>
        <row r="155">
          <cell r="B155">
            <v>1153</v>
          </cell>
          <cell r="C155">
            <v>157.857</v>
          </cell>
          <cell r="D155">
            <v>121.05500000000001</v>
          </cell>
          <cell r="E155">
            <v>111.062</v>
          </cell>
          <cell r="F155">
            <v>114.813</v>
          </cell>
          <cell r="G155">
            <v>117.90587077497769</v>
          </cell>
          <cell r="H155">
            <v>57</v>
          </cell>
          <cell r="I155">
            <v>57</v>
          </cell>
          <cell r="J155">
            <v>138</v>
          </cell>
          <cell r="K155">
            <v>137.42099999999999</v>
          </cell>
          <cell r="L155">
            <v>128.00800000000001</v>
          </cell>
          <cell r="M155">
            <v>122.01300000000001</v>
          </cell>
          <cell r="N155">
            <v>110.628</v>
          </cell>
          <cell r="O155">
            <v>101.21600000000001</v>
          </cell>
          <cell r="P155">
            <v>101.89099999999999</v>
          </cell>
        </row>
        <row r="156">
          <cell r="B156">
            <v>1154</v>
          </cell>
          <cell r="C156">
            <v>41348.012000000002</v>
          </cell>
          <cell r="D156">
            <v>44596.325000000004</v>
          </cell>
          <cell r="E156">
            <v>41897.531999999999</v>
          </cell>
          <cell r="F156">
            <v>40155.038</v>
          </cell>
          <cell r="G156">
            <v>40681.522226546113</v>
          </cell>
          <cell r="H156">
            <v>33563.277608610544</v>
          </cell>
          <cell r="I156">
            <v>33522</v>
          </cell>
          <cell r="J156">
            <v>34133</v>
          </cell>
          <cell r="K156">
            <v>17241.555</v>
          </cell>
          <cell r="L156">
            <v>13740.762000000001</v>
          </cell>
          <cell r="M156">
            <v>15284.089</v>
          </cell>
          <cell r="N156">
            <v>15782.153</v>
          </cell>
          <cell r="O156">
            <v>17859.866000000002</v>
          </cell>
          <cell r="P156">
            <v>13425.556</v>
          </cell>
        </row>
        <row r="157">
          <cell r="B157">
            <v>1155</v>
          </cell>
          <cell r="C157">
            <v>213.36700000000002</v>
          </cell>
          <cell r="D157">
            <v>221.44400000000002</v>
          </cell>
          <cell r="E157">
            <v>223.44800000000001</v>
          </cell>
          <cell r="F157">
            <v>231.18299999999999</v>
          </cell>
          <cell r="G157">
            <v>185.85162681479531</v>
          </cell>
          <cell r="H157">
            <v>302.62133738684736</v>
          </cell>
          <cell r="I157">
            <v>266</v>
          </cell>
          <cell r="J157">
            <v>290</v>
          </cell>
          <cell r="K157">
            <v>300.59700000000004</v>
          </cell>
          <cell r="L157">
            <v>301.38</v>
          </cell>
          <cell r="M157">
            <v>261.38900000000001</v>
          </cell>
          <cell r="N157">
            <v>304.97800000000001</v>
          </cell>
          <cell r="O157">
            <v>310.97500000000002</v>
          </cell>
          <cell r="P157">
            <v>289.56100000000004</v>
          </cell>
        </row>
        <row r="158">
          <cell r="B158">
            <v>1156</v>
          </cell>
          <cell r="C158">
            <v>80863.128842627324</v>
          </cell>
          <cell r="D158">
            <v>73469.370501029611</v>
          </cell>
          <cell r="E158">
            <v>80333.194897341891</v>
          </cell>
          <cell r="F158">
            <v>91299.770509748516</v>
          </cell>
          <cell r="G158">
            <v>96039.840476611731</v>
          </cell>
          <cell r="H158">
            <v>105259.90442998581</v>
          </cell>
          <cell r="I158">
            <v>116361.289</v>
          </cell>
          <cell r="J158">
            <v>113930.57799999999</v>
          </cell>
          <cell r="K158">
            <v>118441.698</v>
          </cell>
          <cell r="L158">
            <v>126977.99399999999</v>
          </cell>
          <cell r="M158">
            <v>129957.894</v>
          </cell>
          <cell r="N158">
            <v>137342.27100000001</v>
          </cell>
          <cell r="O158">
            <v>144470.978</v>
          </cell>
          <cell r="P158">
            <v>141244.06900000002</v>
          </cell>
        </row>
        <row r="159">
          <cell r="B159">
            <v>1157</v>
          </cell>
          <cell r="C159">
            <v>33.33</v>
          </cell>
          <cell r="D159">
            <v>39.256</v>
          </cell>
          <cell r="E159">
            <v>33.218000000000004</v>
          </cell>
          <cell r="F159">
            <v>60.606000000000002</v>
          </cell>
          <cell r="G159">
            <v>79.936183576256056</v>
          </cell>
          <cell r="H159">
            <v>108.78544808023923</v>
          </cell>
          <cell r="I159">
            <v>123</v>
          </cell>
          <cell r="J159">
            <v>100</v>
          </cell>
          <cell r="K159">
            <v>112.521</v>
          </cell>
          <cell r="L159">
            <v>107.215</v>
          </cell>
          <cell r="M159">
            <v>101.755</v>
          </cell>
          <cell r="N159">
            <v>99.914000000000001</v>
          </cell>
          <cell r="O159">
            <v>89.947000000000003</v>
          </cell>
          <cell r="P159">
            <v>95.971000000000004</v>
          </cell>
        </row>
        <row r="160">
          <cell r="B160">
            <v>1158</v>
          </cell>
          <cell r="C160">
            <v>139.65600000000001</v>
          </cell>
          <cell r="D160">
            <v>146.84399999999999</v>
          </cell>
          <cell r="E160">
            <v>134.47999999999999</v>
          </cell>
          <cell r="F160">
            <v>130.33000000000001</v>
          </cell>
          <cell r="G160">
            <v>159.87236715251211</v>
          </cell>
          <cell r="H160">
            <v>149.33275145560114</v>
          </cell>
          <cell r="I160">
            <v>162</v>
          </cell>
          <cell r="J160">
            <v>235</v>
          </cell>
          <cell r="K160">
            <v>604.75300000000004</v>
          </cell>
          <cell r="L160">
            <v>698.38400000000001</v>
          </cell>
          <cell r="M160">
            <v>879.79399999999998</v>
          </cell>
          <cell r="N160">
            <v>946.98300000000006</v>
          </cell>
          <cell r="O160">
            <v>743.99</v>
          </cell>
          <cell r="P160">
            <v>254.39699999999999</v>
          </cell>
        </row>
        <row r="161">
          <cell r="B161">
            <v>1159</v>
          </cell>
          <cell r="C161">
            <v>516.928</v>
          </cell>
          <cell r="D161">
            <v>493.97300000000001</v>
          </cell>
          <cell r="E161">
            <v>512.89599999999996</v>
          </cell>
          <cell r="F161">
            <v>610.86599999999999</v>
          </cell>
          <cell r="G161">
            <v>553.55807126557318</v>
          </cell>
          <cell r="H161">
            <v>506.34681288256809</v>
          </cell>
          <cell r="I161">
            <v>621</v>
          </cell>
          <cell r="J161">
            <v>577</v>
          </cell>
          <cell r="K161">
            <v>586.55499999999995</v>
          </cell>
          <cell r="L161">
            <v>555.13900000000012</v>
          </cell>
          <cell r="M161">
            <v>552.53700000000003</v>
          </cell>
          <cell r="N161">
            <v>551.096</v>
          </cell>
          <cell r="O161">
            <v>588.11800000000005</v>
          </cell>
          <cell r="P161">
            <v>633.64299999999992</v>
          </cell>
        </row>
        <row r="162">
          <cell r="B162">
            <v>1160</v>
          </cell>
          <cell r="C162">
            <v>1576.93</v>
          </cell>
          <cell r="D162">
            <v>1615.1580000000001</v>
          </cell>
          <cell r="E162">
            <v>1772.2270000000001</v>
          </cell>
          <cell r="F162">
            <v>1545.626</v>
          </cell>
          <cell r="G162">
            <v>1733.615981310053</v>
          </cell>
          <cell r="H162">
            <v>1645.6271418683464</v>
          </cell>
          <cell r="I162">
            <v>1821</v>
          </cell>
          <cell r="J162">
            <v>1808</v>
          </cell>
          <cell r="K162">
            <v>1925.7339999999999</v>
          </cell>
          <cell r="L162">
            <v>2234.3000000000002</v>
          </cell>
          <cell r="M162">
            <v>2287.2930000000001</v>
          </cell>
          <cell r="N162">
            <v>2258.9160000000002</v>
          </cell>
          <cell r="O162">
            <v>2360.92</v>
          </cell>
          <cell r="P162">
            <v>2253.9720000000002</v>
          </cell>
        </row>
        <row r="163">
          <cell r="B163">
            <v>1161</v>
          </cell>
          <cell r="C163">
            <v>2275.4299999999998</v>
          </cell>
          <cell r="D163">
            <v>2436.48</v>
          </cell>
          <cell r="E163">
            <v>2342.6579999999999</v>
          </cell>
          <cell r="F163">
            <v>2223.14</v>
          </cell>
          <cell r="G163">
            <v>2333.1373581319735</v>
          </cell>
          <cell r="H163">
            <v>2239.0023132151059</v>
          </cell>
          <cell r="I163">
            <v>2851</v>
          </cell>
          <cell r="J163">
            <v>2747</v>
          </cell>
          <cell r="K163">
            <v>2915.6389999999997</v>
          </cell>
          <cell r="L163">
            <v>2863.5809999999997</v>
          </cell>
          <cell r="M163">
            <v>2776.9560000000001</v>
          </cell>
          <cell r="N163">
            <v>2812.663</v>
          </cell>
          <cell r="O163">
            <v>2696.0839999999998</v>
          </cell>
          <cell r="P163">
            <v>2460.7380000000003</v>
          </cell>
        </row>
        <row r="164">
          <cell r="B164">
            <v>1162</v>
          </cell>
          <cell r="C164">
            <v>273.96899999999999</v>
          </cell>
          <cell r="D164">
            <v>267.05</v>
          </cell>
          <cell r="E164">
            <v>264.791</v>
          </cell>
          <cell r="F164">
            <v>240.99600000000001</v>
          </cell>
          <cell r="G164">
            <v>267.78621498045777</v>
          </cell>
          <cell r="H164">
            <v>267.01882710604178</v>
          </cell>
          <cell r="I164">
            <v>424</v>
          </cell>
          <cell r="J164">
            <v>333</v>
          </cell>
          <cell r="K164">
            <v>489.10900000000004</v>
          </cell>
          <cell r="L164">
            <v>338.51300000000003</v>
          </cell>
          <cell r="M164">
            <v>340.47399999999999</v>
          </cell>
          <cell r="N164">
            <v>352.55900000000003</v>
          </cell>
          <cell r="O164">
            <v>337.82100000000003</v>
          </cell>
          <cell r="P164">
            <v>313.642</v>
          </cell>
        </row>
        <row r="165">
          <cell r="B165">
            <v>1163</v>
          </cell>
          <cell r="C165">
            <v>249.90299999999999</v>
          </cell>
          <cell r="D165">
            <v>226.28200000000001</v>
          </cell>
          <cell r="E165">
            <v>201.22400000000002</v>
          </cell>
          <cell r="F165">
            <v>198.749</v>
          </cell>
          <cell r="G165">
            <v>331.73516184146263</v>
          </cell>
          <cell r="H165">
            <v>371.84844071063594</v>
          </cell>
          <cell r="I165">
            <v>461</v>
          </cell>
          <cell r="J165">
            <v>342</v>
          </cell>
          <cell r="K165">
            <v>364.90900000000005</v>
          </cell>
          <cell r="L165">
            <v>405.85699999999997</v>
          </cell>
          <cell r="M165">
            <v>395.67500000000001</v>
          </cell>
          <cell r="N165">
            <v>410.58500000000004</v>
          </cell>
          <cell r="O165">
            <v>416.11099999999999</v>
          </cell>
          <cell r="P165">
            <v>380.76</v>
          </cell>
        </row>
        <row r="166">
          <cell r="B166">
            <v>1164</v>
          </cell>
          <cell r="C166">
            <v>27059.790102065257</v>
          </cell>
          <cell r="D166">
            <v>26461.980838637268</v>
          </cell>
          <cell r="E166">
            <v>26669.202005654395</v>
          </cell>
          <cell r="F166">
            <v>31428.927968698405</v>
          </cell>
          <cell r="G166">
            <v>37115.887822741337</v>
          </cell>
          <cell r="H166">
            <v>37158.411185097335</v>
          </cell>
          <cell r="I166">
            <v>36712.404000000002</v>
          </cell>
          <cell r="J166">
            <v>35184.449000000001</v>
          </cell>
          <cell r="K166">
            <v>35546.644</v>
          </cell>
          <cell r="L166">
            <v>41879.762999999999</v>
          </cell>
          <cell r="M166">
            <v>231940.29</v>
          </cell>
          <cell r="N166">
            <v>213367.77799999999</v>
          </cell>
          <cell r="O166">
            <v>218855.07399999999</v>
          </cell>
          <cell r="P166">
            <v>241246.6</v>
          </cell>
        </row>
        <row r="167">
          <cell r="B167">
            <v>1165</v>
          </cell>
          <cell r="C167">
            <v>160.93800000000002</v>
          </cell>
          <cell r="D167">
            <v>167.124</v>
          </cell>
          <cell r="E167">
            <v>159.53200000000001</v>
          </cell>
          <cell r="F167">
            <v>556.44864864947783</v>
          </cell>
          <cell r="G167">
            <v>620.24107061774453</v>
          </cell>
          <cell r="H167">
            <v>627.78697545039586</v>
          </cell>
          <cell r="I167">
            <v>633.04499999999996</v>
          </cell>
          <cell r="J167">
            <v>984.96199999999999</v>
          </cell>
          <cell r="K167">
            <v>894.88400000000013</v>
          </cell>
          <cell r="L167">
            <v>941.48199999999997</v>
          </cell>
          <cell r="M167">
            <v>724.90899999999999</v>
          </cell>
          <cell r="N167">
            <v>913.40899999999999</v>
          </cell>
          <cell r="O167">
            <v>799.96100000000001</v>
          </cell>
          <cell r="P167">
            <v>657.23900000000003</v>
          </cell>
        </row>
        <row r="168">
          <cell r="B168">
            <v>1166</v>
          </cell>
          <cell r="C168">
            <v>2434.154</v>
          </cell>
          <cell r="D168">
            <v>2394.4349999999999</v>
          </cell>
          <cell r="E168">
            <v>2330.0590000000002</v>
          </cell>
          <cell r="F168">
            <v>2512.8339999999998</v>
          </cell>
          <cell r="G168">
            <v>2579.9403249236639</v>
          </cell>
          <cell r="H168">
            <v>2593.049498785339</v>
          </cell>
          <cell r="I168">
            <v>2496</v>
          </cell>
          <cell r="J168">
            <v>2431</v>
          </cell>
          <cell r="K168">
            <v>2477.6379999999999</v>
          </cell>
          <cell r="L168">
            <v>2358.1150000000002</v>
          </cell>
          <cell r="M168">
            <v>2363.3910000000001</v>
          </cell>
          <cell r="N168">
            <v>2424.654</v>
          </cell>
          <cell r="O168">
            <v>2672.0439999999999</v>
          </cell>
          <cell r="P168">
            <v>2506.7730000000001</v>
          </cell>
        </row>
        <row r="169">
          <cell r="B169">
            <v>1167</v>
          </cell>
          <cell r="C169">
            <v>110.532</v>
          </cell>
          <cell r="D169">
            <v>142.40200000000002</v>
          </cell>
          <cell r="E169">
            <v>123.85900000000001</v>
          </cell>
          <cell r="F169">
            <v>134.00200000000001</v>
          </cell>
          <cell r="G169">
            <v>132.89390519552566</v>
          </cell>
          <cell r="H169">
            <v>139.44316526648848</v>
          </cell>
          <cell r="I169">
            <v>131</v>
          </cell>
          <cell r="J169">
            <v>134</v>
          </cell>
          <cell r="K169">
            <v>145.52500000000001</v>
          </cell>
          <cell r="L169">
            <v>137.72399999999999</v>
          </cell>
          <cell r="M169">
            <v>109.295</v>
          </cell>
          <cell r="N169">
            <v>108.783</v>
          </cell>
          <cell r="O169">
            <v>116.176</v>
          </cell>
          <cell r="P169">
            <v>113.33100000000002</v>
          </cell>
        </row>
        <row r="170">
          <cell r="B170">
            <v>1168</v>
          </cell>
          <cell r="C170">
            <v>12076.992</v>
          </cell>
          <cell r="D170">
            <v>11699.036</v>
          </cell>
          <cell r="E170">
            <v>11783.925000000001</v>
          </cell>
          <cell r="F170">
            <v>12903.841</v>
          </cell>
          <cell r="G170">
            <v>12049.380471825896</v>
          </cell>
          <cell r="H170">
            <v>11034.800269811903</v>
          </cell>
          <cell r="I170">
            <v>12107</v>
          </cell>
          <cell r="J170">
            <v>12874</v>
          </cell>
          <cell r="K170">
            <v>14298.849</v>
          </cell>
          <cell r="L170">
            <v>15175.184999999999</v>
          </cell>
          <cell r="M170">
            <v>16854.501</v>
          </cell>
          <cell r="N170">
            <v>14846.872000000001</v>
          </cell>
          <cell r="O170">
            <v>17239.886999999999</v>
          </cell>
          <cell r="P170">
            <v>16222.609</v>
          </cell>
        </row>
        <row r="171">
          <cell r="B171">
            <v>1169</v>
          </cell>
          <cell r="C171">
            <v>88.792000000000002</v>
          </cell>
          <cell r="D171">
            <v>74.471000000000004</v>
          </cell>
          <cell r="E171">
            <v>67.114000000000004</v>
          </cell>
          <cell r="F171">
            <v>73.486999999999995</v>
          </cell>
          <cell r="G171">
            <v>360.6990387580243</v>
          </cell>
          <cell r="H171">
            <v>371.16408134634935</v>
          </cell>
          <cell r="I171">
            <v>342.88900000000001</v>
          </cell>
          <cell r="J171">
            <v>324.10500000000002</v>
          </cell>
          <cell r="K171">
            <v>401.42700000000002</v>
          </cell>
          <cell r="L171">
            <v>367.11700000000002</v>
          </cell>
          <cell r="M171">
            <v>104.855</v>
          </cell>
          <cell r="N171">
            <v>90.650999999999996</v>
          </cell>
          <cell r="O171">
            <v>102.759</v>
          </cell>
          <cell r="P171">
            <v>110.35300000000001</v>
          </cell>
        </row>
        <row r="172">
          <cell r="B172">
            <v>1170</v>
          </cell>
          <cell r="C172">
            <v>500.32900000000001</v>
          </cell>
          <cell r="D172">
            <v>418.73900000000003</v>
          </cell>
          <cell r="E172">
            <v>366.22899999999998</v>
          </cell>
          <cell r="F172">
            <v>447.339</v>
          </cell>
          <cell r="G172">
            <v>422.66257065945388</v>
          </cell>
          <cell r="H172">
            <v>499.42410255018928</v>
          </cell>
          <cell r="I172">
            <v>600</v>
          </cell>
          <cell r="J172">
            <v>689</v>
          </cell>
          <cell r="K172">
            <v>729.25</v>
          </cell>
          <cell r="L172">
            <v>634.5</v>
          </cell>
          <cell r="M172">
            <v>634.5</v>
          </cell>
          <cell r="N172">
            <v>849.61800000000005</v>
          </cell>
          <cell r="O172">
            <v>922.82799999999997</v>
          </cell>
          <cell r="P172">
            <v>884.0920000000001</v>
          </cell>
        </row>
        <row r="173">
          <cell r="B173">
            <v>1171</v>
          </cell>
          <cell r="C173">
            <v>32583.779000000002</v>
          </cell>
          <cell r="D173">
            <v>31732.755000000001</v>
          </cell>
          <cell r="E173">
            <v>31305.238000000001</v>
          </cell>
          <cell r="F173">
            <v>31581.922000000002</v>
          </cell>
          <cell r="G173">
            <v>32485.06580309576</v>
          </cell>
          <cell r="H173">
            <v>30330.371883389613</v>
          </cell>
          <cell r="I173">
            <v>38653</v>
          </cell>
          <cell r="J173">
            <v>35513</v>
          </cell>
          <cell r="K173">
            <v>32996.232000000004</v>
          </cell>
          <cell r="L173">
            <v>34018.245000000003</v>
          </cell>
          <cell r="M173">
            <v>34981.93</v>
          </cell>
          <cell r="N173">
            <v>39831.544000000002</v>
          </cell>
          <cell r="O173">
            <v>42878.457000000002</v>
          </cell>
          <cell r="P173">
            <v>32470.361000000001</v>
          </cell>
        </row>
        <row r="174">
          <cell r="B174">
            <v>1172</v>
          </cell>
          <cell r="C174">
            <v>226.89600000000002</v>
          </cell>
          <cell r="D174">
            <v>229.739</v>
          </cell>
          <cell r="E174">
            <v>230.22200000000001</v>
          </cell>
          <cell r="F174">
            <v>199.09300000000002</v>
          </cell>
          <cell r="G174">
            <v>235.81174154995537</v>
          </cell>
          <cell r="H174">
            <v>238.68064695537373</v>
          </cell>
          <cell r="I174">
            <v>260.28955831178195</v>
          </cell>
          <cell r="J174">
            <v>258.43836858534996</v>
          </cell>
          <cell r="K174">
            <v>261.90386594051893</v>
          </cell>
          <cell r="L174">
            <v>268.71203289649645</v>
          </cell>
          <cell r="M174">
            <v>273.48959120608055</v>
          </cell>
          <cell r="N174">
            <v>280.19168081283527</v>
          </cell>
          <cell r="O174">
            <v>293.20739648037454</v>
          </cell>
          <cell r="P174">
            <v>295.23405442732144</v>
          </cell>
        </row>
        <row r="175">
          <cell r="B175">
            <v>1173</v>
          </cell>
          <cell r="C175">
            <v>377.649</v>
          </cell>
          <cell r="D175">
            <v>394.16200000000003</v>
          </cell>
          <cell r="E175">
            <v>381.39699999999999</v>
          </cell>
          <cell r="F175">
            <v>366.88499999999999</v>
          </cell>
          <cell r="G175">
            <v>448.64183032173713</v>
          </cell>
          <cell r="H175">
            <v>542.938281782285</v>
          </cell>
          <cell r="I175">
            <v>685</v>
          </cell>
          <cell r="J175">
            <v>693</v>
          </cell>
          <cell r="K175">
            <v>781.05099999999993</v>
          </cell>
          <cell r="L175">
            <v>1145.0250000000001</v>
          </cell>
          <cell r="M175">
            <v>1165.3829409692407</v>
          </cell>
          <cell r="N175">
            <v>1318.6290590307594</v>
          </cell>
          <cell r="O175">
            <v>1379.8832006723303</v>
          </cell>
          <cell r="P175">
            <v>1168.0387993276697</v>
          </cell>
        </row>
        <row r="176">
          <cell r="B176">
            <v>1174</v>
          </cell>
          <cell r="C176">
            <v>1258.4059999999999</v>
          </cell>
          <cell r="D176">
            <v>1261.4560000000001</v>
          </cell>
          <cell r="E176">
            <v>1298.5520000000001</v>
          </cell>
          <cell r="F176">
            <v>1335.1310000000001</v>
          </cell>
          <cell r="G176">
            <v>1323.9430404817408</v>
          </cell>
          <cell r="H176">
            <v>1460.6918801319398</v>
          </cell>
          <cell r="I176">
            <v>1398</v>
          </cell>
          <cell r="J176">
            <v>1707</v>
          </cell>
          <cell r="K176">
            <v>1629.1850000000002</v>
          </cell>
          <cell r="L176">
            <v>1201.5600000000002</v>
          </cell>
          <cell r="M176">
            <v>1403.925</v>
          </cell>
          <cell r="N176">
            <v>1496.0520000000001</v>
          </cell>
          <cell r="O176">
            <v>1608.104</v>
          </cell>
          <cell r="P176">
            <v>905.75599999999997</v>
          </cell>
        </row>
        <row r="177">
          <cell r="B177">
            <v>1175</v>
          </cell>
          <cell r="C177">
            <v>4788.1390000000001</v>
          </cell>
          <cell r="D177">
            <v>4821.1350000000002</v>
          </cell>
          <cell r="E177">
            <v>4986.0129999999999</v>
          </cell>
          <cell r="F177">
            <v>5081.9670000000006</v>
          </cell>
          <cell r="G177">
            <v>5141.8950085426713</v>
          </cell>
          <cell r="H177">
            <v>5549.0468107111128</v>
          </cell>
          <cell r="I177">
            <v>7071</v>
          </cell>
          <cell r="J177">
            <v>6325</v>
          </cell>
          <cell r="K177">
            <v>6139.9760000000006</v>
          </cell>
          <cell r="L177">
            <v>5852.7260000000006</v>
          </cell>
          <cell r="M177">
            <v>6833.0119999999997</v>
          </cell>
          <cell r="N177">
            <v>6680.4870000000001</v>
          </cell>
          <cell r="O177">
            <v>6735.2330000000002</v>
          </cell>
          <cell r="P177">
            <v>6528.4789999999994</v>
          </cell>
        </row>
        <row r="178">
          <cell r="B178">
            <v>1176</v>
          </cell>
          <cell r="C178">
            <v>740.44299999999998</v>
          </cell>
          <cell r="D178">
            <v>971.90600000000006</v>
          </cell>
          <cell r="E178">
            <v>1038.777</v>
          </cell>
          <cell r="F178">
            <v>983.07900000000006</v>
          </cell>
          <cell r="G178">
            <v>1065.1496461536119</v>
          </cell>
          <cell r="H178">
            <v>1133.3465772723107</v>
          </cell>
          <cell r="I178">
            <v>1245</v>
          </cell>
          <cell r="J178">
            <v>1209</v>
          </cell>
          <cell r="K178">
            <v>1509.787</v>
          </cell>
          <cell r="L178">
            <v>1478.7369999999999</v>
          </cell>
          <cell r="M178">
            <v>1440.8310000000001</v>
          </cell>
          <cell r="N178">
            <v>1617.221</v>
          </cell>
          <cell r="O178">
            <v>1692.3456027237839</v>
          </cell>
          <cell r="P178">
            <v>1704.0431441429696</v>
          </cell>
        </row>
        <row r="179">
          <cell r="B179">
            <v>1177</v>
          </cell>
          <cell r="C179">
            <v>243.261</v>
          </cell>
          <cell r="D179">
            <v>256.68700000000001</v>
          </cell>
          <cell r="E179">
            <v>252.94300000000001</v>
          </cell>
          <cell r="F179">
            <v>274.41399999999999</v>
          </cell>
          <cell r="G179">
            <v>219.82450483470413</v>
          </cell>
          <cell r="H179">
            <v>261.08507539257414</v>
          </cell>
          <cell r="I179">
            <v>301</v>
          </cell>
          <cell r="J179">
            <v>302</v>
          </cell>
          <cell r="K179">
            <v>270.57500000000005</v>
          </cell>
          <cell r="L179">
            <v>290.22700000000003</v>
          </cell>
          <cell r="M179">
            <v>297.49299999999999</v>
          </cell>
          <cell r="N179">
            <v>296.39600000000002</v>
          </cell>
          <cell r="O179">
            <v>310.13900000000001</v>
          </cell>
          <cell r="P179">
            <v>304.78899999999999</v>
          </cell>
        </row>
        <row r="180">
          <cell r="B180">
            <v>1178</v>
          </cell>
          <cell r="C180">
            <v>1058.8389999999999</v>
          </cell>
          <cell r="D180">
            <v>1148.107</v>
          </cell>
          <cell r="E180">
            <v>1231.048</v>
          </cell>
          <cell r="F180">
            <v>1139.671</v>
          </cell>
          <cell r="G180">
            <v>1184.0547192232928</v>
          </cell>
          <cell r="H180">
            <v>1212.463266785212</v>
          </cell>
          <cell r="I180">
            <v>1307</v>
          </cell>
          <cell r="J180">
            <v>1408</v>
          </cell>
          <cell r="K180">
            <v>1485.4630000000002</v>
          </cell>
          <cell r="L180">
            <v>1459.7760000000001</v>
          </cell>
          <cell r="M180">
            <v>1472.0509999999999</v>
          </cell>
          <cell r="N180">
            <v>1635.904</v>
          </cell>
          <cell r="O180">
            <v>1701.04</v>
          </cell>
          <cell r="P180">
            <v>1719.1959999999999</v>
          </cell>
        </row>
        <row r="181">
          <cell r="B181">
            <v>1179</v>
          </cell>
          <cell r="C181">
            <v>173.40200000000002</v>
          </cell>
          <cell r="D181">
            <v>185.72900000000001</v>
          </cell>
          <cell r="E181">
            <v>158.51599999999999</v>
          </cell>
          <cell r="F181">
            <v>177.49100000000001</v>
          </cell>
          <cell r="G181">
            <v>200.83966123534336</v>
          </cell>
          <cell r="H181">
            <v>202.7365168768095</v>
          </cell>
          <cell r="I181">
            <v>200</v>
          </cell>
          <cell r="J181">
            <v>201</v>
          </cell>
          <cell r="K181">
            <v>195.941</v>
          </cell>
          <cell r="L181">
            <v>201.27500000000001</v>
          </cell>
          <cell r="M181">
            <v>199.46800000000002</v>
          </cell>
          <cell r="N181">
            <v>198.82599999999999</v>
          </cell>
          <cell r="O181">
            <v>252.71299999999999</v>
          </cell>
          <cell r="P181">
            <v>264.411</v>
          </cell>
        </row>
        <row r="182">
          <cell r="B182">
            <v>1180</v>
          </cell>
          <cell r="C182">
            <v>279.01499999999999</v>
          </cell>
          <cell r="D182">
            <v>263.601</v>
          </cell>
          <cell r="E182">
            <v>247.536</v>
          </cell>
          <cell r="F182">
            <v>274.12</v>
          </cell>
          <cell r="G182">
            <v>264.78860809634818</v>
          </cell>
          <cell r="H182">
            <v>271.96362020059809</v>
          </cell>
          <cell r="I182">
            <v>283</v>
          </cell>
          <cell r="J182">
            <v>273</v>
          </cell>
          <cell r="K182">
            <v>301.899</v>
          </cell>
          <cell r="L182">
            <v>271.56299999999999</v>
          </cell>
          <cell r="M182">
            <v>303.65199999999999</v>
          </cell>
          <cell r="N182">
            <v>310.45400000000001</v>
          </cell>
          <cell r="O182">
            <v>302.61</v>
          </cell>
          <cell r="P182">
            <v>296.892</v>
          </cell>
        </row>
        <row r="183">
          <cell r="B183">
            <v>1181</v>
          </cell>
          <cell r="C183">
            <v>7363.92</v>
          </cell>
          <cell r="D183">
            <v>7106.2420000000002</v>
          </cell>
          <cell r="E183">
            <v>7515.09</v>
          </cell>
          <cell r="F183">
            <v>8247.3389999999999</v>
          </cell>
          <cell r="G183">
            <v>8451.2530085996714</v>
          </cell>
          <cell r="H183">
            <v>8174.731943920523</v>
          </cell>
          <cell r="I183">
            <v>8888</v>
          </cell>
          <cell r="J183">
            <v>8606</v>
          </cell>
          <cell r="K183">
            <v>8935.7990000000009</v>
          </cell>
          <cell r="L183">
            <v>8677.976999999999</v>
          </cell>
          <cell r="M183">
            <v>8763.5030000000006</v>
          </cell>
          <cell r="N183">
            <v>8718.0059999999994</v>
          </cell>
          <cell r="O183">
            <v>8628.6010000000006</v>
          </cell>
          <cell r="P183">
            <v>8340.6409999999996</v>
          </cell>
        </row>
        <row r="184">
          <cell r="B184">
            <v>1182</v>
          </cell>
          <cell r="C184">
            <v>97.823000000000008</v>
          </cell>
          <cell r="D184">
            <v>115.498</v>
          </cell>
          <cell r="E184">
            <v>96.507999999999996</v>
          </cell>
          <cell r="F184">
            <v>154.10900000000001</v>
          </cell>
          <cell r="G184">
            <v>97.921824880913675</v>
          </cell>
          <cell r="H184">
            <v>88.017317083102654</v>
          </cell>
          <cell r="I184">
            <v>131</v>
          </cell>
          <cell r="J184">
            <v>104</v>
          </cell>
          <cell r="K184">
            <v>87.981000000000009</v>
          </cell>
          <cell r="L184">
            <v>118.28</v>
          </cell>
          <cell r="M184">
            <v>94.242999999999995</v>
          </cell>
          <cell r="N184">
            <v>91.923000000000002</v>
          </cell>
          <cell r="O184">
            <v>105.672</v>
          </cell>
          <cell r="P184">
            <v>115.07900000000001</v>
          </cell>
        </row>
        <row r="185">
          <cell r="B185">
            <v>1183</v>
          </cell>
          <cell r="C185">
            <v>7605.56</v>
          </cell>
          <cell r="D185">
            <v>8220.4510000000009</v>
          </cell>
          <cell r="E185">
            <v>8734.4882434462215</v>
          </cell>
          <cell r="F185">
            <v>7925.6147565537785</v>
          </cell>
          <cell r="G185">
            <v>8133.5066788840541</v>
          </cell>
          <cell r="H185">
            <v>8687.01250851656</v>
          </cell>
          <cell r="I185">
            <v>8821</v>
          </cell>
          <cell r="J185">
            <v>8765</v>
          </cell>
          <cell r="K185">
            <v>8666.6260000000002</v>
          </cell>
          <cell r="L185">
            <v>7946.3850000000002</v>
          </cell>
          <cell r="M185">
            <v>7876.6059999999998</v>
          </cell>
          <cell r="N185">
            <v>7301.058</v>
          </cell>
          <cell r="O185">
            <v>7190.75</v>
          </cell>
          <cell r="P185">
            <v>6437.2980000000007</v>
          </cell>
        </row>
        <row r="186">
          <cell r="B186">
            <v>1184</v>
          </cell>
          <cell r="C186">
            <v>2209.451</v>
          </cell>
          <cell r="D186">
            <v>2245.4969000000001</v>
          </cell>
          <cell r="E186">
            <v>2487.5320000000002</v>
          </cell>
          <cell r="F186">
            <v>2400.8339999999998</v>
          </cell>
          <cell r="G186">
            <v>2291.1708617544396</v>
          </cell>
          <cell r="H186">
            <v>2151.9739547509148</v>
          </cell>
          <cell r="I186">
            <v>2604</v>
          </cell>
          <cell r="J186">
            <v>2538</v>
          </cell>
          <cell r="K186">
            <v>2745.7620000000002</v>
          </cell>
          <cell r="L186">
            <v>2689.7479999999996</v>
          </cell>
          <cell r="M186">
            <v>2673.8789999999999</v>
          </cell>
          <cell r="N186">
            <v>2493.3740000000003</v>
          </cell>
          <cell r="O186">
            <v>2482.3330000000001</v>
          </cell>
          <cell r="P186">
            <v>2407.991</v>
          </cell>
        </row>
        <row r="187">
          <cell r="B187">
            <v>1185</v>
          </cell>
          <cell r="C187">
            <v>208.709</v>
          </cell>
          <cell r="D187">
            <v>216.81900000000002</v>
          </cell>
          <cell r="E187">
            <v>228.541</v>
          </cell>
          <cell r="F187">
            <v>241.11600000000001</v>
          </cell>
          <cell r="G187">
            <v>236.81094384465857</v>
          </cell>
          <cell r="H187">
            <v>200.75859963898696</v>
          </cell>
          <cell r="I187">
            <v>251</v>
          </cell>
          <cell r="J187">
            <v>235</v>
          </cell>
          <cell r="K187">
            <v>275.37299999999999</v>
          </cell>
          <cell r="L187">
            <v>261.46699999999998</v>
          </cell>
          <cell r="M187">
            <v>252.05799999999999</v>
          </cell>
          <cell r="N187">
            <v>279.202</v>
          </cell>
          <cell r="O187">
            <v>248.352</v>
          </cell>
          <cell r="P187">
            <v>231.83600000000001</v>
          </cell>
        </row>
        <row r="188">
          <cell r="B188">
            <v>1186</v>
          </cell>
          <cell r="C188">
            <v>250.50300000000001</v>
          </cell>
          <cell r="D188">
            <v>242.59900000000002</v>
          </cell>
          <cell r="E188">
            <v>265.72899999999998</v>
          </cell>
          <cell r="F188">
            <v>240.80700000000002</v>
          </cell>
          <cell r="G188">
            <v>315.74792512621144</v>
          </cell>
          <cell r="H188">
            <v>282.84216500862198</v>
          </cell>
          <cell r="I188">
            <v>294</v>
          </cell>
          <cell r="J188">
            <v>295</v>
          </cell>
          <cell r="K188">
            <v>310.47800000000001</v>
          </cell>
          <cell r="L188">
            <v>295.51400000000001</v>
          </cell>
          <cell r="M188">
            <v>251.12</v>
          </cell>
          <cell r="N188">
            <v>288.47199999999998</v>
          </cell>
          <cell r="O188">
            <v>504.37700000000001</v>
          </cell>
          <cell r="P188">
            <v>333.14</v>
          </cell>
        </row>
        <row r="189">
          <cell r="B189">
            <v>1187</v>
          </cell>
          <cell r="C189">
            <v>171.143</v>
          </cell>
          <cell r="D189">
            <v>190.274</v>
          </cell>
          <cell r="E189">
            <v>193.24700000000001</v>
          </cell>
          <cell r="F189">
            <v>229.20491711437583</v>
          </cell>
          <cell r="G189">
            <v>209.09329786608194</v>
          </cell>
          <cell r="H189">
            <v>211.63714444701088</v>
          </cell>
          <cell r="I189">
            <v>215</v>
          </cell>
          <cell r="J189">
            <v>228</v>
          </cell>
          <cell r="K189">
            <v>231.904</v>
          </cell>
          <cell r="L189">
            <v>240.29</v>
          </cell>
          <cell r="M189">
            <v>241.21600000000001</v>
          </cell>
          <cell r="N189">
            <v>233.40200000000002</v>
          </cell>
          <cell r="O189">
            <v>232.821</v>
          </cell>
          <cell r="P189">
            <v>242.38900000000001</v>
          </cell>
        </row>
        <row r="190">
          <cell r="B190">
            <v>1188</v>
          </cell>
          <cell r="C190">
            <v>614.02099999999996</v>
          </cell>
          <cell r="D190">
            <v>575.279</v>
          </cell>
          <cell r="E190">
            <v>536.18700000000001</v>
          </cell>
          <cell r="F190">
            <v>586.65200000000004</v>
          </cell>
          <cell r="G190">
            <v>596.52376993781081</v>
          </cell>
          <cell r="H190">
            <v>690.29311600006349</v>
          </cell>
          <cell r="I190">
            <v>575</v>
          </cell>
          <cell r="J190">
            <v>579</v>
          </cell>
          <cell r="K190">
            <v>579.84</v>
          </cell>
          <cell r="L190">
            <v>629.82799999999997</v>
          </cell>
          <cell r="M190">
            <v>611.32400000000007</v>
          </cell>
          <cell r="N190">
            <v>586.22199999999998</v>
          </cell>
          <cell r="O190">
            <v>580.47299999999996</v>
          </cell>
          <cell r="P190">
            <v>594.91</v>
          </cell>
        </row>
        <row r="191">
          <cell r="B191">
            <v>1189</v>
          </cell>
          <cell r="C191">
            <v>8960.9879999999994</v>
          </cell>
          <cell r="D191">
            <v>9842.7919999999995</v>
          </cell>
          <cell r="E191">
            <v>10207.241</v>
          </cell>
          <cell r="F191">
            <v>11688.333000000001</v>
          </cell>
          <cell r="G191">
            <v>12077.358136077586</v>
          </cell>
          <cell r="H191">
            <v>13101.723783336449</v>
          </cell>
          <cell r="I191">
            <v>14309</v>
          </cell>
          <cell r="J191">
            <v>16695</v>
          </cell>
          <cell r="K191">
            <v>19619.942999999999</v>
          </cell>
          <cell r="L191">
            <v>19871.043000000001</v>
          </cell>
          <cell r="M191">
            <v>19803.402000000002</v>
          </cell>
          <cell r="N191">
            <v>19860.282999999999</v>
          </cell>
          <cell r="O191">
            <v>20538.168000000001</v>
          </cell>
          <cell r="P191">
            <v>19510.179</v>
          </cell>
        </row>
        <row r="192">
          <cell r="B192">
            <v>1190</v>
          </cell>
          <cell r="C192">
            <v>884.87800000000004</v>
          </cell>
          <cell r="D192">
            <v>999.78499999999997</v>
          </cell>
          <cell r="E192">
            <v>1062.5229999999999</v>
          </cell>
          <cell r="F192">
            <v>1404.4670000000001</v>
          </cell>
          <cell r="G192">
            <v>2291.1708617544396</v>
          </cell>
          <cell r="H192">
            <v>2346.7988026764338</v>
          </cell>
          <cell r="I192">
            <v>2312</v>
          </cell>
          <cell r="J192">
            <v>2344</v>
          </cell>
          <cell r="K192">
            <v>2605.5790000000002</v>
          </cell>
          <cell r="L192">
            <v>2446.3940000000002</v>
          </cell>
          <cell r="M192">
            <v>2521.9630000000002</v>
          </cell>
          <cell r="N192">
            <v>2492.2620000000002</v>
          </cell>
          <cell r="O192">
            <v>2428.377</v>
          </cell>
          <cell r="P192">
            <v>2104.1979999999999</v>
          </cell>
        </row>
        <row r="193">
          <cell r="B193">
            <v>1191</v>
          </cell>
          <cell r="C193">
            <v>34033.735999999997</v>
          </cell>
          <cell r="D193">
            <v>31199.0193</v>
          </cell>
          <cell r="E193">
            <v>37238.675999999999</v>
          </cell>
          <cell r="F193">
            <v>43233.044000000002</v>
          </cell>
          <cell r="G193">
            <v>44742.280352219917</v>
          </cell>
          <cell r="H193">
            <v>44949.158188135945</v>
          </cell>
          <cell r="I193">
            <v>48115</v>
          </cell>
          <cell r="J193">
            <v>46769</v>
          </cell>
          <cell r="K193">
            <v>47763.366000000002</v>
          </cell>
          <cell r="L193">
            <v>55557.723000000005</v>
          </cell>
          <cell r="M193">
            <v>54792.546999999999</v>
          </cell>
          <cell r="N193">
            <v>54720.183000000005</v>
          </cell>
          <cell r="O193">
            <v>55910.502</v>
          </cell>
          <cell r="P193">
            <v>54298.648000000001</v>
          </cell>
        </row>
        <row r="194">
          <cell r="B194">
            <v>1192</v>
          </cell>
          <cell r="C194">
            <v>4755.2790000000005</v>
          </cell>
          <cell r="D194">
            <v>4719.6559999999999</v>
          </cell>
          <cell r="E194">
            <v>4521.1210000000001</v>
          </cell>
          <cell r="F194">
            <v>5392.7820000000002</v>
          </cell>
          <cell r="G194">
            <v>4997.0106758107067</v>
          </cell>
          <cell r="H194">
            <v>5239.5027629918868</v>
          </cell>
          <cell r="I194">
            <v>5958</v>
          </cell>
          <cell r="J194">
            <v>5303</v>
          </cell>
          <cell r="K194">
            <v>6102.8640000000005</v>
          </cell>
          <cell r="L194">
            <v>5881.9290000000001</v>
          </cell>
          <cell r="M194">
            <v>5489.3289999999997</v>
          </cell>
          <cell r="N194">
            <v>6271.9040000000005</v>
          </cell>
          <cell r="O194">
            <v>7444.6480000000001</v>
          </cell>
          <cell r="P194">
            <v>6900.5530000000008</v>
          </cell>
        </row>
        <row r="195">
          <cell r="B195">
            <v>1193</v>
          </cell>
          <cell r="C195">
            <v>1827.7429999999999</v>
          </cell>
          <cell r="D195">
            <v>2114.8890000000001</v>
          </cell>
          <cell r="E195">
            <v>2311.6550000000002</v>
          </cell>
          <cell r="F195">
            <v>2453.5210000000002</v>
          </cell>
          <cell r="G195">
            <v>2542.9698400196457</v>
          </cell>
          <cell r="H195">
            <v>2935.8409134529388</v>
          </cell>
          <cell r="I195">
            <v>3185.6565162779639</v>
          </cell>
          <cell r="J195">
            <v>3163</v>
          </cell>
          <cell r="K195">
            <v>3205.4138574871849</v>
          </cell>
          <cell r="L195">
            <v>2846.6851425128148</v>
          </cell>
          <cell r="M195">
            <v>2797.3240000000001</v>
          </cell>
          <cell r="N195">
            <v>2997.0790000000002</v>
          </cell>
          <cell r="O195">
            <v>3708.7429999999999</v>
          </cell>
          <cell r="P195">
            <v>3378.576</v>
          </cell>
        </row>
        <row r="196">
          <cell r="B196">
            <v>1194</v>
          </cell>
          <cell r="C196">
            <v>5618.07</v>
          </cell>
          <cell r="D196">
            <v>5866.5780000000004</v>
          </cell>
          <cell r="E196">
            <v>6325.7750000000005</v>
          </cell>
          <cell r="F196">
            <v>8053.5830000000005</v>
          </cell>
          <cell r="G196">
            <v>8755.0105061894446</v>
          </cell>
          <cell r="H196">
            <v>8925.3515356741736</v>
          </cell>
          <cell r="I196">
            <v>8685</v>
          </cell>
          <cell r="J196">
            <v>10098</v>
          </cell>
          <cell r="K196">
            <v>10839.075000000001</v>
          </cell>
          <cell r="L196">
            <v>12182.137000000001</v>
          </cell>
          <cell r="M196">
            <v>12288.944</v>
          </cell>
          <cell r="N196">
            <v>11492.874</v>
          </cell>
          <cell r="O196">
            <v>10280.639000000001</v>
          </cell>
          <cell r="P196">
            <v>9178.5190000000002</v>
          </cell>
        </row>
        <row r="197">
          <cell r="B197">
            <v>1195</v>
          </cell>
          <cell r="C197">
            <v>1061.1310000000001</v>
          </cell>
          <cell r="D197">
            <v>1150.2660000000001</v>
          </cell>
          <cell r="E197">
            <v>1207.9670000000001</v>
          </cell>
          <cell r="F197">
            <v>1286.4380000000001</v>
          </cell>
          <cell r="G197">
            <v>1335.9334680181794</v>
          </cell>
          <cell r="H197">
            <v>1343.9947631004102</v>
          </cell>
          <cell r="I197">
            <v>1632</v>
          </cell>
          <cell r="J197">
            <v>1614</v>
          </cell>
          <cell r="K197">
            <v>1676.3360000000002</v>
          </cell>
          <cell r="L197">
            <v>1969.6690000000001</v>
          </cell>
          <cell r="M197">
            <v>2302.1210000000001</v>
          </cell>
          <cell r="N197">
            <v>2602.556</v>
          </cell>
          <cell r="O197">
            <v>2709.6240000000003</v>
          </cell>
          <cell r="P197">
            <v>2598.1089999999999</v>
          </cell>
        </row>
        <row r="198">
          <cell r="B198">
            <v>1196</v>
          </cell>
          <cell r="C198">
            <v>928.26599999999996</v>
          </cell>
          <cell r="D198">
            <v>919.67500000000007</v>
          </cell>
          <cell r="E198">
            <v>967.76700000000005</v>
          </cell>
          <cell r="F198">
            <v>1063.2439999999999</v>
          </cell>
          <cell r="G198">
            <v>1039.1703864913288</v>
          </cell>
          <cell r="H198">
            <v>1067.0863498052558</v>
          </cell>
          <cell r="I198">
            <v>1164</v>
          </cell>
          <cell r="J198">
            <v>1231</v>
          </cell>
          <cell r="K198">
            <v>1170.2359999999999</v>
          </cell>
          <cell r="L198">
            <v>1218.117</v>
          </cell>
          <cell r="M198">
            <v>1210.396</v>
          </cell>
          <cell r="N198">
            <v>1133.5920000000001</v>
          </cell>
          <cell r="O198">
            <v>993.85300000000007</v>
          </cell>
          <cell r="P198">
            <v>1054.106</v>
          </cell>
        </row>
        <row r="199">
          <cell r="B199">
            <v>1197</v>
          </cell>
          <cell r="C199">
            <v>6136.3730000000005</v>
          </cell>
          <cell r="D199">
            <v>5908.4359999999997</v>
          </cell>
          <cell r="E199">
            <v>6261.3069999999998</v>
          </cell>
          <cell r="F199">
            <v>6499.6450000000004</v>
          </cell>
          <cell r="G199">
            <v>6585.7423243887961</v>
          </cell>
          <cell r="H199">
            <v>7147.2039388717185</v>
          </cell>
          <cell r="I199">
            <v>7778</v>
          </cell>
          <cell r="J199">
            <v>9081</v>
          </cell>
          <cell r="K199">
            <v>8742.6870000000017</v>
          </cell>
          <cell r="L199">
            <v>8333.98</v>
          </cell>
          <cell r="M199">
            <v>9068.1849999999995</v>
          </cell>
          <cell r="N199">
            <v>9215.0059999999994</v>
          </cell>
          <cell r="O199">
            <v>8781.6730000000007</v>
          </cell>
          <cell r="P199">
            <v>9343.67</v>
          </cell>
        </row>
        <row r="200">
          <cell r="B200">
            <v>1198</v>
          </cell>
          <cell r="C200">
            <v>930.78399999999999</v>
          </cell>
          <cell r="D200">
            <v>901.79399999999998</v>
          </cell>
          <cell r="E200">
            <v>899.23699999999997</v>
          </cell>
          <cell r="F200">
            <v>790.697</v>
          </cell>
          <cell r="G200">
            <v>769.38576692146444</v>
          </cell>
          <cell r="H200">
            <v>792.15585374792386</v>
          </cell>
          <cell r="I200">
            <v>783</v>
          </cell>
          <cell r="J200">
            <v>806</v>
          </cell>
          <cell r="K200">
            <v>776.197</v>
          </cell>
          <cell r="L200">
            <v>802.74</v>
          </cell>
          <cell r="M200">
            <v>797.58500000000004</v>
          </cell>
          <cell r="N200">
            <v>760.38499999999999</v>
          </cell>
          <cell r="O200">
            <v>736.15700000000004</v>
          </cell>
          <cell r="P200">
            <v>708.65899999999999</v>
          </cell>
        </row>
        <row r="201">
          <cell r="B201">
            <v>1199</v>
          </cell>
          <cell r="C201">
            <v>1947.5170000000001</v>
          </cell>
          <cell r="D201">
            <v>1917.2950000000001</v>
          </cell>
          <cell r="E201">
            <v>1983.7830000000001</v>
          </cell>
          <cell r="F201">
            <v>1969.8230000000001</v>
          </cell>
          <cell r="G201">
            <v>2307.9424722710323</v>
          </cell>
          <cell r="H201">
            <v>2174.1414621938106</v>
          </cell>
          <cell r="I201">
            <v>2194</v>
          </cell>
          <cell r="J201">
            <v>2039</v>
          </cell>
          <cell r="K201">
            <v>2179.8200000000002</v>
          </cell>
          <cell r="L201">
            <v>2206.4160000000002</v>
          </cell>
          <cell r="M201">
            <v>2115.6610000000001</v>
          </cell>
          <cell r="N201">
            <v>2060.4850000000001</v>
          </cell>
          <cell r="O201">
            <v>1983.0430000000001</v>
          </cell>
          <cell r="P201">
            <v>1909.3400000000001</v>
          </cell>
        </row>
        <row r="202">
          <cell r="B202">
            <v>1200</v>
          </cell>
          <cell r="C202">
            <v>325.49</v>
          </cell>
          <cell r="D202">
            <v>344.96800000000002</v>
          </cell>
          <cell r="E202">
            <v>319.27</v>
          </cell>
          <cell r="F202">
            <v>329.29599999999999</v>
          </cell>
          <cell r="G202">
            <v>394.68490640776423</v>
          </cell>
          <cell r="H202">
            <v>406.46199237253023</v>
          </cell>
          <cell r="I202">
            <v>523</v>
          </cell>
          <cell r="J202">
            <v>432</v>
          </cell>
          <cell r="K202">
            <v>461.24700000000001</v>
          </cell>
          <cell r="L202">
            <v>461.64</v>
          </cell>
          <cell r="M202">
            <v>509.67400000000004</v>
          </cell>
          <cell r="N202">
            <v>510.142</v>
          </cell>
          <cell r="O202">
            <v>489.40699999999998</v>
          </cell>
          <cell r="P202">
            <v>486.69800000000004</v>
          </cell>
        </row>
        <row r="203">
          <cell r="B203">
            <v>1201</v>
          </cell>
          <cell r="C203">
            <v>1377.335</v>
          </cell>
          <cell r="D203">
            <v>1502.989</v>
          </cell>
          <cell r="E203">
            <v>1441.692</v>
          </cell>
          <cell r="F203">
            <v>1397.454</v>
          </cell>
          <cell r="G203">
            <v>1882.49712322083</v>
          </cell>
          <cell r="H203">
            <v>2952.0414774501282</v>
          </cell>
          <cell r="I203">
            <v>3987</v>
          </cell>
          <cell r="J203">
            <v>3819</v>
          </cell>
          <cell r="K203">
            <v>3527.8739999999998</v>
          </cell>
          <cell r="L203">
            <v>3187.6770000000006</v>
          </cell>
          <cell r="M203">
            <v>2773.1010000000001</v>
          </cell>
          <cell r="N203">
            <v>2615.2739999999999</v>
          </cell>
          <cell r="O203">
            <v>3379.3989999999999</v>
          </cell>
          <cell r="P203">
            <v>4000.009</v>
          </cell>
        </row>
        <row r="204">
          <cell r="B204">
            <v>1202</v>
          </cell>
          <cell r="C204">
            <v>593.37300000000005</v>
          </cell>
          <cell r="D204">
            <v>744.72699999999998</v>
          </cell>
          <cell r="E204">
            <v>601.68100000000004</v>
          </cell>
          <cell r="F204">
            <v>635.49300000000005</v>
          </cell>
          <cell r="G204">
            <v>627.49904107360999</v>
          </cell>
          <cell r="H204">
            <v>529.09286111752726</v>
          </cell>
          <cell r="I204">
            <v>855</v>
          </cell>
          <cell r="J204">
            <v>805</v>
          </cell>
          <cell r="K204">
            <v>900.36899999999991</v>
          </cell>
          <cell r="L204">
            <v>1120.9849999999999</v>
          </cell>
          <cell r="M204">
            <v>1066.7380000000001</v>
          </cell>
          <cell r="N204">
            <v>1040.626</v>
          </cell>
          <cell r="O204">
            <v>995.32500000000005</v>
          </cell>
          <cell r="P204">
            <v>1123.789</v>
          </cell>
        </row>
        <row r="205">
          <cell r="B205">
            <v>1203</v>
          </cell>
          <cell r="C205">
            <v>644.22</v>
          </cell>
          <cell r="D205">
            <v>727.94200000000001</v>
          </cell>
          <cell r="E205">
            <v>738.61599999999999</v>
          </cell>
          <cell r="F205">
            <v>813.88499999999999</v>
          </cell>
          <cell r="G205">
            <v>776.38018298438692</v>
          </cell>
          <cell r="H205">
            <v>706.1164539026438</v>
          </cell>
          <cell r="I205">
            <v>945</v>
          </cell>
          <cell r="J205">
            <v>894</v>
          </cell>
          <cell r="K205">
            <v>996.33</v>
          </cell>
          <cell r="L205">
            <v>905.85300000000007</v>
          </cell>
          <cell r="M205">
            <v>1176.690325027465</v>
          </cell>
          <cell r="N205">
            <v>1073.6536749725349</v>
          </cell>
          <cell r="O205">
            <v>1123.528</v>
          </cell>
          <cell r="P205">
            <v>1125.1659999999999</v>
          </cell>
        </row>
        <row r="206">
          <cell r="B206">
            <v>1204</v>
          </cell>
          <cell r="C206">
            <v>61.048999999999999</v>
          </cell>
          <cell r="D206">
            <v>64.495000000000005</v>
          </cell>
          <cell r="E206">
            <v>63.451000000000001</v>
          </cell>
          <cell r="F206">
            <v>32.387999999999998</v>
          </cell>
          <cell r="G206">
            <v>36.970484904018427</v>
          </cell>
          <cell r="H206">
            <v>65.271268848143535</v>
          </cell>
          <cell r="I206">
            <v>50</v>
          </cell>
          <cell r="J206">
            <v>47</v>
          </cell>
          <cell r="K206">
            <v>50.041000000000004</v>
          </cell>
          <cell r="L206">
            <v>97.51700000000001</v>
          </cell>
          <cell r="M206">
            <v>107.53</v>
          </cell>
          <cell r="N206">
            <v>106.71600000000001</v>
          </cell>
          <cell r="O206">
            <v>98.9</v>
          </cell>
          <cell r="P206">
            <v>97.653999999999996</v>
          </cell>
        </row>
        <row r="207">
          <cell r="B207">
            <v>1205</v>
          </cell>
          <cell r="C207">
            <v>254.125</v>
          </cell>
          <cell r="D207">
            <v>282.209</v>
          </cell>
          <cell r="E207">
            <v>307.75799999999998</v>
          </cell>
          <cell r="F207">
            <v>285.07400000000001</v>
          </cell>
          <cell r="G207">
            <v>286.7710585798186</v>
          </cell>
          <cell r="H207">
            <v>295.69862705446849</v>
          </cell>
          <cell r="I207">
            <v>297</v>
          </cell>
          <cell r="J207">
            <v>321</v>
          </cell>
          <cell r="K207">
            <v>291.53599999999994</v>
          </cell>
          <cell r="L207">
            <v>413.14600000000002</v>
          </cell>
          <cell r="M207">
            <v>388.49900000000002</v>
          </cell>
          <cell r="N207">
            <v>387.64800000000002</v>
          </cell>
          <cell r="O207">
            <v>391.03300000000002</v>
          </cell>
          <cell r="P207">
            <v>362.90000000000003</v>
          </cell>
        </row>
        <row r="208">
          <cell r="B208">
            <v>1206</v>
          </cell>
          <cell r="C208">
            <v>220.708</v>
          </cell>
          <cell r="D208">
            <v>230.358</v>
          </cell>
          <cell r="E208">
            <v>207.12</v>
          </cell>
          <cell r="F208">
            <v>257.33100000000002</v>
          </cell>
          <cell r="G208">
            <v>229.81652778173617</v>
          </cell>
          <cell r="H208">
            <v>278.88633053297696</v>
          </cell>
          <cell r="I208">
            <v>260</v>
          </cell>
          <cell r="J208">
            <v>277</v>
          </cell>
          <cell r="K208">
            <v>289.78699999999998</v>
          </cell>
          <cell r="L208">
            <v>277.012</v>
          </cell>
          <cell r="M208">
            <v>265.37200000000001</v>
          </cell>
          <cell r="N208">
            <v>265.64300000000003</v>
          </cell>
          <cell r="O208">
            <v>297.87700000000001</v>
          </cell>
          <cell r="P208">
            <v>297.78100000000001</v>
          </cell>
        </row>
        <row r="209">
          <cell r="B209">
            <v>1207</v>
          </cell>
          <cell r="C209">
            <v>104.252</v>
          </cell>
          <cell r="D209">
            <v>109.075</v>
          </cell>
          <cell r="E209">
            <v>104.746</v>
          </cell>
          <cell r="F209">
            <v>145.02000000000001</v>
          </cell>
          <cell r="G209">
            <v>158.87316485780892</v>
          </cell>
          <cell r="H209">
            <v>223.50464787394606</v>
          </cell>
          <cell r="I209">
            <v>260</v>
          </cell>
          <cell r="J209">
            <v>227</v>
          </cell>
          <cell r="K209">
            <v>155.464</v>
          </cell>
          <cell r="L209">
            <v>157.94299999999998</v>
          </cell>
          <cell r="M209">
            <v>194.208</v>
          </cell>
          <cell r="N209">
            <v>239.24200000000002</v>
          </cell>
          <cell r="O209">
            <v>247.494</v>
          </cell>
          <cell r="P209">
            <v>219.22</v>
          </cell>
        </row>
        <row r="210">
          <cell r="B210">
            <v>1208</v>
          </cell>
          <cell r="C210">
            <v>191.28200000000001</v>
          </cell>
          <cell r="D210">
            <v>195.90200000000002</v>
          </cell>
          <cell r="E210">
            <v>227.69300000000001</v>
          </cell>
          <cell r="F210">
            <v>211.07</v>
          </cell>
          <cell r="G210">
            <v>179.85641304657611</v>
          </cell>
          <cell r="H210">
            <v>160.21129626362506</v>
          </cell>
          <cell r="I210">
            <v>210</v>
          </cell>
          <cell r="J210">
            <v>182</v>
          </cell>
          <cell r="K210">
            <v>164.5</v>
          </cell>
          <cell r="L210">
            <v>146.745</v>
          </cell>
          <cell r="M210">
            <v>163.905</v>
          </cell>
          <cell r="N210">
            <v>221.04500000000002</v>
          </cell>
          <cell r="O210">
            <v>227.37800000000001</v>
          </cell>
          <cell r="P210">
            <v>233.82299999999998</v>
          </cell>
        </row>
        <row r="211">
          <cell r="B211">
            <v>1209</v>
          </cell>
          <cell r="C211">
            <v>466.87</v>
          </cell>
          <cell r="D211">
            <v>458.72800000000001</v>
          </cell>
          <cell r="E211">
            <v>480.19100000000003</v>
          </cell>
          <cell r="F211">
            <v>457.21600000000001</v>
          </cell>
          <cell r="G211">
            <v>497.60274276219388</v>
          </cell>
          <cell r="H211">
            <v>475.68909569631887</v>
          </cell>
          <cell r="I211">
            <v>156.25</v>
          </cell>
          <cell r="J211">
            <v>156.25</v>
          </cell>
          <cell r="K211">
            <v>156.25</v>
          </cell>
          <cell r="L211">
            <v>156.25</v>
          </cell>
          <cell r="M211">
            <v>712.07100000000003</v>
          </cell>
          <cell r="N211">
            <v>714.92600000000004</v>
          </cell>
          <cell r="O211">
            <v>827.38300000000004</v>
          </cell>
          <cell r="P211">
            <v>874.07500000000005</v>
          </cell>
        </row>
        <row r="212">
          <cell r="B212">
            <v>1210</v>
          </cell>
          <cell r="C212">
            <v>653.03700000000003</v>
          </cell>
          <cell r="D212">
            <v>659.90600000000006</v>
          </cell>
          <cell r="E212">
            <v>737.17600000000004</v>
          </cell>
          <cell r="F212">
            <v>773.97699999999998</v>
          </cell>
          <cell r="G212">
            <v>796.36422887845094</v>
          </cell>
          <cell r="H212">
            <v>886.10692254449418</v>
          </cell>
          <cell r="I212">
            <v>956</v>
          </cell>
          <cell r="J212">
            <v>878</v>
          </cell>
          <cell r="K212">
            <v>873.03600000000006</v>
          </cell>
          <cell r="L212">
            <v>871.024</v>
          </cell>
          <cell r="M212">
            <v>831.44</v>
          </cell>
          <cell r="N212">
            <v>821.85300000000007</v>
          </cell>
          <cell r="O212">
            <v>820.20299999999997</v>
          </cell>
          <cell r="P212">
            <v>790.30599999999993</v>
          </cell>
        </row>
        <row r="213">
          <cell r="B213">
            <v>1211</v>
          </cell>
          <cell r="C213">
            <v>402.87400000000002</v>
          </cell>
          <cell r="D213">
            <v>443.63800000000003</v>
          </cell>
          <cell r="E213">
            <v>388.947</v>
          </cell>
          <cell r="F213">
            <v>443.25200000000001</v>
          </cell>
          <cell r="G213">
            <v>415.66815459653151</v>
          </cell>
          <cell r="H213">
            <v>453.93200608027098</v>
          </cell>
          <cell r="I213">
            <v>566</v>
          </cell>
          <cell r="J213">
            <v>506</v>
          </cell>
          <cell r="K213">
            <v>567.40300000000013</v>
          </cell>
          <cell r="L213">
            <v>577.91300000000001</v>
          </cell>
          <cell r="M213">
            <v>569.38200000000006</v>
          </cell>
          <cell r="N213">
            <v>614.46900000000005</v>
          </cell>
          <cell r="O213">
            <v>601.505</v>
          </cell>
          <cell r="P213">
            <v>598.77200000000005</v>
          </cell>
        </row>
        <row r="214">
          <cell r="B214">
            <v>1212</v>
          </cell>
          <cell r="C214">
            <v>78.233999999999995</v>
          </cell>
          <cell r="D214">
            <v>70.284000000000006</v>
          </cell>
          <cell r="E214">
            <v>64.400000000000006</v>
          </cell>
          <cell r="F214">
            <v>79.382000000000005</v>
          </cell>
          <cell r="G214">
            <v>62.949744566301639</v>
          </cell>
          <cell r="H214">
            <v>90.984192939836461</v>
          </cell>
          <cell r="I214">
            <v>81</v>
          </cell>
          <cell r="J214">
            <v>81</v>
          </cell>
          <cell r="K214">
            <v>78.082000000000008</v>
          </cell>
          <cell r="L214">
            <v>84.956000000000003</v>
          </cell>
          <cell r="M214">
            <v>81.247</v>
          </cell>
          <cell r="N214">
            <v>86.114999999999995</v>
          </cell>
          <cell r="O214">
            <v>90.575000000000003</v>
          </cell>
          <cell r="P214">
            <v>98.955999999999989</v>
          </cell>
        </row>
        <row r="215">
          <cell r="B215">
            <v>1213</v>
          </cell>
          <cell r="C215">
            <v>214.2873930530165</v>
          </cell>
          <cell r="D215">
            <v>206.70460694698352</v>
          </cell>
          <cell r="E215">
            <v>217.02</v>
          </cell>
          <cell r="F215">
            <v>255.81100000000001</v>
          </cell>
          <cell r="G215">
            <v>268.78541727516097</v>
          </cell>
          <cell r="H215">
            <v>272.05548318218445</v>
          </cell>
          <cell r="I215">
            <v>288.16685446252933</v>
          </cell>
          <cell r="J215">
            <v>285</v>
          </cell>
          <cell r="K215">
            <v>301.22199999999998</v>
          </cell>
          <cell r="L215">
            <v>302.72200000000004</v>
          </cell>
          <cell r="M215">
            <v>323.19200000000001</v>
          </cell>
          <cell r="N215">
            <v>358.82100000000003</v>
          </cell>
          <cell r="O215">
            <v>327.53000000000003</v>
          </cell>
          <cell r="P215">
            <v>315.209</v>
          </cell>
        </row>
        <row r="216">
          <cell r="B216">
            <v>1214</v>
          </cell>
          <cell r="C216">
            <v>15981.103000000001</v>
          </cell>
          <cell r="D216">
            <v>16659.128000000001</v>
          </cell>
          <cell r="E216">
            <v>16452.904999999999</v>
          </cell>
          <cell r="F216">
            <v>16215.838</v>
          </cell>
          <cell r="G216">
            <v>19573.373750940998</v>
          </cell>
          <cell r="H216">
            <v>22627.373200689763</v>
          </cell>
          <cell r="I216">
            <v>23529</v>
          </cell>
          <cell r="J216">
            <v>22860</v>
          </cell>
          <cell r="K216">
            <v>23166.538344026885</v>
          </cell>
          <cell r="L216">
            <v>23768.75038191261</v>
          </cell>
          <cell r="M216">
            <v>24191.346235442092</v>
          </cell>
          <cell r="N216">
            <v>24784.175269494033</v>
          </cell>
          <cell r="O216">
            <v>25935.472043996324</v>
          </cell>
          <cell r="P216">
            <v>26114.738771769004</v>
          </cell>
        </row>
        <row r="217">
          <cell r="B217">
            <v>1215</v>
          </cell>
          <cell r="C217">
            <v>1640.7440000000001</v>
          </cell>
          <cell r="D217">
            <v>1757.1100000000001</v>
          </cell>
          <cell r="E217">
            <v>1733.9760000000001</v>
          </cell>
          <cell r="F217">
            <v>2095.6820000000002</v>
          </cell>
          <cell r="G217">
            <v>2181.2586093370874</v>
          </cell>
          <cell r="H217">
            <v>2226.1458511692595</v>
          </cell>
          <cell r="I217">
            <v>2399</v>
          </cell>
          <cell r="J217">
            <v>2372</v>
          </cell>
          <cell r="K217">
            <v>2514.7449999999999</v>
          </cell>
          <cell r="L217">
            <v>2501.7600000000002</v>
          </cell>
          <cell r="M217">
            <v>2860.81</v>
          </cell>
          <cell r="N217">
            <v>3492.1210000000001</v>
          </cell>
          <cell r="O217">
            <v>2947.3969999999999</v>
          </cell>
          <cell r="P217">
            <v>2746.83</v>
          </cell>
        </row>
        <row r="218">
          <cell r="B218">
            <v>1216</v>
          </cell>
          <cell r="C218">
            <v>1518.5530000000001</v>
          </cell>
          <cell r="D218">
            <v>1415.1369999999999</v>
          </cell>
          <cell r="E218">
            <v>1344.2809999999999</v>
          </cell>
          <cell r="F218">
            <v>1445.5340000000001</v>
          </cell>
          <cell r="G218">
            <v>1567.7484003893219</v>
          </cell>
          <cell r="H218">
            <v>1595.1902523038718</v>
          </cell>
          <cell r="I218">
            <v>1648</v>
          </cell>
          <cell r="J218">
            <v>1963</v>
          </cell>
          <cell r="K218">
            <v>2078.971</v>
          </cell>
          <cell r="L218">
            <v>1868.145</v>
          </cell>
          <cell r="M218">
            <v>1937.4960000000001</v>
          </cell>
          <cell r="N218">
            <v>1981.3300000000002</v>
          </cell>
          <cell r="O218">
            <v>2089.1570000000002</v>
          </cell>
          <cell r="P218">
            <v>1914.7560000000001</v>
          </cell>
        </row>
        <row r="219">
          <cell r="B219">
            <v>1217</v>
          </cell>
          <cell r="C219">
            <v>12696.466</v>
          </cell>
          <cell r="D219">
            <v>11095.612000000001</v>
          </cell>
          <cell r="E219">
            <v>11638.056</v>
          </cell>
          <cell r="F219">
            <v>12370.879000000001</v>
          </cell>
          <cell r="G219">
            <v>12760.812505654576</v>
          </cell>
          <cell r="H219">
            <v>13249.078617554229</v>
          </cell>
          <cell r="I219">
            <v>13640</v>
          </cell>
          <cell r="J219">
            <v>13809</v>
          </cell>
          <cell r="K219">
            <v>15137.701000000001</v>
          </cell>
          <cell r="L219">
            <v>18363.087</v>
          </cell>
          <cell r="M219">
            <v>18243.641</v>
          </cell>
          <cell r="N219">
            <v>18725.583999999999</v>
          </cell>
          <cell r="O219">
            <v>18840.501</v>
          </cell>
          <cell r="P219">
            <v>16485.411</v>
          </cell>
        </row>
        <row r="220">
          <cell r="B220">
            <v>1218</v>
          </cell>
          <cell r="C220">
            <v>459.46500000000003</v>
          </cell>
          <cell r="D220">
            <v>512.26900000000001</v>
          </cell>
          <cell r="E220">
            <v>621.82299999999998</v>
          </cell>
          <cell r="F220">
            <v>593.55799999999999</v>
          </cell>
          <cell r="G220">
            <v>597.52297223251401</v>
          </cell>
          <cell r="H220">
            <v>630.95559886538763</v>
          </cell>
          <cell r="I220">
            <v>649</v>
          </cell>
          <cell r="J220">
            <v>673</v>
          </cell>
          <cell r="K220">
            <v>724.30600000000004</v>
          </cell>
          <cell r="L220">
            <v>660.5</v>
          </cell>
          <cell r="M220">
            <v>680.43000000000006</v>
          </cell>
          <cell r="N220">
            <v>671.80000000000007</v>
          </cell>
          <cell r="O220">
            <v>620.94000000000005</v>
          </cell>
          <cell r="P220">
            <v>616.65200000000004</v>
          </cell>
        </row>
        <row r="221">
          <cell r="B221">
            <v>1219</v>
          </cell>
          <cell r="C221">
            <v>57494.929000000004</v>
          </cell>
          <cell r="D221">
            <v>57219.945</v>
          </cell>
          <cell r="E221">
            <v>65265.340000000004</v>
          </cell>
          <cell r="F221">
            <v>67519.441999999995</v>
          </cell>
          <cell r="G221">
            <v>68148.594105642391</v>
          </cell>
          <cell r="H221">
            <v>74098.713480545513</v>
          </cell>
          <cell r="I221">
            <v>78824</v>
          </cell>
          <cell r="J221">
            <v>79697</v>
          </cell>
          <cell r="K221">
            <v>84647.263000000006</v>
          </cell>
          <cell r="L221">
            <v>80746.512999999992</v>
          </cell>
          <cell r="M221">
            <v>76909.342000000004</v>
          </cell>
          <cell r="N221">
            <v>82240.191000000006</v>
          </cell>
          <cell r="O221">
            <v>83714.789000000004</v>
          </cell>
          <cell r="P221">
            <v>78005.733000000007</v>
          </cell>
        </row>
        <row r="222">
          <cell r="B222">
            <v>1220</v>
          </cell>
          <cell r="C222">
            <v>1944.921</v>
          </cell>
          <cell r="D222">
            <v>2046.6990000000001</v>
          </cell>
          <cell r="E222">
            <v>2172.19</v>
          </cell>
          <cell r="F222">
            <v>2245.962</v>
          </cell>
          <cell r="G222">
            <v>2440.052003665216</v>
          </cell>
          <cell r="H222">
            <v>2592.0605401664279</v>
          </cell>
          <cell r="I222">
            <v>2580</v>
          </cell>
          <cell r="J222">
            <v>2657</v>
          </cell>
          <cell r="K222">
            <v>2816.8040000000001</v>
          </cell>
          <cell r="L222">
            <v>3186.6930000000002</v>
          </cell>
          <cell r="M222">
            <v>3339.0590000000002</v>
          </cell>
          <cell r="N222">
            <v>3638.0239999999999</v>
          </cell>
          <cell r="O222">
            <v>3657.8240000000001</v>
          </cell>
          <cell r="P222">
            <v>3356.779</v>
          </cell>
        </row>
        <row r="223">
          <cell r="B223">
            <v>1221</v>
          </cell>
          <cell r="C223">
            <v>441.71800000000002</v>
          </cell>
          <cell r="D223">
            <v>457.28500000000003</v>
          </cell>
          <cell r="E223">
            <v>455.07499999999999</v>
          </cell>
          <cell r="F223">
            <v>459.98099999999999</v>
          </cell>
          <cell r="G223">
            <v>472.62268539461388</v>
          </cell>
          <cell r="H223">
            <v>474.70013707740759</v>
          </cell>
          <cell r="I223">
            <v>476</v>
          </cell>
          <cell r="J223">
            <v>515</v>
          </cell>
          <cell r="K223">
            <v>522.875</v>
          </cell>
          <cell r="L223">
            <v>532.23400000000004</v>
          </cell>
          <cell r="M223">
            <v>541.83100000000002</v>
          </cell>
          <cell r="N223">
            <v>572.35500000000002</v>
          </cell>
          <cell r="O223">
            <v>591.54100000000005</v>
          </cell>
          <cell r="P223">
            <v>599.52200000000005</v>
          </cell>
        </row>
        <row r="224">
          <cell r="B224">
            <v>1222</v>
          </cell>
          <cell r="C224">
            <v>1852.8920000000001</v>
          </cell>
          <cell r="D224">
            <v>1944.096</v>
          </cell>
          <cell r="E224">
            <v>2219.3240000000001</v>
          </cell>
          <cell r="F224">
            <v>2473.1530000000002</v>
          </cell>
          <cell r="G224">
            <v>2465.0320610327958</v>
          </cell>
          <cell r="H224">
            <v>2754.2497536678752</v>
          </cell>
          <cell r="I224">
            <v>2879</v>
          </cell>
          <cell r="J224">
            <v>2781</v>
          </cell>
          <cell r="K224">
            <v>3002.6379999999999</v>
          </cell>
          <cell r="L224">
            <v>2722.5839999999998</v>
          </cell>
          <cell r="M224">
            <v>3078.7739999999999</v>
          </cell>
          <cell r="N224">
            <v>3168.2310000000002</v>
          </cell>
          <cell r="O224">
            <v>3356.2510000000002</v>
          </cell>
          <cell r="P224">
            <v>2688.645</v>
          </cell>
        </row>
        <row r="225">
          <cell r="B225">
            <v>1223</v>
          </cell>
          <cell r="C225">
            <v>1917.203</v>
          </cell>
          <cell r="D225">
            <v>1904.7820000000002</v>
          </cell>
          <cell r="E225">
            <v>2076.9549999999999</v>
          </cell>
          <cell r="F225">
            <v>1836.0130000000001</v>
          </cell>
          <cell r="G225">
            <v>2077.3415706879541</v>
          </cell>
          <cell r="H225">
            <v>2173.7310443669621</v>
          </cell>
          <cell r="I225">
            <v>2497</v>
          </cell>
          <cell r="J225">
            <v>2427</v>
          </cell>
          <cell r="K225">
            <v>2553.4290000000005</v>
          </cell>
          <cell r="L225">
            <v>2398.8339999999998</v>
          </cell>
          <cell r="M225">
            <v>2330.422</v>
          </cell>
          <cell r="N225">
            <v>2228.4169999999999</v>
          </cell>
          <cell r="O225">
            <v>2213.0529999999999</v>
          </cell>
          <cell r="P225">
            <v>2039.558</v>
          </cell>
        </row>
        <row r="226">
          <cell r="B226">
            <v>1224</v>
          </cell>
          <cell r="C226">
            <v>78.594999999999999</v>
          </cell>
          <cell r="D226">
            <v>93.798000000000002</v>
          </cell>
          <cell r="E226">
            <v>126.43900000000001</v>
          </cell>
          <cell r="F226">
            <v>107.77800000000001</v>
          </cell>
          <cell r="G226">
            <v>97.921824880913675</v>
          </cell>
          <cell r="H226">
            <v>135.27446110113704</v>
          </cell>
          <cell r="I226">
            <v>147.52151119090365</v>
          </cell>
          <cell r="J226">
            <v>146.47233231597849</v>
          </cell>
          <cell r="K226">
            <v>148.43643494913229</v>
          </cell>
          <cell r="L226">
            <v>152.29502645122682</v>
          </cell>
          <cell r="M226">
            <v>155.00275174840638</v>
          </cell>
          <cell r="N226">
            <v>158.80122293310527</v>
          </cell>
          <cell r="O226">
            <v>166.178</v>
          </cell>
          <cell r="P226">
            <v>142.88800000000001</v>
          </cell>
        </row>
        <row r="227">
          <cell r="B227">
            <v>1225</v>
          </cell>
          <cell r="C227">
            <v>2225.7350000000001</v>
          </cell>
          <cell r="D227">
            <v>2279.8006498754853</v>
          </cell>
          <cell r="E227">
            <v>2263.7813501245146</v>
          </cell>
          <cell r="F227">
            <v>2491.018</v>
          </cell>
          <cell r="G227">
            <v>2899.6850592286887</v>
          </cell>
          <cell r="H227">
            <v>3694.7494002524891</v>
          </cell>
          <cell r="I227">
            <v>3696</v>
          </cell>
          <cell r="J227">
            <v>3749</v>
          </cell>
          <cell r="K227">
            <v>4055.1370000000002</v>
          </cell>
          <cell r="L227">
            <v>3810.7709999999997</v>
          </cell>
          <cell r="M227">
            <v>3907.241</v>
          </cell>
          <cell r="N227">
            <v>4002.9911862564618</v>
          </cell>
          <cell r="O227">
            <v>4188.941728930793</v>
          </cell>
          <cell r="P227">
            <v>4217.8958144898288</v>
          </cell>
        </row>
        <row r="228">
          <cell r="B228">
            <v>1226</v>
          </cell>
          <cell r="C228">
            <v>67.088000000000008</v>
          </cell>
          <cell r="D228">
            <v>71.798000000000002</v>
          </cell>
          <cell r="E228">
            <v>68.147999999999996</v>
          </cell>
          <cell r="F228">
            <v>76.63</v>
          </cell>
          <cell r="G228">
            <v>84.932195049772062</v>
          </cell>
          <cell r="H228">
            <v>83.072523988546322</v>
          </cell>
          <cell r="I228">
            <v>69</v>
          </cell>
          <cell r="J228">
            <v>72</v>
          </cell>
          <cell r="K228">
            <v>79.981999999999999</v>
          </cell>
          <cell r="L228">
            <v>72.594999999999999</v>
          </cell>
          <cell r="M228">
            <v>77.516999999999996</v>
          </cell>
          <cell r="N228">
            <v>78.177000000000007</v>
          </cell>
          <cell r="O228">
            <v>82.021000000000001</v>
          </cell>
          <cell r="P228">
            <v>76.992999999999995</v>
          </cell>
        </row>
        <row r="229">
          <cell r="B229">
            <v>1227</v>
          </cell>
          <cell r="C229">
            <v>460.05099999999999</v>
          </cell>
          <cell r="D229">
            <v>370.87900000000002</v>
          </cell>
          <cell r="E229">
            <v>619.46699999999998</v>
          </cell>
          <cell r="F229">
            <v>615.10800000000006</v>
          </cell>
          <cell r="G229">
            <v>697.44320170283413</v>
          </cell>
          <cell r="H229">
            <v>671.50290224074945</v>
          </cell>
          <cell r="I229">
            <v>931</v>
          </cell>
          <cell r="J229">
            <v>725</v>
          </cell>
          <cell r="K229">
            <v>772.38400000000013</v>
          </cell>
          <cell r="L229">
            <v>738.322</v>
          </cell>
          <cell r="M229">
            <v>743.65899999999999</v>
          </cell>
          <cell r="N229">
            <v>729.69</v>
          </cell>
          <cell r="O229">
            <v>781.28</v>
          </cell>
          <cell r="P229">
            <v>888.36800000000005</v>
          </cell>
        </row>
        <row r="230">
          <cell r="B230">
            <v>1228</v>
          </cell>
          <cell r="C230">
            <v>3266.1640000000002</v>
          </cell>
          <cell r="D230">
            <v>3254.6240000000003</v>
          </cell>
          <cell r="E230">
            <v>3564.886</v>
          </cell>
          <cell r="F230">
            <v>3912.5819999999999</v>
          </cell>
          <cell r="G230">
            <v>4068.7517440314332</v>
          </cell>
          <cell r="H230">
            <v>4152.6372408084053</v>
          </cell>
          <cell r="I230">
            <v>4746</v>
          </cell>
          <cell r="J230">
            <v>4988</v>
          </cell>
          <cell r="K230">
            <v>5946.3020000000006</v>
          </cell>
          <cell r="L230">
            <v>5897.9619999999995</v>
          </cell>
          <cell r="M230">
            <v>6637.0590000000002</v>
          </cell>
          <cell r="N230">
            <v>6009.3180000000002</v>
          </cell>
          <cell r="O230">
            <v>5891.7979999999998</v>
          </cell>
          <cell r="P230">
            <v>5479.72</v>
          </cell>
        </row>
        <row r="231">
          <cell r="B231">
            <v>1229</v>
          </cell>
          <cell r="C231">
            <v>979.93600000000004</v>
          </cell>
          <cell r="D231">
            <v>1020.164</v>
          </cell>
          <cell r="E231">
            <v>1101.7550000000001</v>
          </cell>
          <cell r="F231">
            <v>1050.674</v>
          </cell>
          <cell r="G231">
            <v>1053.1592186171733</v>
          </cell>
          <cell r="H231">
            <v>1075.9869773754574</v>
          </cell>
          <cell r="I231">
            <v>1134</v>
          </cell>
          <cell r="J231">
            <v>1093</v>
          </cell>
          <cell r="K231">
            <v>1127.8040000000001</v>
          </cell>
          <cell r="L231">
            <v>1137.001</v>
          </cell>
          <cell r="M231">
            <v>1135.749</v>
          </cell>
          <cell r="N231">
            <v>1157.172</v>
          </cell>
          <cell r="O231">
            <v>1053.6610000000001</v>
          </cell>
          <cell r="P231">
            <v>796.44600000000003</v>
          </cell>
        </row>
        <row r="232">
          <cell r="B232">
            <v>1230</v>
          </cell>
          <cell r="C232">
            <v>262.97500000000002</v>
          </cell>
          <cell r="D232">
            <v>256.30900000000003</v>
          </cell>
          <cell r="E232">
            <v>269.09985220729379</v>
          </cell>
          <cell r="F232">
            <v>264.25414779270625</v>
          </cell>
          <cell r="G232">
            <v>161.8707717419185</v>
          </cell>
          <cell r="H232">
            <v>213.61506168483342</v>
          </cell>
          <cell r="I232">
            <v>225</v>
          </cell>
          <cell r="J232">
            <v>227</v>
          </cell>
          <cell r="K232">
            <v>228.92000000000002</v>
          </cell>
          <cell r="L232">
            <v>236.48500000000001</v>
          </cell>
          <cell r="M232">
            <v>232.39699999999999</v>
          </cell>
          <cell r="N232">
            <v>238.28</v>
          </cell>
          <cell r="O232">
            <v>248.19499999999999</v>
          </cell>
          <cell r="P232">
            <v>256.99099999999999</v>
          </cell>
        </row>
        <row r="233">
          <cell r="B233">
            <v>1231</v>
          </cell>
          <cell r="C233">
            <v>512.38300000000004</v>
          </cell>
          <cell r="D233">
            <v>590.93100000000004</v>
          </cell>
          <cell r="E233">
            <v>596.99900000000002</v>
          </cell>
          <cell r="F233">
            <v>770.71500000000003</v>
          </cell>
          <cell r="G233">
            <v>968.22702356740149</v>
          </cell>
          <cell r="H233">
            <v>977.09111548433054</v>
          </cell>
          <cell r="I233">
            <v>1048</v>
          </cell>
          <cell r="J233">
            <v>1025</v>
          </cell>
          <cell r="K233">
            <v>1066.1350000000002</v>
          </cell>
          <cell r="L233">
            <v>1107.501</v>
          </cell>
          <cell r="M233">
            <v>1134.9950000000001</v>
          </cell>
          <cell r="N233">
            <v>1250.1369999999999</v>
          </cell>
          <cell r="O233">
            <v>1509.4590000000001</v>
          </cell>
          <cell r="P233">
            <v>1849.1440000000002</v>
          </cell>
        </row>
        <row r="234">
          <cell r="B234">
            <v>1232</v>
          </cell>
          <cell r="C234">
            <v>1621.488346042212</v>
          </cell>
          <cell r="D234">
            <v>1660.8761533033182</v>
          </cell>
          <cell r="E234">
            <v>1743.7605678635609</v>
          </cell>
          <cell r="F234">
            <v>1855.406582690008</v>
          </cell>
          <cell r="G234">
            <v>1904.0746107266616</v>
          </cell>
          <cell r="H234">
            <v>1771.6068120517032</v>
          </cell>
          <cell r="I234">
            <v>1703.578</v>
          </cell>
          <cell r="J234">
            <v>1442.002</v>
          </cell>
          <cell r="K234">
            <v>1694.297</v>
          </cell>
          <cell r="L234">
            <v>13764.166000000001</v>
          </cell>
          <cell r="M234">
            <v>11385.924000000001</v>
          </cell>
          <cell r="N234">
            <v>12853.190999999999</v>
          </cell>
          <cell r="O234">
            <v>13746.151</v>
          </cell>
          <cell r="P234">
            <v>13852.937999999998</v>
          </cell>
        </row>
        <row r="235">
          <cell r="B235">
            <v>1233</v>
          </cell>
          <cell r="C235">
            <v>174.785</v>
          </cell>
          <cell r="D235">
            <v>51</v>
          </cell>
          <cell r="E235">
            <v>51</v>
          </cell>
          <cell r="F235">
            <v>94.099000000000004</v>
          </cell>
          <cell r="G235">
            <v>98.921027175616871</v>
          </cell>
          <cell r="H235">
            <v>95.928986034392793</v>
          </cell>
          <cell r="I235">
            <v>117</v>
          </cell>
          <cell r="J235">
            <v>193</v>
          </cell>
          <cell r="K235">
            <v>250.37900000000002</v>
          </cell>
          <cell r="L235">
            <v>241.374</v>
          </cell>
          <cell r="M235">
            <v>252.46899999999999</v>
          </cell>
          <cell r="N235">
            <v>434.71699999999998</v>
          </cell>
          <cell r="O235">
            <v>358.923</v>
          </cell>
          <cell r="P235">
            <v>221.93299999999999</v>
          </cell>
        </row>
        <row r="236">
          <cell r="B236">
            <v>1234</v>
          </cell>
          <cell r="C236">
            <v>105.068</v>
          </cell>
          <cell r="D236">
            <v>127.206</v>
          </cell>
          <cell r="E236">
            <v>121.884</v>
          </cell>
          <cell r="F236">
            <v>125.572</v>
          </cell>
          <cell r="G236">
            <v>134.89230978493208</v>
          </cell>
          <cell r="H236">
            <v>136.47628940975468</v>
          </cell>
          <cell r="I236">
            <v>143</v>
          </cell>
          <cell r="J236">
            <v>391</v>
          </cell>
          <cell r="K236">
            <v>142.523</v>
          </cell>
          <cell r="L236">
            <v>149.06200000000001</v>
          </cell>
          <cell r="M236">
            <v>149.05500000000001</v>
          </cell>
          <cell r="N236">
            <v>139.51400000000001</v>
          </cell>
          <cell r="O236">
            <v>137.78200000000001</v>
          </cell>
          <cell r="P236">
            <v>149.37700000000001</v>
          </cell>
        </row>
        <row r="237">
          <cell r="B237">
            <v>1235</v>
          </cell>
          <cell r="C237">
            <v>371.738</v>
          </cell>
          <cell r="D237">
            <v>376.48599999999999</v>
          </cell>
          <cell r="E237">
            <v>323.5</v>
          </cell>
          <cell r="F237">
            <v>323.5</v>
          </cell>
          <cell r="G237">
            <v>385.69208575543547</v>
          </cell>
          <cell r="H237">
            <v>414.37366132382039</v>
          </cell>
          <cell r="I237">
            <v>674</v>
          </cell>
          <cell r="J237">
            <v>607</v>
          </cell>
          <cell r="K237">
            <v>657.06899999999996</v>
          </cell>
          <cell r="L237">
            <v>659.04199999999992</v>
          </cell>
          <cell r="M237">
            <v>670.63700000000006</v>
          </cell>
          <cell r="N237">
            <v>666.57</v>
          </cell>
          <cell r="O237">
            <v>732.10599999999999</v>
          </cell>
          <cell r="P237">
            <v>695.23099999999999</v>
          </cell>
        </row>
        <row r="238">
          <cell r="B238">
            <v>1236</v>
          </cell>
          <cell r="C238">
            <v>3040.6</v>
          </cell>
          <cell r="D238">
            <v>3022.393</v>
          </cell>
          <cell r="E238">
            <v>3740.5550000000003</v>
          </cell>
          <cell r="F238">
            <v>3977.2559999999999</v>
          </cell>
          <cell r="G238">
            <v>4362.5172186741747</v>
          </cell>
          <cell r="H238">
            <v>4925.0139221781037</v>
          </cell>
          <cell r="I238">
            <v>5200</v>
          </cell>
          <cell r="J238">
            <v>5245</v>
          </cell>
          <cell r="K238">
            <v>5306.6210000000001</v>
          </cell>
          <cell r="L238">
            <v>5150.7150000000001</v>
          </cell>
          <cell r="M238">
            <v>5092.5010000000002</v>
          </cell>
          <cell r="N238">
            <v>6427.4989999999998</v>
          </cell>
          <cell r="O238">
            <v>6237.0860000000002</v>
          </cell>
          <cell r="P238">
            <v>6750.0709999999999</v>
          </cell>
        </row>
        <row r="239">
          <cell r="B239">
            <v>1237</v>
          </cell>
          <cell r="C239">
            <v>2023.9180000000001</v>
          </cell>
          <cell r="D239">
            <v>1960.164</v>
          </cell>
          <cell r="E239">
            <v>1991.4550000000002</v>
          </cell>
          <cell r="F239">
            <v>2019.39</v>
          </cell>
          <cell r="G239">
            <v>2065.3511431515158</v>
          </cell>
          <cell r="H239">
            <v>2165.8193754156723</v>
          </cell>
          <cell r="I239">
            <v>2231</v>
          </cell>
          <cell r="J239">
            <v>2245</v>
          </cell>
          <cell r="K239">
            <v>2346.2860000000001</v>
          </cell>
          <cell r="L239">
            <v>2266.3179999999998</v>
          </cell>
          <cell r="M239">
            <v>2420.4580000000001</v>
          </cell>
          <cell r="N239">
            <v>2220.66</v>
          </cell>
          <cell r="O239">
            <v>2391.6660000000002</v>
          </cell>
          <cell r="P239">
            <v>2213.1640000000002</v>
          </cell>
        </row>
        <row r="240">
          <cell r="B240">
            <v>1238</v>
          </cell>
          <cell r="C240">
            <v>140.85</v>
          </cell>
          <cell r="D240">
            <v>143.49299999999999</v>
          </cell>
          <cell r="E240">
            <v>144.36799999999999</v>
          </cell>
          <cell r="F240">
            <v>187.494</v>
          </cell>
          <cell r="G240">
            <v>166.86678321543454</v>
          </cell>
          <cell r="H240">
            <v>157.24442040689127</v>
          </cell>
          <cell r="I240">
            <v>167</v>
          </cell>
          <cell r="J240">
            <v>173</v>
          </cell>
          <cell r="K240">
            <v>172.54500000000002</v>
          </cell>
          <cell r="L240">
            <v>164.35700000000003</v>
          </cell>
          <cell r="M240">
            <v>176.285</v>
          </cell>
          <cell r="N240">
            <v>175.28300000000002</v>
          </cell>
          <cell r="O240">
            <v>169.35599999999999</v>
          </cell>
          <cell r="P240">
            <v>188.29900000000001</v>
          </cell>
        </row>
        <row r="241">
          <cell r="B241">
            <v>1239</v>
          </cell>
          <cell r="C241">
            <v>203.876</v>
          </cell>
          <cell r="D241">
            <v>190.923</v>
          </cell>
          <cell r="E241">
            <v>229.31300000000002</v>
          </cell>
          <cell r="F241">
            <v>248.155</v>
          </cell>
          <cell r="G241">
            <v>276.77903563278659</v>
          </cell>
          <cell r="H241">
            <v>300.64342014902479</v>
          </cell>
          <cell r="I241">
            <v>326</v>
          </cell>
          <cell r="J241">
            <v>293</v>
          </cell>
          <cell r="K241">
            <v>379.54300000000001</v>
          </cell>
          <cell r="L241">
            <v>303.76300000000003</v>
          </cell>
          <cell r="M241">
            <v>302.20300000000003</v>
          </cell>
          <cell r="N241">
            <v>285.697</v>
          </cell>
          <cell r="O241">
            <v>281.31799999999998</v>
          </cell>
          <cell r="P241">
            <v>213.81700000000001</v>
          </cell>
        </row>
        <row r="242">
          <cell r="B242">
            <v>1240</v>
          </cell>
          <cell r="C242">
            <v>1104.3030000000001</v>
          </cell>
          <cell r="D242">
            <v>1210.3389999999999</v>
          </cell>
          <cell r="E242">
            <v>1258.6590000000001</v>
          </cell>
          <cell r="F242">
            <v>1431.5520000000001</v>
          </cell>
          <cell r="G242">
            <v>1715.6303400053955</v>
          </cell>
          <cell r="H242">
            <v>1772.2138450889884</v>
          </cell>
          <cell r="I242">
            <v>1812</v>
          </cell>
          <cell r="J242">
            <v>2005</v>
          </cell>
          <cell r="K242">
            <v>2155.1689999999999</v>
          </cell>
          <cell r="L242">
            <v>2030.2720000000002</v>
          </cell>
          <cell r="M242">
            <v>2260.6930000000002</v>
          </cell>
          <cell r="N242">
            <v>2345.6309999999999</v>
          </cell>
          <cell r="O242">
            <v>2929.9410000000003</v>
          </cell>
          <cell r="P242">
            <v>3283.1860000000001</v>
          </cell>
        </row>
        <row r="243">
          <cell r="B243">
            <v>1241</v>
          </cell>
          <cell r="C243">
            <v>1312.0060000000001</v>
          </cell>
          <cell r="D243">
            <v>1426.518</v>
          </cell>
          <cell r="E243">
            <v>1825.306</v>
          </cell>
          <cell r="F243">
            <v>1920.1490000000001</v>
          </cell>
          <cell r="G243">
            <v>1955.4388907341636</v>
          </cell>
          <cell r="H243">
            <v>2269.660030401355</v>
          </cell>
          <cell r="I243">
            <v>2039</v>
          </cell>
          <cell r="J243">
            <v>2068</v>
          </cell>
          <cell r="K243">
            <v>2142.8000000000002</v>
          </cell>
          <cell r="L243">
            <v>2105.2960000000003</v>
          </cell>
          <cell r="M243">
            <v>1796.2270000000001</v>
          </cell>
          <cell r="N243">
            <v>1993.6690000000001</v>
          </cell>
          <cell r="O243">
            <v>1921.2550000000001</v>
          </cell>
          <cell r="P243">
            <v>1919.6759999999999</v>
          </cell>
        </row>
        <row r="244">
          <cell r="B244">
            <v>1242</v>
          </cell>
          <cell r="C244">
            <v>674.56700000000001</v>
          </cell>
          <cell r="D244">
            <v>696.33799999999997</v>
          </cell>
          <cell r="E244">
            <v>575.25200000000007</v>
          </cell>
          <cell r="F244">
            <v>640.17500000000007</v>
          </cell>
          <cell r="G244">
            <v>742.40730496447816</v>
          </cell>
          <cell r="H244">
            <v>823.80252955308447</v>
          </cell>
          <cell r="I244">
            <v>2354</v>
          </cell>
          <cell r="J244">
            <v>2553</v>
          </cell>
          <cell r="K244">
            <v>2510.5949999999998</v>
          </cell>
          <cell r="L244">
            <v>2457.9139999999998</v>
          </cell>
          <cell r="M244">
            <v>2281.8440000000001</v>
          </cell>
          <cell r="N244">
            <v>1931.212</v>
          </cell>
          <cell r="O244">
            <v>2308.58</v>
          </cell>
          <cell r="P244">
            <v>1889.0940000000001</v>
          </cell>
        </row>
        <row r="245">
          <cell r="B245">
            <v>1243</v>
          </cell>
          <cell r="C245">
            <v>873.51300000000003</v>
          </cell>
          <cell r="D245">
            <v>948.24400000000003</v>
          </cell>
          <cell r="E245">
            <v>944.63400000000001</v>
          </cell>
          <cell r="F245">
            <v>1187.069</v>
          </cell>
          <cell r="G245">
            <v>1417.8680561838419</v>
          </cell>
          <cell r="H245">
            <v>1173.8938806476726</v>
          </cell>
          <cell r="I245">
            <v>1520</v>
          </cell>
          <cell r="J245">
            <v>1589</v>
          </cell>
          <cell r="K245">
            <v>1847.44</v>
          </cell>
          <cell r="L245">
            <v>1544.9360000000001</v>
          </cell>
          <cell r="M245">
            <v>1746.1030000000001</v>
          </cell>
          <cell r="N245">
            <v>2073.752</v>
          </cell>
          <cell r="O245">
            <v>2288.4180000000001</v>
          </cell>
          <cell r="P245">
            <v>1987.1370000000002</v>
          </cell>
        </row>
        <row r="246">
          <cell r="B246">
            <v>1244</v>
          </cell>
          <cell r="C246">
            <v>2169.1869999999999</v>
          </cell>
          <cell r="D246">
            <v>2359.8609999999999</v>
          </cell>
          <cell r="E246">
            <v>2440.123</v>
          </cell>
          <cell r="F246">
            <v>2643.0259999999998</v>
          </cell>
          <cell r="G246">
            <v>2854.7209559670446</v>
          </cell>
          <cell r="H246">
            <v>2792.8191398054146</v>
          </cell>
          <cell r="I246">
            <v>2964</v>
          </cell>
          <cell r="J246">
            <v>2698</v>
          </cell>
          <cell r="K246">
            <v>3023.4820000000004</v>
          </cell>
          <cell r="L246">
            <v>2685.62</v>
          </cell>
          <cell r="M246">
            <v>3104.346</v>
          </cell>
          <cell r="N246">
            <v>2689.8160000000003</v>
          </cell>
          <cell r="O246">
            <v>2731.0239999999999</v>
          </cell>
          <cell r="P246">
            <v>2760.5540000000001</v>
          </cell>
        </row>
        <row r="247">
          <cell r="B247">
            <v>1245</v>
          </cell>
          <cell r="C247">
            <v>258.93</v>
          </cell>
          <cell r="D247">
            <v>239.648</v>
          </cell>
          <cell r="E247">
            <v>288.09399999999999</v>
          </cell>
          <cell r="F247">
            <v>267.75600000000003</v>
          </cell>
          <cell r="G247">
            <v>299.7606884109602</v>
          </cell>
          <cell r="H247">
            <v>333.27905457309657</v>
          </cell>
          <cell r="I247">
            <v>394</v>
          </cell>
          <cell r="J247">
            <v>415</v>
          </cell>
          <cell r="K247">
            <v>406.399</v>
          </cell>
          <cell r="L247">
            <v>365.98600000000005</v>
          </cell>
          <cell r="M247">
            <v>363.93099999999998</v>
          </cell>
          <cell r="N247">
            <v>375.60599999999999</v>
          </cell>
          <cell r="O247">
            <v>389.87900000000002</v>
          </cell>
          <cell r="P247">
            <v>373.85</v>
          </cell>
        </row>
        <row r="248">
          <cell r="B248">
            <v>1246</v>
          </cell>
          <cell r="C248">
            <v>1841.5610000000001</v>
          </cell>
          <cell r="D248">
            <v>2355.4479999999999</v>
          </cell>
          <cell r="E248">
            <v>2551.15</v>
          </cell>
          <cell r="F248">
            <v>2743.05</v>
          </cell>
          <cell r="G248">
            <v>3138.4944076627535</v>
          </cell>
          <cell r="H248">
            <v>3293.2322009745153</v>
          </cell>
          <cell r="I248">
            <v>4035</v>
          </cell>
          <cell r="J248">
            <v>3556</v>
          </cell>
          <cell r="K248">
            <v>3550.482</v>
          </cell>
          <cell r="L248">
            <v>3261.8760000000002</v>
          </cell>
          <cell r="M248">
            <v>3319.26</v>
          </cell>
          <cell r="N248">
            <v>3386.136</v>
          </cell>
          <cell r="O248">
            <v>2936.194</v>
          </cell>
          <cell r="P248">
            <v>2605.4299999999998</v>
          </cell>
        </row>
        <row r="249">
          <cell r="B249">
            <v>1247</v>
          </cell>
          <cell r="C249">
            <v>186.64400000000001</v>
          </cell>
          <cell r="D249">
            <v>211.1</v>
          </cell>
          <cell r="E249">
            <v>239.97800000000001</v>
          </cell>
          <cell r="F249">
            <v>227.16200000000001</v>
          </cell>
          <cell r="G249">
            <v>242.80615761287777</v>
          </cell>
          <cell r="H249">
            <v>265.04090986821922</v>
          </cell>
          <cell r="I249">
            <v>263</v>
          </cell>
          <cell r="J249">
            <v>283</v>
          </cell>
          <cell r="K249">
            <v>263.76100000000002</v>
          </cell>
          <cell r="L249">
            <v>279.14</v>
          </cell>
          <cell r="M249">
            <v>239.28399999999999</v>
          </cell>
          <cell r="N249">
            <v>251.809</v>
          </cell>
          <cell r="O249">
            <v>264.33300000000003</v>
          </cell>
          <cell r="P249">
            <v>312.65300000000002</v>
          </cell>
        </row>
        <row r="250">
          <cell r="B250">
            <v>1248</v>
          </cell>
          <cell r="C250">
            <v>5984.1469999999999</v>
          </cell>
          <cell r="D250">
            <v>6247.759</v>
          </cell>
          <cell r="E250">
            <v>6764.4930000000004</v>
          </cell>
          <cell r="F250">
            <v>7274.0960000000005</v>
          </cell>
          <cell r="G250">
            <v>7487.0227942110823</v>
          </cell>
          <cell r="H250">
            <v>6897.9863669060787</v>
          </cell>
          <cell r="I250">
            <v>7540</v>
          </cell>
          <cell r="J250">
            <v>7369</v>
          </cell>
          <cell r="K250">
            <v>7698.4539999999997</v>
          </cell>
          <cell r="L250">
            <v>7519.53</v>
          </cell>
          <cell r="M250">
            <v>8010.2610000000004</v>
          </cell>
          <cell r="N250">
            <v>8084.915</v>
          </cell>
          <cell r="O250">
            <v>8177.723</v>
          </cell>
          <cell r="P250">
            <v>8665.1190000000006</v>
          </cell>
        </row>
        <row r="251">
          <cell r="B251">
            <v>1249</v>
          </cell>
          <cell r="C251">
            <v>20506.2</v>
          </cell>
          <cell r="D251">
            <v>17268.819</v>
          </cell>
          <cell r="E251">
            <v>21895.298999999999</v>
          </cell>
          <cell r="F251">
            <v>22799.69</v>
          </cell>
          <cell r="G251">
            <v>23920.902935194623</v>
          </cell>
          <cell r="H251">
            <v>21327.881575440359</v>
          </cell>
          <cell r="I251">
            <v>22460</v>
          </cell>
          <cell r="J251">
            <v>22690</v>
          </cell>
          <cell r="K251">
            <v>24747.25</v>
          </cell>
          <cell r="L251">
            <v>25220.022000000001</v>
          </cell>
          <cell r="M251">
            <v>26326.473000000002</v>
          </cell>
          <cell r="N251">
            <v>24627.215</v>
          </cell>
          <cell r="O251">
            <v>26781.614000000001</v>
          </cell>
          <cell r="P251">
            <v>24583.401999999998</v>
          </cell>
        </row>
        <row r="252">
          <cell r="B252">
            <v>1250</v>
          </cell>
          <cell r="C252">
            <v>476.60200000000003</v>
          </cell>
          <cell r="D252">
            <v>428.12099999999998</v>
          </cell>
          <cell r="E252">
            <v>513.71400000000006</v>
          </cell>
          <cell r="F252">
            <v>517.47</v>
          </cell>
          <cell r="G252">
            <v>474.62108998402033</v>
          </cell>
          <cell r="H252">
            <v>559.75057830377648</v>
          </cell>
          <cell r="I252">
            <v>509</v>
          </cell>
          <cell r="J252">
            <v>517</v>
          </cell>
          <cell r="K252">
            <v>600.65399999999988</v>
          </cell>
          <cell r="L252">
            <v>515.35599999999999</v>
          </cell>
          <cell r="M252">
            <v>533.61300000000006</v>
          </cell>
          <cell r="N252">
            <v>567.303</v>
          </cell>
          <cell r="O252">
            <v>549.53499999999997</v>
          </cell>
          <cell r="P252">
            <v>551.25</v>
          </cell>
        </row>
        <row r="253">
          <cell r="B253">
            <v>1251</v>
          </cell>
          <cell r="C253">
            <v>167.38</v>
          </cell>
          <cell r="D253">
            <v>180.24700000000001</v>
          </cell>
          <cell r="E253">
            <v>195.18800000000002</v>
          </cell>
          <cell r="F253">
            <v>182.18299999999999</v>
          </cell>
          <cell r="G253">
            <v>212.83008877178173</v>
          </cell>
          <cell r="H253">
            <v>257.12924091692912</v>
          </cell>
          <cell r="I253">
            <v>251</v>
          </cell>
          <cell r="J253">
            <v>308</v>
          </cell>
          <cell r="K253">
            <v>300.767</v>
          </cell>
          <cell r="L253">
            <v>202.57</v>
          </cell>
          <cell r="M253">
            <v>261.166</v>
          </cell>
          <cell r="N253">
            <v>520.53600000000006</v>
          </cell>
          <cell r="O253">
            <v>660.36500000000001</v>
          </cell>
          <cell r="P253">
            <v>694.91700000000003</v>
          </cell>
        </row>
        <row r="254">
          <cell r="B254">
            <v>1252</v>
          </cell>
          <cell r="C254">
            <v>890.005</v>
          </cell>
          <cell r="D254">
            <v>880.61500000000001</v>
          </cell>
          <cell r="E254">
            <v>947.87200000000007</v>
          </cell>
          <cell r="F254">
            <v>1003.451</v>
          </cell>
          <cell r="G254">
            <v>1019.1863405972647</v>
          </cell>
          <cell r="H254">
            <v>1124.4459497021091</v>
          </cell>
          <cell r="I254">
            <v>1274</v>
          </cell>
          <cell r="J254">
            <v>1341</v>
          </cell>
          <cell r="K254">
            <v>1449.9520000000002</v>
          </cell>
          <cell r="L254">
            <v>1401.7550000000001</v>
          </cell>
          <cell r="M254">
            <v>1494.1000000000001</v>
          </cell>
          <cell r="N254">
            <v>1592.6079999999999</v>
          </cell>
          <cell r="O254">
            <v>1438.1559999999999</v>
          </cell>
          <cell r="P254">
            <v>1419.434</v>
          </cell>
        </row>
        <row r="255">
          <cell r="B255">
            <v>1253</v>
          </cell>
          <cell r="C255">
            <v>640.95900000000006</v>
          </cell>
          <cell r="D255">
            <v>817.22500000000002</v>
          </cell>
          <cell r="E255">
            <v>841.31500000000005</v>
          </cell>
          <cell r="F255">
            <v>837.029</v>
          </cell>
          <cell r="G255">
            <v>970.22542815680777</v>
          </cell>
          <cell r="H255">
            <v>1071.0421842809008</v>
          </cell>
          <cell r="I255">
            <v>1100</v>
          </cell>
          <cell r="J255">
            <v>1045</v>
          </cell>
          <cell r="K255">
            <v>1206.6369999999999</v>
          </cell>
          <cell r="L255">
            <v>1072.155</v>
          </cell>
          <cell r="M255">
            <v>1167.2529999999999</v>
          </cell>
          <cell r="N255">
            <v>1276.751</v>
          </cell>
          <cell r="O255">
            <v>1185.6480000000001</v>
          </cell>
          <cell r="P255">
            <v>1176.944</v>
          </cell>
        </row>
        <row r="256">
          <cell r="B256">
            <v>1254</v>
          </cell>
          <cell r="C256">
            <v>3634.3450000000003</v>
          </cell>
          <cell r="D256">
            <v>3224.3609999999999</v>
          </cell>
          <cell r="E256">
            <v>2479.7040000000002</v>
          </cell>
          <cell r="F256">
            <v>2557.2660000000001</v>
          </cell>
          <cell r="G256">
            <v>2727.8222645397377</v>
          </cell>
          <cell r="H256">
            <v>2942.1518912610154</v>
          </cell>
          <cell r="I256">
            <v>3522</v>
          </cell>
          <cell r="J256">
            <v>3210</v>
          </cell>
          <cell r="K256">
            <v>3257.1010000000001</v>
          </cell>
          <cell r="L256">
            <v>3182.8919999999998</v>
          </cell>
          <cell r="M256">
            <v>3382.3740000000003</v>
          </cell>
          <cell r="N256">
            <v>3346.8310000000001</v>
          </cell>
          <cell r="O256">
            <v>3408.3090000000002</v>
          </cell>
          <cell r="P256">
            <v>3211.4040000000005</v>
          </cell>
        </row>
        <row r="257">
          <cell r="B257">
            <v>1255</v>
          </cell>
          <cell r="C257">
            <v>1920.1090000000002</v>
          </cell>
          <cell r="D257">
            <v>2232.616</v>
          </cell>
          <cell r="E257">
            <v>2345.4769999999999</v>
          </cell>
          <cell r="F257">
            <v>2336.7359999999999</v>
          </cell>
          <cell r="G257">
            <v>2363.1134269730696</v>
          </cell>
          <cell r="H257">
            <v>3014.3458704415384</v>
          </cell>
          <cell r="I257">
            <v>2805</v>
          </cell>
          <cell r="J257">
            <v>2719</v>
          </cell>
          <cell r="K257">
            <v>3095.221</v>
          </cell>
          <cell r="L257">
            <v>3336.2000000000003</v>
          </cell>
          <cell r="M257">
            <v>3211.096</v>
          </cell>
          <cell r="N257">
            <v>3178.9059999999999</v>
          </cell>
          <cell r="O257">
            <v>2962.6170000000002</v>
          </cell>
          <cell r="P257">
            <v>2669.1379999999999</v>
          </cell>
        </row>
        <row r="258">
          <cell r="B258">
            <v>1256</v>
          </cell>
          <cell r="C258">
            <v>1949.8340000000001</v>
          </cell>
          <cell r="D258">
            <v>1932.6970000000001</v>
          </cell>
          <cell r="E258">
            <v>1906.1279999999999</v>
          </cell>
          <cell r="F258">
            <v>1960.681</v>
          </cell>
          <cell r="G258">
            <v>1902.4811691148941</v>
          </cell>
          <cell r="H258">
            <v>2098.570189329706</v>
          </cell>
          <cell r="I258">
            <v>2703</v>
          </cell>
          <cell r="J258">
            <v>2676</v>
          </cell>
          <cell r="K258">
            <v>3028.3519999999999</v>
          </cell>
          <cell r="L258">
            <v>2747.6530000000002</v>
          </cell>
          <cell r="M258">
            <v>3030.5080000000003</v>
          </cell>
          <cell r="N258">
            <v>2809.5450000000001</v>
          </cell>
          <cell r="O258">
            <v>2869.922</v>
          </cell>
          <cell r="P258">
            <v>2834.6619999999998</v>
          </cell>
        </row>
        <row r="259">
          <cell r="B259">
            <v>1257</v>
          </cell>
          <cell r="C259">
            <v>7526.9690000000001</v>
          </cell>
          <cell r="D259">
            <v>7810.6057099999998</v>
          </cell>
          <cell r="E259">
            <v>7638.4390000000003</v>
          </cell>
          <cell r="F259">
            <v>8943.344000000001</v>
          </cell>
          <cell r="G259">
            <v>8809.9666323981219</v>
          </cell>
          <cell r="H259">
            <v>10255.500878109826</v>
          </cell>
          <cell r="I259">
            <v>11320</v>
          </cell>
          <cell r="J259">
            <v>11937</v>
          </cell>
          <cell r="K259">
            <v>12904.712000000001</v>
          </cell>
          <cell r="L259">
            <v>14882.308000000001</v>
          </cell>
          <cell r="M259">
            <v>15054.875</v>
          </cell>
          <cell r="N259">
            <v>15152.566000000001</v>
          </cell>
          <cell r="O259">
            <v>16321.371000000001</v>
          </cell>
          <cell r="P259">
            <v>15907.372000000001</v>
          </cell>
        </row>
        <row r="260">
          <cell r="B260">
            <v>1258</v>
          </cell>
          <cell r="C260">
            <v>623.78222869955198</v>
          </cell>
          <cell r="D260">
            <v>837.40006726457432</v>
          </cell>
          <cell r="E260">
            <v>1144.1725155921631</v>
          </cell>
          <cell r="F260">
            <v>1109.1220266877731</v>
          </cell>
          <cell r="G260">
            <v>2016.838890862045</v>
          </cell>
          <cell r="H260">
            <v>1842.0072903227469</v>
          </cell>
          <cell r="I260">
            <v>1905</v>
          </cell>
          <cell r="J260">
            <v>2132</v>
          </cell>
          <cell r="K260">
            <v>1063.0129999999999</v>
          </cell>
          <cell r="L260">
            <v>1254.0219999999999</v>
          </cell>
          <cell r="M260">
            <v>974.26700000000005</v>
          </cell>
          <cell r="N260">
            <v>944.39600000000007</v>
          </cell>
          <cell r="O260">
            <v>937.74599999999998</v>
          </cell>
          <cell r="P260">
            <v>1111.1669999999999</v>
          </cell>
        </row>
        <row r="261">
          <cell r="B261">
            <v>1259</v>
          </cell>
          <cell r="C261">
            <v>5086.482</v>
          </cell>
          <cell r="D261">
            <v>5796.7260000000006</v>
          </cell>
          <cell r="E261">
            <v>5261.43</v>
          </cell>
          <cell r="F261">
            <v>5989.2420000000002</v>
          </cell>
          <cell r="G261">
            <v>7375.1121372043244</v>
          </cell>
          <cell r="H261">
            <v>6507.3477124361298</v>
          </cell>
          <cell r="I261">
            <v>8576</v>
          </cell>
          <cell r="J261">
            <v>7802</v>
          </cell>
          <cell r="K261">
            <v>6729.35</v>
          </cell>
          <cell r="L261">
            <v>6727.3170000000009</v>
          </cell>
          <cell r="M261">
            <v>7194.7950000000001</v>
          </cell>
          <cell r="N261">
            <v>7866.7150000000001</v>
          </cell>
          <cell r="O261">
            <v>8198.4850000000006</v>
          </cell>
          <cell r="P261">
            <v>8255.39</v>
          </cell>
        </row>
        <row r="262">
          <cell r="B262">
            <v>1260</v>
          </cell>
          <cell r="C262">
            <v>1112.2149999999999</v>
          </cell>
          <cell r="D262">
            <v>1212.837</v>
          </cell>
          <cell r="E262">
            <v>1217.828</v>
          </cell>
          <cell r="F262">
            <v>1169.933</v>
          </cell>
          <cell r="G262">
            <v>1228.0196201902338</v>
          </cell>
          <cell r="H262">
            <v>1314.3260045330724</v>
          </cell>
          <cell r="I262">
            <v>1691</v>
          </cell>
          <cell r="J262">
            <v>1852</v>
          </cell>
          <cell r="K262">
            <v>1915.3220000000001</v>
          </cell>
          <cell r="L262">
            <v>1772.373</v>
          </cell>
          <cell r="M262">
            <v>1790.539</v>
          </cell>
          <cell r="N262">
            <v>1823.8710000000001</v>
          </cell>
          <cell r="O262">
            <v>1840.9690000000001</v>
          </cell>
          <cell r="P262">
            <v>1853.1379999999999</v>
          </cell>
        </row>
        <row r="263">
          <cell r="B263">
            <v>1261</v>
          </cell>
          <cell r="C263">
            <v>12044.333333333334</v>
          </cell>
          <cell r="D263">
            <v>12044.333333333334</v>
          </cell>
          <cell r="E263">
            <v>12044.333333333334</v>
          </cell>
          <cell r="F263">
            <v>14113.641</v>
          </cell>
          <cell r="G263">
            <v>13669.087391539784</v>
          </cell>
          <cell r="H263">
            <v>13742.56896839095</v>
          </cell>
          <cell r="I263">
            <v>12586</v>
          </cell>
          <cell r="J263">
            <v>8638.75</v>
          </cell>
          <cell r="K263">
            <v>8638.75</v>
          </cell>
          <cell r="L263">
            <v>8638.75</v>
          </cell>
          <cell r="M263">
            <v>8638.75</v>
          </cell>
          <cell r="N263">
            <v>8628.56</v>
          </cell>
          <cell r="O263">
            <v>10133.049000000001</v>
          </cell>
          <cell r="P263">
            <v>6423.3</v>
          </cell>
        </row>
        <row r="264">
          <cell r="B264">
            <v>1262</v>
          </cell>
          <cell r="C264">
            <v>349.67</v>
          </cell>
          <cell r="D264">
            <v>327.66419999999999</v>
          </cell>
          <cell r="E264">
            <v>356.31900000000002</v>
          </cell>
          <cell r="F264">
            <v>361.30900000000003</v>
          </cell>
          <cell r="G264">
            <v>364.70883756666825</v>
          </cell>
          <cell r="H264">
            <v>357.01406142696698</v>
          </cell>
          <cell r="I264">
            <v>460</v>
          </cell>
          <cell r="J264">
            <v>459</v>
          </cell>
          <cell r="K264">
            <v>505.899</v>
          </cell>
          <cell r="L264">
            <v>503.72400000000005</v>
          </cell>
          <cell r="M264">
            <v>516.28100000000006</v>
          </cell>
          <cell r="N264">
            <v>522.20299999999997</v>
          </cell>
          <cell r="O264">
            <v>522.17399999999998</v>
          </cell>
          <cell r="P264">
            <v>553.52800000000002</v>
          </cell>
        </row>
        <row r="265">
          <cell r="B265">
            <v>1263</v>
          </cell>
          <cell r="C265">
            <v>11517.548000000001</v>
          </cell>
          <cell r="D265">
            <v>8498.7890000000007</v>
          </cell>
          <cell r="E265">
            <v>9256.5769999999993</v>
          </cell>
          <cell r="F265">
            <v>9915.5460000000003</v>
          </cell>
          <cell r="G265">
            <v>12222.004333043507</v>
          </cell>
          <cell r="H265">
            <v>14825.519950762595</v>
          </cell>
          <cell r="I265">
            <v>16717.273439669829</v>
          </cell>
          <cell r="J265">
            <v>13293</v>
          </cell>
          <cell r="K265">
            <v>12910.94</v>
          </cell>
          <cell r="L265">
            <v>12663.001</v>
          </cell>
          <cell r="M265">
            <v>12662.54</v>
          </cell>
          <cell r="N265">
            <v>12821.495000000001</v>
          </cell>
          <cell r="O265">
            <v>12357.357</v>
          </cell>
          <cell r="P265">
            <v>11969.344999999999</v>
          </cell>
        </row>
        <row r="266">
          <cell r="B266">
            <v>1264</v>
          </cell>
          <cell r="C266">
            <v>863.73099999999999</v>
          </cell>
          <cell r="D266">
            <v>842.19799999999998</v>
          </cell>
          <cell r="E266">
            <v>876.06600000000003</v>
          </cell>
          <cell r="F266">
            <v>974.57100000000003</v>
          </cell>
          <cell r="G266">
            <v>990.20947405087179</v>
          </cell>
          <cell r="H266">
            <v>1038.4065498568291</v>
          </cell>
          <cell r="I266">
            <v>1093</v>
          </cell>
          <cell r="J266">
            <v>945</v>
          </cell>
          <cell r="K266">
            <v>1197.3333333333333</v>
          </cell>
          <cell r="L266">
            <v>1197.3333333333333</v>
          </cell>
          <cell r="M266">
            <v>1197.3333333333333</v>
          </cell>
          <cell r="N266">
            <v>1377.145</v>
          </cell>
          <cell r="O266">
            <v>1441.1173766993165</v>
          </cell>
          <cell r="P266">
            <v>1451.0784214036114</v>
          </cell>
        </row>
        <row r="267">
          <cell r="B267">
            <v>1265</v>
          </cell>
          <cell r="C267">
            <v>53871.992512783167</v>
          </cell>
          <cell r="D267">
            <v>44773.076532252242</v>
          </cell>
          <cell r="E267">
            <v>45578.995033266634</v>
          </cell>
          <cell r="F267">
            <v>50480.662222516643</v>
          </cell>
          <cell r="G267">
            <v>53657.015343622261</v>
          </cell>
          <cell r="H267">
            <v>61831.670771570163</v>
          </cell>
          <cell r="I267">
            <v>71673.301999999996</v>
          </cell>
          <cell r="J267">
            <v>73098.320000000007</v>
          </cell>
          <cell r="K267">
            <v>77098.042000000001</v>
          </cell>
          <cell r="L267">
            <v>81058.069000000003</v>
          </cell>
          <cell r="M267">
            <v>88780.766000000003</v>
          </cell>
          <cell r="N267">
            <v>96632.107000000004</v>
          </cell>
          <cell r="O267">
            <v>105790.16800000001</v>
          </cell>
          <cell r="P267">
            <v>95099.425000000003</v>
          </cell>
        </row>
        <row r="268">
          <cell r="B268">
            <v>1266</v>
          </cell>
          <cell r="C268">
            <v>1176.1469999999999</v>
          </cell>
          <cell r="D268">
            <v>1196.0140000000001</v>
          </cell>
          <cell r="E268">
            <v>1160.104</v>
          </cell>
          <cell r="F268">
            <v>1268.7429999999999</v>
          </cell>
          <cell r="G268">
            <v>1278.9789372200969</v>
          </cell>
          <cell r="H268">
            <v>1323.2266321032737</v>
          </cell>
          <cell r="I268">
            <v>1617</v>
          </cell>
          <cell r="J268">
            <v>1519</v>
          </cell>
          <cell r="K268">
            <v>1344.64</v>
          </cell>
          <cell r="L268">
            <v>1661.1950000000002</v>
          </cell>
          <cell r="M268">
            <v>1762.453</v>
          </cell>
          <cell r="N268">
            <v>1904.855</v>
          </cell>
          <cell r="O268">
            <v>1867.038</v>
          </cell>
          <cell r="P268">
            <v>1822.5529999999999</v>
          </cell>
        </row>
        <row r="269">
          <cell r="B269">
            <v>1267</v>
          </cell>
          <cell r="C269">
            <v>504.92400000000004</v>
          </cell>
          <cell r="D269">
            <v>608.10300000000007</v>
          </cell>
          <cell r="E269">
            <v>636.85599999999999</v>
          </cell>
          <cell r="F269">
            <v>546.52600000000007</v>
          </cell>
          <cell r="G269">
            <v>593.52616305370123</v>
          </cell>
          <cell r="H269">
            <v>531.07077835534983</v>
          </cell>
          <cell r="I269">
            <v>622</v>
          </cell>
          <cell r="J269">
            <v>526</v>
          </cell>
          <cell r="K269">
            <v>542.39200000000005</v>
          </cell>
          <cell r="L269">
            <v>576.11699999999996</v>
          </cell>
          <cell r="M269">
            <v>619.87199999999996</v>
          </cell>
          <cell r="N269">
            <v>664.24400000000003</v>
          </cell>
          <cell r="O269">
            <v>717.55399999999997</v>
          </cell>
          <cell r="P269">
            <v>750.74</v>
          </cell>
        </row>
        <row r="270">
          <cell r="B270">
            <v>1268</v>
          </cell>
          <cell r="C270">
            <v>48.425000000000004</v>
          </cell>
          <cell r="D270">
            <v>61.718000000000004</v>
          </cell>
          <cell r="E270">
            <v>73.31</v>
          </cell>
          <cell r="F270">
            <v>53.044000000000004</v>
          </cell>
          <cell r="G270">
            <v>69.944160629224044</v>
          </cell>
          <cell r="H270">
            <v>77.138772275078736</v>
          </cell>
          <cell r="I270">
            <v>73</v>
          </cell>
          <cell r="J270">
            <v>85</v>
          </cell>
          <cell r="K270">
            <v>89.593999999999994</v>
          </cell>
          <cell r="L270">
            <v>87.632999999999996</v>
          </cell>
          <cell r="M270">
            <v>88.195999999999998</v>
          </cell>
          <cell r="N270">
            <v>92.245999999999995</v>
          </cell>
          <cell r="O270">
            <v>89.768000000000001</v>
          </cell>
          <cell r="P270">
            <v>89.76</v>
          </cell>
        </row>
        <row r="271">
          <cell r="B271">
            <v>1269</v>
          </cell>
          <cell r="C271">
            <v>4758.7929999999997</v>
          </cell>
          <cell r="D271">
            <v>4785.6810000000005</v>
          </cell>
          <cell r="E271">
            <v>4245.6189999999997</v>
          </cell>
          <cell r="F271">
            <v>4719.8950000000004</v>
          </cell>
          <cell r="G271">
            <v>4903.0856601086052</v>
          </cell>
          <cell r="H271">
            <v>5558.9363969002252</v>
          </cell>
          <cell r="I271">
            <v>5371</v>
          </cell>
          <cell r="J271">
            <v>4962</v>
          </cell>
          <cell r="K271">
            <v>5463.5360000000001</v>
          </cell>
          <cell r="L271">
            <v>5237.07</v>
          </cell>
          <cell r="M271">
            <v>5323.5810000000001</v>
          </cell>
          <cell r="N271">
            <v>5118.8890000000001</v>
          </cell>
          <cell r="O271">
            <v>4827.9369999999999</v>
          </cell>
          <cell r="P271">
            <v>4916.8249999999998</v>
          </cell>
        </row>
        <row r="272">
          <cell r="B272">
            <v>1270</v>
          </cell>
          <cell r="C272">
            <v>7465.26</v>
          </cell>
          <cell r="D272">
            <v>8330.1139999999996</v>
          </cell>
          <cell r="E272">
            <v>7658.0050000000001</v>
          </cell>
          <cell r="F272">
            <v>8549.8050000000003</v>
          </cell>
          <cell r="G272">
            <v>8838.9434989445144</v>
          </cell>
          <cell r="H272">
            <v>9580.0421413934328</v>
          </cell>
          <cell r="I272">
            <v>9853</v>
          </cell>
          <cell r="J272">
            <v>9907</v>
          </cell>
          <cell r="K272">
            <v>10144.839</v>
          </cell>
          <cell r="L272">
            <v>9853.3189999999995</v>
          </cell>
          <cell r="M272">
            <v>10307.607</v>
          </cell>
          <cell r="N272">
            <v>10264.331</v>
          </cell>
          <cell r="O272">
            <v>10233.380000000001</v>
          </cell>
          <cell r="P272">
            <v>10377.463000000002</v>
          </cell>
        </row>
        <row r="273">
          <cell r="B273">
            <v>1271</v>
          </cell>
          <cell r="C273">
            <v>388.58</v>
          </cell>
          <cell r="D273">
            <v>392.78300000000002</v>
          </cell>
          <cell r="E273">
            <v>323.36599999999999</v>
          </cell>
          <cell r="F273">
            <v>344.06983164736965</v>
          </cell>
          <cell r="G273">
            <v>383.21262850550909</v>
          </cell>
          <cell r="H273">
            <v>379.76010966192604</v>
          </cell>
          <cell r="I273">
            <v>414.14162593089583</v>
          </cell>
          <cell r="J273">
            <v>425.85837406910417</v>
          </cell>
          <cell r="K273">
            <v>479.72099999999995</v>
          </cell>
          <cell r="L273">
            <v>435.46600000000001</v>
          </cell>
          <cell r="M273">
            <v>413.58300000000003</v>
          </cell>
          <cell r="N273">
            <v>391.709</v>
          </cell>
          <cell r="O273">
            <v>406.97399999999999</v>
          </cell>
          <cell r="P273">
            <v>406.74</v>
          </cell>
        </row>
        <row r="274">
          <cell r="B274">
            <v>1272</v>
          </cell>
          <cell r="C274">
            <v>1148459.0811768977</v>
          </cell>
          <cell r="D274">
            <v>1255341.5345606736</v>
          </cell>
          <cell r="E274">
            <v>1239251.5042677906</v>
          </cell>
          <cell r="F274">
            <v>1404517.0730000001</v>
          </cell>
          <cell r="G274">
            <v>1411260.4210000001</v>
          </cell>
          <cell r="H274">
            <v>1398221.284</v>
          </cell>
          <cell r="I274">
            <v>1516895.798</v>
          </cell>
          <cell r="J274">
            <v>1519347.6429999999</v>
          </cell>
          <cell r="K274">
            <v>1531421.345</v>
          </cell>
          <cell r="L274">
            <v>1553818.0149999999</v>
          </cell>
          <cell r="M274">
            <v>1546360.007</v>
          </cell>
          <cell r="N274">
            <v>1561925.1430000002</v>
          </cell>
          <cell r="O274">
            <v>1584626.409</v>
          </cell>
          <cell r="P274">
            <v>1661389.7680000002</v>
          </cell>
        </row>
        <row r="275">
          <cell r="B275">
            <v>1273</v>
          </cell>
          <cell r="C275">
            <v>930.577</v>
          </cell>
          <cell r="D275">
            <v>1071.1200000000001</v>
          </cell>
          <cell r="E275">
            <v>1295.9090000000001</v>
          </cell>
          <cell r="F275">
            <v>1163.5340000000001</v>
          </cell>
          <cell r="G275">
            <v>1209.0347765908728</v>
          </cell>
          <cell r="H275">
            <v>1490.3606386992776</v>
          </cell>
          <cell r="I275">
            <v>1491</v>
          </cell>
          <cell r="J275">
            <v>1579</v>
          </cell>
          <cell r="K275">
            <v>1643.4180000000001</v>
          </cell>
          <cell r="L275">
            <v>1683.874</v>
          </cell>
          <cell r="M275">
            <v>1713.8123921675415</v>
          </cell>
          <cell r="N275">
            <v>1755.8107884166277</v>
          </cell>
          <cell r="O275">
            <v>1837.3732884941885</v>
          </cell>
          <cell r="P275">
            <v>1850.073265443385</v>
          </cell>
        </row>
        <row r="276">
          <cell r="B276">
            <v>1274</v>
          </cell>
          <cell r="C276">
            <v>473.67500000000001</v>
          </cell>
          <cell r="D276">
            <v>495.89699999999999</v>
          </cell>
          <cell r="E276">
            <v>496.73200000000003</v>
          </cell>
          <cell r="F276">
            <v>541.99099999999999</v>
          </cell>
          <cell r="G276">
            <v>539.56923913972832</v>
          </cell>
          <cell r="H276">
            <v>577.55183344417924</v>
          </cell>
          <cell r="I276">
            <v>631</v>
          </cell>
          <cell r="J276">
            <v>682</v>
          </cell>
          <cell r="K276">
            <v>683.32899999999995</v>
          </cell>
          <cell r="L276">
            <v>715.01900000000001</v>
          </cell>
          <cell r="M276">
            <v>832.81299999999999</v>
          </cell>
          <cell r="N276">
            <v>866.40600000000006</v>
          </cell>
          <cell r="O276">
            <v>1028.5</v>
          </cell>
          <cell r="P276">
            <v>1028.5</v>
          </cell>
        </row>
        <row r="277">
          <cell r="B277">
            <v>1275</v>
          </cell>
          <cell r="C277">
            <v>4053.3330000000001</v>
          </cell>
          <cell r="D277">
            <v>4097.5160000000005</v>
          </cell>
          <cell r="E277">
            <v>4141.1310000000003</v>
          </cell>
          <cell r="F277">
            <v>4046.527</v>
          </cell>
          <cell r="G277">
            <v>4797.1702168700667</v>
          </cell>
          <cell r="H277">
            <v>5151.4854459087837</v>
          </cell>
          <cell r="I277">
            <v>5704</v>
          </cell>
          <cell r="J277">
            <v>5748</v>
          </cell>
          <cell r="K277">
            <v>5734.027</v>
          </cell>
          <cell r="L277">
            <v>5296.59</v>
          </cell>
          <cell r="M277">
            <v>5093.3140000000003</v>
          </cell>
          <cell r="N277">
            <v>5022.9549999999999</v>
          </cell>
          <cell r="O277">
            <v>4866.7139999999999</v>
          </cell>
          <cell r="P277">
            <v>4602.8220000000001</v>
          </cell>
        </row>
        <row r="278">
          <cell r="B278">
            <v>1276</v>
          </cell>
          <cell r="C278">
            <v>1086.5840000000001</v>
          </cell>
          <cell r="D278">
            <v>1106.5260000000001</v>
          </cell>
          <cell r="E278">
            <v>1235.2529999999999</v>
          </cell>
          <cell r="F278">
            <v>1331.991</v>
          </cell>
          <cell r="G278">
            <v>1330.9374565446633</v>
          </cell>
          <cell r="H278">
            <v>1481.4600111290761</v>
          </cell>
          <cell r="I278">
            <v>1863</v>
          </cell>
          <cell r="J278">
            <v>2307</v>
          </cell>
          <cell r="K278">
            <v>2119.6439999999998</v>
          </cell>
          <cell r="L278">
            <v>2060.5530000000003</v>
          </cell>
          <cell r="M278">
            <v>2101.1869999999999</v>
          </cell>
          <cell r="N278">
            <v>2206.8380000000002</v>
          </cell>
          <cell r="O278">
            <v>2164.4639999999999</v>
          </cell>
          <cell r="P278">
            <v>2296.6550000000002</v>
          </cell>
        </row>
        <row r="279">
          <cell r="B279">
            <v>1277</v>
          </cell>
          <cell r="C279">
            <v>34.343000000000004</v>
          </cell>
          <cell r="D279">
            <v>54.792999999999999</v>
          </cell>
          <cell r="E279">
            <v>61.17</v>
          </cell>
          <cell r="F279">
            <v>41.402999999999999</v>
          </cell>
          <cell r="G279">
            <v>60.951339976895241</v>
          </cell>
          <cell r="H279">
            <v>27</v>
          </cell>
          <cell r="I279">
            <v>27</v>
          </cell>
          <cell r="J279">
            <v>46</v>
          </cell>
          <cell r="K279">
            <v>36.043999999999997</v>
          </cell>
          <cell r="L279">
            <v>43.655000000000008</v>
          </cell>
          <cell r="M279">
            <v>49.186999999999998</v>
          </cell>
          <cell r="N279">
            <v>54.359000000000002</v>
          </cell>
          <cell r="O279">
            <v>55.231999999999999</v>
          </cell>
          <cell r="P279">
            <v>54.698999999999998</v>
          </cell>
        </row>
        <row r="280">
          <cell r="B280">
            <v>1278</v>
          </cell>
          <cell r="C280">
            <v>191.899</v>
          </cell>
          <cell r="D280">
            <v>200.35300000000001</v>
          </cell>
          <cell r="E280">
            <v>216.637</v>
          </cell>
          <cell r="F280">
            <v>206.44</v>
          </cell>
          <cell r="G280">
            <v>212.83008877178173</v>
          </cell>
          <cell r="H280">
            <v>212.62610306592217</v>
          </cell>
          <cell r="I280">
            <v>250</v>
          </cell>
          <cell r="J280">
            <v>214</v>
          </cell>
          <cell r="K280">
            <v>232.196</v>
          </cell>
          <cell r="L280">
            <v>229.55600000000001</v>
          </cell>
          <cell r="M280">
            <v>233.56100000000001</v>
          </cell>
          <cell r="N280">
            <v>232.78399999999999</v>
          </cell>
          <cell r="O280">
            <v>224.578</v>
          </cell>
          <cell r="P280">
            <v>219.33199999999999</v>
          </cell>
        </row>
        <row r="281">
          <cell r="B281">
            <v>1279</v>
          </cell>
          <cell r="C281">
            <v>236.453</v>
          </cell>
          <cell r="D281">
            <v>217.208</v>
          </cell>
          <cell r="E281">
            <v>240.00300000000001</v>
          </cell>
          <cell r="F281">
            <v>242.51500000000001</v>
          </cell>
          <cell r="G281">
            <v>270.78382186456741</v>
          </cell>
          <cell r="H281">
            <v>266.0298684871305</v>
          </cell>
          <cell r="I281">
            <v>261</v>
          </cell>
          <cell r="J281">
            <v>269</v>
          </cell>
          <cell r="K281">
            <v>284.20699999999999</v>
          </cell>
          <cell r="L281">
            <v>280.34199999999998</v>
          </cell>
          <cell r="M281">
            <v>288.71899999999999</v>
          </cell>
          <cell r="N281">
            <v>279.09399999999999</v>
          </cell>
          <cell r="O281">
            <v>276.70100000000002</v>
          </cell>
          <cell r="P281">
            <v>270.11700000000002</v>
          </cell>
        </row>
        <row r="282">
          <cell r="B282">
            <v>1280</v>
          </cell>
          <cell r="C282">
            <v>10262.67</v>
          </cell>
          <cell r="D282">
            <v>8262.1990000000005</v>
          </cell>
          <cell r="E282">
            <v>6890.4359999999997</v>
          </cell>
          <cell r="F282">
            <v>7700.1220000000003</v>
          </cell>
          <cell r="G282">
            <v>7666.879207257658</v>
          </cell>
          <cell r="H282">
            <v>9133.0328456455391</v>
          </cell>
          <cell r="I282">
            <v>9171</v>
          </cell>
          <cell r="J282">
            <v>9877</v>
          </cell>
          <cell r="K282">
            <v>10928.205</v>
          </cell>
          <cell r="L282">
            <v>11027.768</v>
          </cell>
          <cell r="M282">
            <v>10797.906000000001</v>
          </cell>
          <cell r="N282">
            <v>11398.382</v>
          </cell>
          <cell r="O282">
            <v>13126.325000000001</v>
          </cell>
          <cell r="P282">
            <v>14117.982</v>
          </cell>
        </row>
        <row r="283">
          <cell r="B283">
            <v>1281</v>
          </cell>
          <cell r="C283">
            <v>243.18100000000001</v>
          </cell>
          <cell r="D283">
            <v>256.61799999999999</v>
          </cell>
          <cell r="E283">
            <v>284.13100000000003</v>
          </cell>
          <cell r="F283">
            <v>294.41500000000002</v>
          </cell>
          <cell r="G283">
            <v>246.80296679169058</v>
          </cell>
          <cell r="H283">
            <v>287.78695810317839</v>
          </cell>
          <cell r="I283">
            <v>352</v>
          </cell>
          <cell r="J283">
            <v>297</v>
          </cell>
          <cell r="K283">
            <v>321.11200000000002</v>
          </cell>
          <cell r="L283">
            <v>323.92700000000008</v>
          </cell>
          <cell r="M283">
            <v>326.59899999999999</v>
          </cell>
          <cell r="N283">
            <v>336.05599999999998</v>
          </cell>
          <cell r="O283">
            <v>307.60899999999998</v>
          </cell>
          <cell r="P283">
            <v>329.55200000000002</v>
          </cell>
        </row>
        <row r="284">
          <cell r="B284">
            <v>1282</v>
          </cell>
          <cell r="C284">
            <v>404.14300000000003</v>
          </cell>
          <cell r="D284">
            <v>494.25800000000004</v>
          </cell>
          <cell r="E284">
            <v>468.125</v>
          </cell>
          <cell r="F284">
            <v>581.92100000000005</v>
          </cell>
          <cell r="G284">
            <v>488.60992210986512</v>
          </cell>
          <cell r="H284">
            <v>552.82786797139761</v>
          </cell>
          <cell r="I284">
            <v>610</v>
          </cell>
          <cell r="J284">
            <v>733</v>
          </cell>
          <cell r="K284">
            <v>746.85800000000006</v>
          </cell>
          <cell r="L284">
            <v>707.62400000000002</v>
          </cell>
          <cell r="M284">
            <v>719.93700000000001</v>
          </cell>
          <cell r="N284">
            <v>674.69399999999996</v>
          </cell>
          <cell r="O284">
            <v>656.86800000000005</v>
          </cell>
          <cell r="P284">
            <v>642.08100000000002</v>
          </cell>
        </row>
        <row r="285">
          <cell r="B285">
            <v>1283</v>
          </cell>
          <cell r="C285">
            <v>368.37900000000002</v>
          </cell>
          <cell r="D285">
            <v>387.267</v>
          </cell>
          <cell r="E285">
            <v>451.39400000000001</v>
          </cell>
          <cell r="F285">
            <v>543.63700000000006</v>
          </cell>
          <cell r="G285">
            <v>941.24856161041498</v>
          </cell>
          <cell r="H285">
            <v>901.93026044707449</v>
          </cell>
          <cell r="I285">
            <v>1139</v>
          </cell>
          <cell r="J285">
            <v>954</v>
          </cell>
          <cell r="K285">
            <v>913.25300000000004</v>
          </cell>
          <cell r="L285">
            <v>817.96400000000006</v>
          </cell>
          <cell r="M285">
            <v>1256.575</v>
          </cell>
          <cell r="N285">
            <v>1052.953</v>
          </cell>
          <cell r="O285">
            <v>1033.106</v>
          </cell>
          <cell r="P285">
            <v>1016.231</v>
          </cell>
        </row>
        <row r="286">
          <cell r="B286">
            <v>1284</v>
          </cell>
          <cell r="C286">
            <v>1535.415</v>
          </cell>
          <cell r="D286">
            <v>1661.075</v>
          </cell>
          <cell r="E286">
            <v>1869.9380000000001</v>
          </cell>
          <cell r="F286">
            <v>1943.088</v>
          </cell>
          <cell r="G286">
            <v>2042.3694903733422</v>
          </cell>
          <cell r="H286">
            <v>2593.049498785339</v>
          </cell>
          <cell r="I286">
            <v>2602</v>
          </cell>
          <cell r="J286">
            <v>2801</v>
          </cell>
          <cell r="K286">
            <v>2671.9339999999997</v>
          </cell>
          <cell r="L286">
            <v>2931.8810000000003</v>
          </cell>
          <cell r="M286">
            <v>2989.3160000000003</v>
          </cell>
          <cell r="N286">
            <v>3314.0740000000001</v>
          </cell>
          <cell r="O286">
            <v>3764.7539999999999</v>
          </cell>
          <cell r="P286">
            <v>3239.3639999999996</v>
          </cell>
        </row>
        <row r="287">
          <cell r="B287">
            <v>1285</v>
          </cell>
          <cell r="C287">
            <v>242.28800000000001</v>
          </cell>
          <cell r="D287">
            <v>236.904</v>
          </cell>
          <cell r="E287">
            <v>265.66700000000003</v>
          </cell>
          <cell r="F287">
            <v>293.39</v>
          </cell>
          <cell r="G287">
            <v>295.76387923214742</v>
          </cell>
          <cell r="H287">
            <v>239.32798577652633</v>
          </cell>
          <cell r="I287">
            <v>387</v>
          </cell>
          <cell r="J287">
            <v>279</v>
          </cell>
          <cell r="K287">
            <v>347.71500000000003</v>
          </cell>
          <cell r="L287">
            <v>309.32300000000004</v>
          </cell>
          <cell r="M287">
            <v>316.41500000000002</v>
          </cell>
          <cell r="N287">
            <v>294.46600000000001</v>
          </cell>
          <cell r="O287">
            <v>289.87099999999998</v>
          </cell>
          <cell r="P287">
            <v>293.68600000000004</v>
          </cell>
        </row>
        <row r="288">
          <cell r="B288">
            <v>1286</v>
          </cell>
          <cell r="C288">
            <v>153.97</v>
          </cell>
          <cell r="D288">
            <v>212.55799999999999</v>
          </cell>
          <cell r="E288">
            <v>198.52199999999999</v>
          </cell>
          <cell r="F288">
            <v>181.52100000000002</v>
          </cell>
          <cell r="G288">
            <v>288.76946316922499</v>
          </cell>
          <cell r="H288">
            <v>229.43839958741367</v>
          </cell>
          <cell r="I288">
            <v>249</v>
          </cell>
          <cell r="J288">
            <v>262</v>
          </cell>
          <cell r="K288">
            <v>251.31700000000001</v>
          </cell>
          <cell r="L288">
            <v>226.74600000000001</v>
          </cell>
          <cell r="M288">
            <v>211.416</v>
          </cell>
          <cell r="N288">
            <v>235.762</v>
          </cell>
          <cell r="O288">
            <v>278.101</v>
          </cell>
          <cell r="P288">
            <v>392.31</v>
          </cell>
        </row>
        <row r="289">
          <cell r="B289">
            <v>1287</v>
          </cell>
          <cell r="C289">
            <v>1535.2860000000001</v>
          </cell>
          <cell r="D289">
            <v>1534.3910000000001</v>
          </cell>
          <cell r="E289">
            <v>1658.7909999999999</v>
          </cell>
          <cell r="F289">
            <v>1914.7350000000001</v>
          </cell>
          <cell r="G289">
            <v>1931.4580356612869</v>
          </cell>
          <cell r="H289">
            <v>1998.6853688196682</v>
          </cell>
          <cell r="I289">
            <v>2226</v>
          </cell>
          <cell r="J289">
            <v>2210</v>
          </cell>
          <cell r="K289">
            <v>2239.634721797875</v>
          </cell>
          <cell r="L289">
            <v>2297.8538208235732</v>
          </cell>
          <cell r="M289">
            <v>2338.7084505829848</v>
          </cell>
          <cell r="N289">
            <v>2396.0204438137284</v>
          </cell>
          <cell r="O289">
            <v>2788.3780000000002</v>
          </cell>
          <cell r="P289">
            <v>2914.873</v>
          </cell>
        </row>
        <row r="290">
          <cell r="B290">
            <v>1288</v>
          </cell>
          <cell r="C290">
            <v>115.47289559887464</v>
          </cell>
          <cell r="D290">
            <v>118.27786435910768</v>
          </cell>
          <cell r="E290">
            <v>124.18040653441827</v>
          </cell>
          <cell r="F290">
            <v>132.13118129364008</v>
          </cell>
          <cell r="G290">
            <v>135.5970329811941</v>
          </cell>
          <cell r="H290">
            <v>172.76810082789552</v>
          </cell>
          <cell r="I290">
            <v>158.881</v>
          </cell>
          <cell r="J290">
            <v>183.352</v>
          </cell>
          <cell r="K290">
            <v>180.358</v>
          </cell>
          <cell r="L290">
            <v>180.358</v>
          </cell>
          <cell r="M290">
            <v>83.584000000000003</v>
          </cell>
          <cell r="N290">
            <v>108.768</v>
          </cell>
          <cell r="O290">
            <v>4.0110000000000001</v>
          </cell>
          <cell r="P290">
            <v>4.673</v>
          </cell>
        </row>
        <row r="291">
          <cell r="B291">
            <v>1289</v>
          </cell>
          <cell r="C291">
            <v>161.328</v>
          </cell>
          <cell r="D291">
            <v>245.93</v>
          </cell>
          <cell r="E291">
            <v>227.28900000000002</v>
          </cell>
          <cell r="F291">
            <v>234.67400000000001</v>
          </cell>
          <cell r="G291">
            <v>268.78541727516097</v>
          </cell>
          <cell r="H291">
            <v>268.99674434386435</v>
          </cell>
          <cell r="I291">
            <v>281</v>
          </cell>
          <cell r="J291">
            <v>314</v>
          </cell>
          <cell r="K291">
            <v>282.10500000000002</v>
          </cell>
          <cell r="L291">
            <v>272.27300000000002</v>
          </cell>
          <cell r="M291">
            <v>419.18700000000001</v>
          </cell>
          <cell r="N291">
            <v>356.00200000000001</v>
          </cell>
          <cell r="O291">
            <v>365.54900000000004</v>
          </cell>
          <cell r="P291">
            <v>334.66</v>
          </cell>
        </row>
        <row r="292">
          <cell r="B292">
            <v>1290</v>
          </cell>
          <cell r="C292">
            <v>519.70699999999999</v>
          </cell>
          <cell r="D292">
            <v>472.935</v>
          </cell>
          <cell r="E292">
            <v>439.32900000000001</v>
          </cell>
          <cell r="F292">
            <v>449.75600000000003</v>
          </cell>
          <cell r="G292">
            <v>466.62747162639471</v>
          </cell>
          <cell r="H292">
            <v>484.58972326652025</v>
          </cell>
          <cell r="I292">
            <v>542</v>
          </cell>
          <cell r="J292">
            <v>524</v>
          </cell>
          <cell r="K292">
            <v>524.76700000000005</v>
          </cell>
          <cell r="L292">
            <v>511.11700000000002</v>
          </cell>
          <cell r="M292">
            <v>512.73699999999997</v>
          </cell>
          <cell r="N292">
            <v>490.584</v>
          </cell>
          <cell r="O292">
            <v>498.137</v>
          </cell>
          <cell r="P292">
            <v>448.61500000000001</v>
          </cell>
        </row>
        <row r="293">
          <cell r="B293">
            <v>1291</v>
          </cell>
          <cell r="C293">
            <v>359.65600000000001</v>
          </cell>
          <cell r="D293">
            <v>349.64699999999999</v>
          </cell>
          <cell r="E293">
            <v>353.16899999999998</v>
          </cell>
          <cell r="F293">
            <v>374.83499999999998</v>
          </cell>
          <cell r="G293">
            <v>376.69926510310665</v>
          </cell>
          <cell r="H293">
            <v>607.22059201151717</v>
          </cell>
          <cell r="I293">
            <v>392</v>
          </cell>
          <cell r="J293">
            <v>373</v>
          </cell>
          <cell r="K293">
            <v>393.274</v>
          </cell>
          <cell r="L293">
            <v>353.77300000000002</v>
          </cell>
          <cell r="M293">
            <v>365.98099999999999</v>
          </cell>
          <cell r="N293">
            <v>390.839</v>
          </cell>
          <cell r="O293">
            <v>460.005</v>
          </cell>
          <cell r="P293">
            <v>470.77599999999995</v>
          </cell>
        </row>
        <row r="294">
          <cell r="B294">
            <v>1292</v>
          </cell>
          <cell r="C294">
            <v>27956.016</v>
          </cell>
          <cell r="D294">
            <v>27956.016</v>
          </cell>
          <cell r="E294">
            <v>37547.076813264808</v>
          </cell>
          <cell r="F294">
            <v>36505.694445702393</v>
          </cell>
          <cell r="G294">
            <v>42774.455349840609</v>
          </cell>
          <cell r="H294">
            <v>42797.97342236292</v>
          </cell>
          <cell r="I294">
            <v>35587</v>
          </cell>
          <cell r="J294">
            <v>36229</v>
          </cell>
          <cell r="K294">
            <v>40112.688652000004</v>
          </cell>
          <cell r="L294">
            <v>39239.285924999996</v>
          </cell>
          <cell r="M294">
            <v>39678.807999999997</v>
          </cell>
          <cell r="N294">
            <v>42250.411</v>
          </cell>
          <cell r="O294">
            <v>41441.595000000001</v>
          </cell>
          <cell r="P294">
            <v>38089.875999999997</v>
          </cell>
        </row>
        <row r="295">
          <cell r="B295">
            <v>1293</v>
          </cell>
          <cell r="C295">
            <v>2151.8160000000003</v>
          </cell>
          <cell r="D295">
            <v>2235.8000000000002</v>
          </cell>
          <cell r="E295">
            <v>2378.6979999999999</v>
          </cell>
          <cell r="F295">
            <v>2379.2240000000002</v>
          </cell>
          <cell r="G295">
            <v>2408.1698385296527</v>
          </cell>
          <cell r="H295">
            <v>2626.1930810328154</v>
          </cell>
          <cell r="I295">
            <v>3007</v>
          </cell>
          <cell r="J295">
            <v>2932</v>
          </cell>
          <cell r="K295">
            <v>3090.0910000000003</v>
          </cell>
          <cell r="L295">
            <v>3189.6909999999998</v>
          </cell>
          <cell r="M295">
            <v>3223.1040000000003</v>
          </cell>
          <cell r="N295">
            <v>2992.5129999999999</v>
          </cell>
          <cell r="O295">
            <v>2948.076</v>
          </cell>
          <cell r="P295">
            <v>2873.1080000000002</v>
          </cell>
        </row>
        <row r="296">
          <cell r="B296">
            <v>1294</v>
          </cell>
          <cell r="C296">
            <v>443.02300000000002</v>
          </cell>
          <cell r="D296">
            <v>494.69100000000003</v>
          </cell>
          <cell r="E296">
            <v>407.714</v>
          </cell>
          <cell r="F296">
            <v>473.1</v>
          </cell>
          <cell r="G296">
            <v>546.56365520265081</v>
          </cell>
          <cell r="H296">
            <v>591.39725410893698</v>
          </cell>
          <cell r="I296">
            <v>446</v>
          </cell>
          <cell r="J296">
            <v>535</v>
          </cell>
          <cell r="K296">
            <v>608.69000000000005</v>
          </cell>
          <cell r="L296">
            <v>542.95500000000004</v>
          </cell>
          <cell r="M296">
            <v>623.101</v>
          </cell>
          <cell r="N296">
            <v>471.75200000000001</v>
          </cell>
          <cell r="O296">
            <v>579.06899999999996</v>
          </cell>
          <cell r="P296">
            <v>604.28200000000004</v>
          </cell>
        </row>
        <row r="297">
          <cell r="B297">
            <v>1295</v>
          </cell>
          <cell r="C297">
            <v>517.95299999999997</v>
          </cell>
          <cell r="D297">
            <v>497.55900000000003</v>
          </cell>
          <cell r="E297">
            <v>550.16899999999998</v>
          </cell>
          <cell r="F297">
            <v>572.27600000000007</v>
          </cell>
          <cell r="G297">
            <v>535.57242996091554</v>
          </cell>
          <cell r="H297">
            <v>538.98244730663987</v>
          </cell>
          <cell r="I297">
            <v>735</v>
          </cell>
          <cell r="J297">
            <v>536</v>
          </cell>
          <cell r="K297">
            <v>599.27300000000002</v>
          </cell>
          <cell r="L297">
            <v>649.41600000000005</v>
          </cell>
          <cell r="M297">
            <v>564.79600000000005</v>
          </cell>
          <cell r="N297">
            <v>642.22800000000007</v>
          </cell>
          <cell r="O297">
            <v>673.976</v>
          </cell>
          <cell r="P297">
            <v>689.65400000000011</v>
          </cell>
        </row>
        <row r="298">
          <cell r="B298">
            <v>1296</v>
          </cell>
          <cell r="C298">
            <v>83.73</v>
          </cell>
          <cell r="D298">
            <v>83.73</v>
          </cell>
          <cell r="E298">
            <v>125.50500000000001</v>
          </cell>
          <cell r="F298">
            <v>111.441</v>
          </cell>
          <cell r="G298">
            <v>105.91544323853927</v>
          </cell>
          <cell r="H298">
            <v>132.52045493410961</v>
          </cell>
          <cell r="I298">
            <v>194</v>
          </cell>
          <cell r="J298">
            <v>149</v>
          </cell>
          <cell r="K298">
            <v>160.036</v>
          </cell>
          <cell r="L298">
            <v>153.33100000000002</v>
          </cell>
          <cell r="M298">
            <v>171.05</v>
          </cell>
          <cell r="N298">
            <v>174.762</v>
          </cell>
          <cell r="O298">
            <v>204.136</v>
          </cell>
          <cell r="P298">
            <v>238.95499999999998</v>
          </cell>
        </row>
        <row r="299">
          <cell r="B299">
            <v>1297</v>
          </cell>
          <cell r="C299">
            <v>905.70500000000004</v>
          </cell>
          <cell r="D299">
            <v>1022.384</v>
          </cell>
          <cell r="E299">
            <v>973.851</v>
          </cell>
          <cell r="F299">
            <v>1061.951</v>
          </cell>
          <cell r="G299">
            <v>1319.9462313029283</v>
          </cell>
          <cell r="H299">
            <v>1240.1541081147273</v>
          </cell>
          <cell r="I299">
            <v>1493</v>
          </cell>
          <cell r="J299">
            <v>1295</v>
          </cell>
          <cell r="K299">
            <v>1446.404</v>
          </cell>
          <cell r="L299">
            <v>1508.8889999999999</v>
          </cell>
          <cell r="M299">
            <v>1346.5550000000001</v>
          </cell>
          <cell r="N299">
            <v>857.33199999999999</v>
          </cell>
          <cell r="O299">
            <v>700.58699999999999</v>
          </cell>
          <cell r="P299">
            <v>667.04100000000005</v>
          </cell>
        </row>
        <row r="300">
          <cell r="B300">
            <v>1298</v>
          </cell>
          <cell r="C300">
            <v>168.39600000000002</v>
          </cell>
          <cell r="D300">
            <v>166.209</v>
          </cell>
          <cell r="E300">
            <v>186.85300000000001</v>
          </cell>
          <cell r="F300">
            <v>222.71299999999999</v>
          </cell>
          <cell r="G300">
            <v>225.81971860292336</v>
          </cell>
          <cell r="H300">
            <v>233.39423406305875</v>
          </cell>
          <cell r="I300">
            <v>235</v>
          </cell>
          <cell r="J300">
            <v>237</v>
          </cell>
          <cell r="K300">
            <v>214.697</v>
          </cell>
          <cell r="L300">
            <v>291.44900000000001</v>
          </cell>
          <cell r="M300">
            <v>233.042</v>
          </cell>
          <cell r="N300">
            <v>353.04200000000003</v>
          </cell>
          <cell r="O300">
            <v>329.34399999999999</v>
          </cell>
          <cell r="P300">
            <v>364.738</v>
          </cell>
        </row>
        <row r="301">
          <cell r="B301">
            <v>1299</v>
          </cell>
          <cell r="C301">
            <v>2840.4070000000002</v>
          </cell>
          <cell r="D301">
            <v>2858.8577</v>
          </cell>
          <cell r="E301">
            <v>3248.09</v>
          </cell>
          <cell r="F301">
            <v>3073.3740000000003</v>
          </cell>
          <cell r="G301">
            <v>3410.277431822024</v>
          </cell>
          <cell r="H301">
            <v>3597.2455985429533</v>
          </cell>
          <cell r="I301">
            <v>3839.3052924601957</v>
          </cell>
          <cell r="J301">
            <v>3812</v>
          </cell>
          <cell r="K301">
            <v>4446.8779999999997</v>
          </cell>
          <cell r="L301">
            <v>4211.3599999999997</v>
          </cell>
          <cell r="M301">
            <v>4270.1440000000002</v>
          </cell>
          <cell r="N301">
            <v>4109.9449999999997</v>
          </cell>
          <cell r="O301">
            <v>4390.04</v>
          </cell>
          <cell r="P301">
            <v>4065.0630000000001</v>
          </cell>
        </row>
        <row r="302">
          <cell r="B302">
            <v>1300</v>
          </cell>
          <cell r="C302">
            <v>1991.9650000000001</v>
          </cell>
          <cell r="D302">
            <v>2130.0419999999999</v>
          </cell>
          <cell r="E302">
            <v>2310.1</v>
          </cell>
          <cell r="F302">
            <v>2268.1240000000003</v>
          </cell>
          <cell r="G302">
            <v>2142.2897198436622</v>
          </cell>
          <cell r="H302">
            <v>2225.1568925503479</v>
          </cell>
          <cell r="I302">
            <v>2371</v>
          </cell>
          <cell r="J302">
            <v>2325</v>
          </cell>
          <cell r="K302">
            <v>2397.4480000000003</v>
          </cell>
          <cell r="L302">
            <v>2415.1290000000004</v>
          </cell>
          <cell r="M302">
            <v>2449.21</v>
          </cell>
          <cell r="N302">
            <v>2753.2530000000002</v>
          </cell>
          <cell r="O302">
            <v>2724.2420000000002</v>
          </cell>
          <cell r="P302">
            <v>2852.643</v>
          </cell>
        </row>
        <row r="303">
          <cell r="B303">
            <v>1301</v>
          </cell>
          <cell r="C303">
            <v>263.81900000000002</v>
          </cell>
          <cell r="D303">
            <v>341.64499999999998</v>
          </cell>
          <cell r="E303">
            <v>378.21</v>
          </cell>
          <cell r="F303">
            <v>393.90600000000001</v>
          </cell>
          <cell r="G303">
            <v>394.68490640776423</v>
          </cell>
          <cell r="H303">
            <v>429.20804060748935</v>
          </cell>
          <cell r="I303">
            <v>524</v>
          </cell>
          <cell r="J303">
            <v>419</v>
          </cell>
          <cell r="K303">
            <v>481.25900000000001</v>
          </cell>
          <cell r="L303">
            <v>432.11799999999999</v>
          </cell>
          <cell r="M303">
            <v>519.44600000000003</v>
          </cell>
          <cell r="N303">
            <v>693.11900000000003</v>
          </cell>
          <cell r="O303">
            <v>659.00200000000007</v>
          </cell>
          <cell r="P303">
            <v>655.005</v>
          </cell>
        </row>
        <row r="304">
          <cell r="B304">
            <v>1302</v>
          </cell>
          <cell r="C304">
            <v>976.35599999999999</v>
          </cell>
          <cell r="D304">
            <v>1016.939</v>
          </cell>
          <cell r="E304">
            <v>1038.3630000000001</v>
          </cell>
          <cell r="F304">
            <v>1197.9270000000001</v>
          </cell>
          <cell r="G304">
            <v>1208.0355742961697</v>
          </cell>
          <cell r="H304">
            <v>1278.7234942522666</v>
          </cell>
          <cell r="I304">
            <v>1422</v>
          </cell>
          <cell r="J304">
            <v>1691</v>
          </cell>
          <cell r="K304">
            <v>1746.73</v>
          </cell>
          <cell r="L304">
            <v>1767.7060000000001</v>
          </cell>
          <cell r="M304">
            <v>1875.4960000000001</v>
          </cell>
          <cell r="N304">
            <v>1985.769</v>
          </cell>
          <cell r="O304">
            <v>2002.4570000000001</v>
          </cell>
          <cell r="P304">
            <v>1973.7710000000002</v>
          </cell>
        </row>
        <row r="305">
          <cell r="B305">
            <v>1303</v>
          </cell>
          <cell r="C305">
            <v>1148.3040000000001</v>
          </cell>
          <cell r="D305">
            <v>1347.633</v>
          </cell>
          <cell r="E305">
            <v>1462.732</v>
          </cell>
          <cell r="F305">
            <v>1603.914</v>
          </cell>
          <cell r="G305">
            <v>1835.5346153697797</v>
          </cell>
          <cell r="H305">
            <v>1986.1499907330399</v>
          </cell>
          <cell r="I305">
            <v>1946.8460467800519</v>
          </cell>
          <cell r="J305">
            <v>1933</v>
          </cell>
          <cell r="K305">
            <v>2179.1430000000005</v>
          </cell>
          <cell r="L305">
            <v>2052.6999999999998</v>
          </cell>
          <cell r="M305">
            <v>2139.3119999999999</v>
          </cell>
          <cell r="N305">
            <v>2219.5500000000002</v>
          </cell>
          <cell r="O305">
            <v>2285.4990000000003</v>
          </cell>
          <cell r="P305">
            <v>2336.8150000000001</v>
          </cell>
        </row>
        <row r="306">
          <cell r="B306">
            <v>1304</v>
          </cell>
          <cell r="C306">
            <v>331.88800000000003</v>
          </cell>
          <cell r="D306">
            <v>433.93099999999998</v>
          </cell>
          <cell r="E306">
            <v>472.02100000000002</v>
          </cell>
          <cell r="F306">
            <v>543.6</v>
          </cell>
          <cell r="G306">
            <v>485.61231522575554</v>
          </cell>
          <cell r="H306">
            <v>560.73953692268765</v>
          </cell>
          <cell r="I306">
            <v>616</v>
          </cell>
          <cell r="J306">
            <v>549</v>
          </cell>
          <cell r="K306">
            <v>583.28000000000009</v>
          </cell>
          <cell r="L306">
            <v>585.12199999999996</v>
          </cell>
          <cell r="M306">
            <v>553.45400000000006</v>
          </cell>
          <cell r="N306">
            <v>640.32500000000005</v>
          </cell>
          <cell r="O306">
            <v>715.81100000000004</v>
          </cell>
          <cell r="P306">
            <v>718.03300000000002</v>
          </cell>
        </row>
        <row r="307">
          <cell r="B307">
            <v>1305</v>
          </cell>
          <cell r="C307">
            <v>615.70699999999999</v>
          </cell>
          <cell r="D307">
            <v>618.553</v>
          </cell>
          <cell r="E307">
            <v>676.24800000000005</v>
          </cell>
          <cell r="F307">
            <v>705.56299999999999</v>
          </cell>
          <cell r="G307">
            <v>765.38895774265166</v>
          </cell>
          <cell r="H307">
            <v>697.21582633244236</v>
          </cell>
          <cell r="I307">
            <v>1045</v>
          </cell>
          <cell r="J307">
            <v>943</v>
          </cell>
          <cell r="K307">
            <v>952.33600000000001</v>
          </cell>
          <cell r="L307">
            <v>953.44</v>
          </cell>
          <cell r="M307">
            <v>987.31900000000007</v>
          </cell>
          <cell r="N307">
            <v>891.68799999999999</v>
          </cell>
          <cell r="O307">
            <v>810.15800000000002</v>
          </cell>
          <cell r="P307">
            <v>760.33800000000008</v>
          </cell>
        </row>
        <row r="308">
          <cell r="B308">
            <v>1306</v>
          </cell>
          <cell r="C308">
            <v>387.90300000000002</v>
          </cell>
          <cell r="D308">
            <v>361.74900000000002</v>
          </cell>
          <cell r="E308">
            <v>457.06700000000001</v>
          </cell>
          <cell r="F308">
            <v>522.87599999999998</v>
          </cell>
          <cell r="G308">
            <v>484.61311293105234</v>
          </cell>
          <cell r="H308">
            <v>477.66701293414138</v>
          </cell>
          <cell r="I308">
            <v>404</v>
          </cell>
          <cell r="J308">
            <v>403</v>
          </cell>
          <cell r="K308">
            <v>394.28300000000002</v>
          </cell>
          <cell r="L308">
            <v>380.22899999999998</v>
          </cell>
          <cell r="M308">
            <v>408.81900000000002</v>
          </cell>
          <cell r="N308">
            <v>433.553</v>
          </cell>
          <cell r="O308">
            <v>449.86900000000003</v>
          </cell>
          <cell r="P308">
            <v>441.71500000000003</v>
          </cell>
        </row>
        <row r="309">
          <cell r="B309">
            <v>1307</v>
          </cell>
          <cell r="C309">
            <v>1846.7440000000001</v>
          </cell>
          <cell r="D309">
            <v>1855.519</v>
          </cell>
          <cell r="E309">
            <v>2247.1610000000001</v>
          </cell>
          <cell r="F309">
            <v>2188.748</v>
          </cell>
          <cell r="G309">
            <v>2526.9826033043946</v>
          </cell>
          <cell r="H309">
            <v>2347.7877612953453</v>
          </cell>
          <cell r="I309">
            <v>2650</v>
          </cell>
          <cell r="J309">
            <v>2016.5</v>
          </cell>
          <cell r="K309">
            <v>2016.5</v>
          </cell>
          <cell r="L309">
            <v>2563.9039999999995</v>
          </cell>
          <cell r="M309">
            <v>2629.3589999999999</v>
          </cell>
          <cell r="N309">
            <v>2645.7559999999999</v>
          </cell>
          <cell r="O309">
            <v>2768.6590345290269</v>
          </cell>
          <cell r="P309">
            <v>2777.7330000000002</v>
          </cell>
        </row>
        <row r="310">
          <cell r="B310">
            <v>1308</v>
          </cell>
          <cell r="C310">
            <v>2502.752</v>
          </cell>
          <cell r="D310">
            <v>2797.415</v>
          </cell>
          <cell r="E310">
            <v>2821.5349999999999</v>
          </cell>
          <cell r="F310">
            <v>2850.6019999999999</v>
          </cell>
          <cell r="G310">
            <v>3108.5183388216574</v>
          </cell>
          <cell r="H310">
            <v>3590.9087452668064</v>
          </cell>
          <cell r="I310">
            <v>3922</v>
          </cell>
          <cell r="J310">
            <v>3737</v>
          </cell>
          <cell r="K310">
            <v>3687.4589999999998</v>
          </cell>
          <cell r="L310">
            <v>3584.5930000000003</v>
          </cell>
          <cell r="M310">
            <v>3837.5419999999999</v>
          </cell>
          <cell r="N310">
            <v>4779.5929999999998</v>
          </cell>
          <cell r="O310">
            <v>4824.9000000000005</v>
          </cell>
          <cell r="P310">
            <v>5226.3140000000003</v>
          </cell>
        </row>
        <row r="311">
          <cell r="B311">
            <v>1309</v>
          </cell>
          <cell r="C311">
            <v>7404.6379999999999</v>
          </cell>
          <cell r="D311">
            <v>7744.3130000000001</v>
          </cell>
          <cell r="E311">
            <v>7586.1030000000001</v>
          </cell>
          <cell r="F311">
            <v>7213.9160000000002</v>
          </cell>
          <cell r="G311">
            <v>7974.6335140262445</v>
          </cell>
          <cell r="H311">
            <v>9293.2441419091647</v>
          </cell>
          <cell r="I311">
            <v>10118</v>
          </cell>
          <cell r="J311">
            <v>10630</v>
          </cell>
          <cell r="K311">
            <v>11199.312000000002</v>
          </cell>
          <cell r="L311">
            <v>10909.699000000001</v>
          </cell>
          <cell r="M311">
            <v>11793.076000000001</v>
          </cell>
          <cell r="N311">
            <v>11667.568000000001</v>
          </cell>
          <cell r="O311">
            <v>12157.153</v>
          </cell>
          <cell r="P311">
            <v>11683.618999999999</v>
          </cell>
        </row>
        <row r="312">
          <cell r="B312">
            <v>1310</v>
          </cell>
          <cell r="C312">
            <v>509.649</v>
          </cell>
          <cell r="D312">
            <v>399.83300000000003</v>
          </cell>
          <cell r="E312">
            <v>537.91700000000003</v>
          </cell>
          <cell r="F312">
            <v>517.81799999999998</v>
          </cell>
          <cell r="G312">
            <v>489.60912440456838</v>
          </cell>
          <cell r="H312">
            <v>497.44618531236671</v>
          </cell>
          <cell r="I312">
            <v>601</v>
          </cell>
          <cell r="J312">
            <v>589</v>
          </cell>
          <cell r="K312">
            <v>576.64199999999994</v>
          </cell>
          <cell r="L312">
            <v>587.88</v>
          </cell>
          <cell r="M312">
            <v>544.31100000000004</v>
          </cell>
          <cell r="N312">
            <v>557.64979318717258</v>
          </cell>
          <cell r="O312">
            <v>583.55424234544262</v>
          </cell>
          <cell r="P312">
            <v>587.58778603131316</v>
          </cell>
        </row>
        <row r="313">
          <cell r="B313">
            <v>1311</v>
          </cell>
          <cell r="C313">
            <v>524.40300000000002</v>
          </cell>
          <cell r="D313">
            <v>675.44500000000005</v>
          </cell>
          <cell r="E313">
            <v>642.86199999999997</v>
          </cell>
          <cell r="F313">
            <v>778.49700000000007</v>
          </cell>
          <cell r="G313">
            <v>734.41368660685248</v>
          </cell>
          <cell r="H313">
            <v>750.61959175365075</v>
          </cell>
          <cell r="I313">
            <v>823</v>
          </cell>
          <cell r="J313">
            <v>740</v>
          </cell>
          <cell r="K313">
            <v>822.48400000000004</v>
          </cell>
          <cell r="L313">
            <v>764.92499999999995</v>
          </cell>
          <cell r="M313">
            <v>769.59199999999998</v>
          </cell>
          <cell r="N313">
            <v>893.27800000000002</v>
          </cell>
          <cell r="O313">
            <v>1016.9640000000001</v>
          </cell>
          <cell r="P313">
            <v>759.93000000000006</v>
          </cell>
        </row>
        <row r="314">
          <cell r="B314">
            <v>1312</v>
          </cell>
          <cell r="C314">
            <v>305.70600000000002</v>
          </cell>
          <cell r="D314">
            <v>282.94</v>
          </cell>
          <cell r="E314">
            <v>273.54300000000001</v>
          </cell>
          <cell r="F314">
            <v>286.32400000000001</v>
          </cell>
          <cell r="G314">
            <v>290.76786775863144</v>
          </cell>
          <cell r="H314">
            <v>269.98570296277552</v>
          </cell>
          <cell r="I314">
            <v>141.5</v>
          </cell>
          <cell r="J314">
            <v>141.5</v>
          </cell>
          <cell r="K314">
            <v>295.98200000000003</v>
          </cell>
          <cell r="L314">
            <v>303.08499999999998</v>
          </cell>
          <cell r="M314">
            <v>309.67200000000003</v>
          </cell>
          <cell r="N314">
            <v>333.78000000000003</v>
          </cell>
          <cell r="O314">
            <v>350.97800000000001</v>
          </cell>
          <cell r="P314">
            <v>337.23200000000003</v>
          </cell>
        </row>
        <row r="315">
          <cell r="B315">
            <v>1313</v>
          </cell>
          <cell r="C315">
            <v>858.375</v>
          </cell>
          <cell r="D315">
            <v>903.58</v>
          </cell>
          <cell r="E315">
            <v>855.81500000000005</v>
          </cell>
          <cell r="F315">
            <v>938.13700000000006</v>
          </cell>
          <cell r="G315">
            <v>946.24457308393107</v>
          </cell>
          <cell r="H315">
            <v>993.90341200582225</v>
          </cell>
          <cell r="I315">
            <v>1111</v>
          </cell>
          <cell r="J315">
            <v>998</v>
          </cell>
          <cell r="K315">
            <v>1011.4440000000001</v>
          </cell>
          <cell r="L315">
            <v>1173.442</v>
          </cell>
          <cell r="M315">
            <v>1040.8900000000001</v>
          </cell>
          <cell r="N315">
            <v>1059.53</v>
          </cell>
          <cell r="O315">
            <v>1038.4960000000001</v>
          </cell>
          <cell r="P315">
            <v>1026.605</v>
          </cell>
        </row>
        <row r="316">
          <cell r="B316">
            <v>1314</v>
          </cell>
          <cell r="C316">
            <v>14317.607</v>
          </cell>
          <cell r="D316">
            <v>12268.83</v>
          </cell>
          <cell r="E316">
            <v>15420.948</v>
          </cell>
          <cell r="F316">
            <v>16111.135</v>
          </cell>
          <cell r="G316">
            <v>16958.461345702723</v>
          </cell>
          <cell r="H316">
            <v>18850.540235067638</v>
          </cell>
          <cell r="I316">
            <v>19466</v>
          </cell>
          <cell r="J316">
            <v>19661</v>
          </cell>
          <cell r="K316">
            <v>20086.61</v>
          </cell>
          <cell r="L316">
            <v>21622.944000000003</v>
          </cell>
          <cell r="M316">
            <v>21939.386999999999</v>
          </cell>
          <cell r="N316">
            <v>24880.909</v>
          </cell>
          <cell r="O316">
            <v>26598.478999999999</v>
          </cell>
          <cell r="P316">
            <v>21701.388999999999</v>
          </cell>
        </row>
        <row r="317">
          <cell r="B317">
            <v>1315</v>
          </cell>
          <cell r="C317">
            <v>2384.3650000000002</v>
          </cell>
          <cell r="D317">
            <v>2321.6433999999999</v>
          </cell>
          <cell r="E317">
            <v>2371.1930000000002</v>
          </cell>
          <cell r="F317">
            <v>2622.4920000000002</v>
          </cell>
          <cell r="G317">
            <v>2960.6363992055835</v>
          </cell>
          <cell r="H317">
            <v>3212.1375942237914</v>
          </cell>
          <cell r="I317">
            <v>3871</v>
          </cell>
          <cell r="J317">
            <v>4228</v>
          </cell>
          <cell r="K317">
            <v>4284.6948433309572</v>
          </cell>
          <cell r="L317">
            <v>4396.0750925077227</v>
          </cell>
          <cell r="M317">
            <v>4474.2349905270858</v>
          </cell>
          <cell r="N317">
            <v>4583.8798354952232</v>
          </cell>
          <cell r="O317">
            <v>4796.8143395457782</v>
          </cell>
          <cell r="P317">
            <v>4829.9700580507169</v>
          </cell>
        </row>
      </sheetData>
      <sheetData sheetId="4">
        <row r="21">
          <cell r="B21">
            <v>7</v>
          </cell>
          <cell r="C21">
            <v>98431.228931666978</v>
          </cell>
          <cell r="D21">
            <v>86237.825084460885</v>
          </cell>
          <cell r="E21">
            <v>-0.12387739114454221</v>
          </cell>
          <cell r="F21">
            <v>108511</v>
          </cell>
          <cell r="G21">
            <v>110216</v>
          </cell>
          <cell r="H21">
            <v>0.90710830175435653</v>
          </cell>
          <cell r="I21">
            <v>0.78244379295620314</v>
          </cell>
          <cell r="J21">
            <v>-0.13743067785517005</v>
          </cell>
          <cell r="K21">
            <v>21433.415312399233</v>
          </cell>
          <cell r="L21">
            <v>15198.030136513653</v>
          </cell>
          <cell r="M21">
            <v>0.21775015454982036</v>
          </cell>
          <cell r="N21">
            <v>0.17623392196670984</v>
          </cell>
          <cell r="O21">
            <v>2386.8155991393078</v>
          </cell>
          <cell r="P21">
            <v>8873.4433982314658</v>
          </cell>
          <cell r="Q21">
            <v>2.4248560391299037E-2</v>
          </cell>
          <cell r="R21">
            <v>0.10289502766959696</v>
          </cell>
        </row>
        <row r="22">
          <cell r="B22">
            <v>8</v>
          </cell>
          <cell r="C22">
            <v>58818.181129949335</v>
          </cell>
          <cell r="D22">
            <v>62061.864275952474</v>
          </cell>
          <cell r="E22">
            <v>5.5147627547964095E-2</v>
          </cell>
          <cell r="F22">
            <v>87779</v>
          </cell>
          <cell r="G22">
            <v>91686</v>
          </cell>
          <cell r="H22">
            <v>0.67007121441289297</v>
          </cell>
          <cell r="I22">
            <v>0.67689575590550877</v>
          </cell>
          <cell r="J22">
            <v>1.018480028066171E-2</v>
          </cell>
          <cell r="K22">
            <v>13141.891165917157</v>
          </cell>
          <cell r="L22">
            <v>11378.103924837487</v>
          </cell>
          <cell r="M22">
            <v>0.22343246447696602</v>
          </cell>
          <cell r="N22">
            <v>0.18333487170552556</v>
          </cell>
          <cell r="O22">
            <v>1641.5689782621837</v>
          </cell>
          <cell r="P22">
            <v>5858.1429239994532</v>
          </cell>
          <cell r="Q22">
            <v>2.7909210157916996E-2</v>
          </cell>
          <cell r="R22">
            <v>9.4391990835978587E-2</v>
          </cell>
        </row>
        <row r="23">
          <cell r="B23">
            <v>9</v>
          </cell>
          <cell r="C23">
            <v>1160810.9778710688</v>
          </cell>
          <cell r="D23">
            <v>1714369.0914459403</v>
          </cell>
          <cell r="E23">
            <v>0.47687188020059823</v>
          </cell>
          <cell r="F23">
            <v>1486438</v>
          </cell>
          <cell r="G23">
            <v>1517639</v>
          </cell>
          <cell r="H23">
            <v>0.7809346759643313</v>
          </cell>
          <cell r="I23">
            <v>1.1296290431689884</v>
          </cell>
          <cell r="J23">
            <v>0.44650900765044721</v>
          </cell>
          <cell r="K23">
            <v>238010.03132920459</v>
          </cell>
          <cell r="L23">
            <v>322156.6761025429</v>
          </cell>
          <cell r="M23">
            <v>0.20503771575775048</v>
          </cell>
          <cell r="N23">
            <v>0.18791558813675774</v>
          </cell>
          <cell r="O23">
            <v>2418.8647335060696</v>
          </cell>
          <cell r="P23">
            <v>4749.2845698519277</v>
          </cell>
          <cell r="Q23">
            <v>2.0837714146555329E-3</v>
          </cell>
          <cell r="R23">
            <v>2.7702812618059197E-3</v>
          </cell>
        </row>
        <row r="24">
          <cell r="B24">
            <v>10</v>
          </cell>
          <cell r="C24">
            <v>58594.602977063092</v>
          </cell>
          <cell r="D24">
            <v>59673.428669777604</v>
          </cell>
          <cell r="E24">
            <v>1.8411690461266783E-2</v>
          </cell>
          <cell r="F24">
            <v>79627</v>
          </cell>
          <cell r="G24">
            <v>85041</v>
          </cell>
          <cell r="H24">
            <v>0.73586350078570195</v>
          </cell>
          <cell r="I24">
            <v>0.70170186933100043</v>
          </cell>
          <cell r="J24">
            <v>-4.642386994086023E-2</v>
          </cell>
          <cell r="K24">
            <v>12934.987312210156</v>
          </cell>
          <cell r="L24">
            <v>11537.698045337722</v>
          </cell>
          <cell r="M24">
            <v>0.22075390317558033</v>
          </cell>
          <cell r="N24">
            <v>0.19334732899604848</v>
          </cell>
          <cell r="O24">
            <v>1356.1461259340422</v>
          </cell>
          <cell r="P24">
            <v>5244.1313027434926</v>
          </cell>
          <cell r="Q24">
            <v>2.3144556956293513E-2</v>
          </cell>
          <cell r="R24">
            <v>8.7880509292730682E-2</v>
          </cell>
        </row>
        <row r="25">
          <cell r="B25">
            <v>11</v>
          </cell>
          <cell r="C25">
            <v>41015.311154108807</v>
          </cell>
          <cell r="D25">
            <v>63608.595012960184</v>
          </cell>
          <cell r="E25">
            <v>0.55084999291997416</v>
          </cell>
          <cell r="F25">
            <v>62281</v>
          </cell>
          <cell r="G25">
            <v>68727</v>
          </cell>
          <cell r="H25">
            <v>0.65855254658898876</v>
          </cell>
          <cell r="I25">
            <v>0.9255255578296766</v>
          </cell>
          <cell r="J25">
            <v>0.4053936358206951</v>
          </cell>
          <cell r="K25">
            <v>8980.6140044388085</v>
          </cell>
          <cell r="L25">
            <v>12393.420645526543</v>
          </cell>
          <cell r="M25">
            <v>0.21895759782719956</v>
          </cell>
          <cell r="N25">
            <v>0.19483877364374103</v>
          </cell>
          <cell r="O25">
            <v>883.62054306588482</v>
          </cell>
          <cell r="P25">
            <v>4757.6194744552886</v>
          </cell>
          <cell r="Q25">
            <v>2.1543675232544614E-2</v>
          </cell>
          <cell r="R25">
            <v>7.4795229693187359E-2</v>
          </cell>
        </row>
        <row r="26">
          <cell r="B26">
            <v>12</v>
          </cell>
          <cell r="C26">
            <v>71173.581833062388</v>
          </cell>
          <cell r="D26">
            <v>73488.513238777334</v>
          </cell>
          <cell r="E26">
            <v>3.2525149726827296E-2</v>
          </cell>
          <cell r="F26">
            <v>83964</v>
          </cell>
          <cell r="G26">
            <v>92184</v>
          </cell>
          <cell r="H26">
            <v>0.84766783184534311</v>
          </cell>
          <cell r="I26">
            <v>0.79719379977845761</v>
          </cell>
          <cell r="J26">
            <v>-5.9544588305309731E-2</v>
          </cell>
          <cell r="K26">
            <v>15949.948126217836</v>
          </cell>
          <cell r="L26">
            <v>13800.434848004999</v>
          </cell>
          <cell r="M26">
            <v>0.22409927553777514</v>
          </cell>
          <cell r="N26">
            <v>0.18779036668172774</v>
          </cell>
          <cell r="O26">
            <v>2307.7863971334386</v>
          </cell>
          <cell r="P26">
            <v>9361.4866665322261</v>
          </cell>
          <cell r="Q26">
            <v>3.2424761234391024E-2</v>
          </cell>
          <cell r="R26">
            <v>0.12738707389704673</v>
          </cell>
        </row>
        <row r="27">
          <cell r="B27">
            <v>13</v>
          </cell>
          <cell r="C27">
            <v>38996.989775664842</v>
          </cell>
          <cell r="D27">
            <v>55388.583970559499</v>
          </cell>
          <cell r="E27">
            <v>0.42032973029942555</v>
          </cell>
          <cell r="F27">
            <v>12819</v>
          </cell>
          <cell r="G27">
            <v>13811</v>
          </cell>
          <cell r="H27">
            <v>3.0421241731542898</v>
          </cell>
          <cell r="I27">
            <v>4.0104687546563973</v>
          </cell>
          <cell r="J27">
            <v>0.31831198412195616</v>
          </cell>
          <cell r="K27">
            <v>8822.5149848425281</v>
          </cell>
          <cell r="L27">
            <v>10378.49935169245</v>
          </cell>
          <cell r="M27">
            <v>0.22623579500867044</v>
          </cell>
          <cell r="N27">
            <v>0.18737614518560172</v>
          </cell>
          <cell r="O27">
            <v>981.74820051226095</v>
          </cell>
          <cell r="P27">
            <v>3159.481652082668</v>
          </cell>
          <cell r="Q27">
            <v>2.5174973918753542E-2</v>
          </cell>
          <cell r="R27">
            <v>5.7042109142237979E-2</v>
          </cell>
        </row>
        <row r="28">
          <cell r="B28">
            <v>14</v>
          </cell>
          <cell r="C28">
            <v>57646.142077913231</v>
          </cell>
          <cell r="D28">
            <v>65821.676776314212</v>
          </cell>
          <cell r="E28">
            <v>0.14182275523921639</v>
          </cell>
          <cell r="F28">
            <v>91140</v>
          </cell>
          <cell r="G28">
            <v>101022</v>
          </cell>
          <cell r="H28">
            <v>0.63250101029090666</v>
          </cell>
          <cell r="I28">
            <v>0.65155784657118465</v>
          </cell>
          <cell r="J28">
            <v>3.0129337297837955E-2</v>
          </cell>
          <cell r="K28">
            <v>12623.746962723146</v>
          </cell>
          <cell r="L28">
            <v>12692.025423989666</v>
          </cell>
          <cell r="M28">
            <v>0.21898684816862807</v>
          </cell>
          <cell r="N28">
            <v>0.19282440140687609</v>
          </cell>
          <cell r="O28">
            <v>1131.1556781017114</v>
          </cell>
          <cell r="P28">
            <v>3396.5994864457571</v>
          </cell>
          <cell r="Q28">
            <v>1.9622400343337232E-2</v>
          </cell>
          <cell r="R28">
            <v>5.1603053170289577E-2</v>
          </cell>
        </row>
        <row r="29">
          <cell r="B29">
            <v>15</v>
          </cell>
          <cell r="C29">
            <v>25222.678212764687</v>
          </cell>
          <cell r="D29">
            <v>25779.027468697837</v>
          </cell>
          <cell r="E29">
            <v>2.2057501239166388E-2</v>
          </cell>
          <cell r="F29">
            <v>39728</v>
          </cell>
          <cell r="G29">
            <v>45475</v>
          </cell>
          <cell r="H29">
            <v>0.63488416765919975</v>
          </cell>
          <cell r="I29">
            <v>0.56688350673332244</v>
          </cell>
          <cell r="J29">
            <v>-0.10710719276020675</v>
          </cell>
          <cell r="K29">
            <v>5288.8955298164292</v>
          </cell>
          <cell r="L29">
            <v>5137.2721138346951</v>
          </cell>
          <cell r="M29">
            <v>0.20968810231816803</v>
          </cell>
          <cell r="N29">
            <v>0.19928106752951108</v>
          </cell>
          <cell r="O29">
            <v>240.16667998816072</v>
          </cell>
          <cell r="P29">
            <v>824.07511558087617</v>
          </cell>
          <cell r="Q29">
            <v>9.5218548150298021E-3</v>
          </cell>
          <cell r="R29">
            <v>3.1966881472992287E-2</v>
          </cell>
        </row>
        <row r="30">
          <cell r="B30">
            <v>16</v>
          </cell>
          <cell r="C30">
            <v>85716.282191447215</v>
          </cell>
          <cell r="D30">
            <v>97777.056083240677</v>
          </cell>
          <cell r="E30">
            <v>0.14070575138636721</v>
          </cell>
          <cell r="F30">
            <v>123007</v>
          </cell>
          <cell r="G30">
            <v>128919</v>
          </cell>
          <cell r="H30">
            <v>0.69684068541991284</v>
          </cell>
          <cell r="I30">
            <v>0.75843790351492546</v>
          </cell>
          <cell r="J30">
            <v>8.8394979489313963E-2</v>
          </cell>
          <cell r="K30">
            <v>18702.193620373608</v>
          </cell>
          <cell r="L30">
            <v>18976.232457161983</v>
          </cell>
          <cell r="M30">
            <v>0.21818717683767805</v>
          </cell>
          <cell r="N30">
            <v>0.19407653714800863</v>
          </cell>
          <cell r="O30">
            <v>1771.6128721027744</v>
          </cell>
          <cell r="P30">
            <v>7042.2458731790375</v>
          </cell>
          <cell r="Q30">
            <v>2.0668335429503103E-2</v>
          </cell>
          <cell r="R30">
            <v>7.2023500760584905E-2</v>
          </cell>
        </row>
        <row r="31">
          <cell r="E31">
            <v>0.35827067871810514</v>
          </cell>
          <cell r="H31">
            <v>0.77986055041512059</v>
          </cell>
          <cell r="I31">
            <v>1.0219475864083705</v>
          </cell>
          <cell r="J31">
            <v>0.31042349284674886</v>
          </cell>
          <cell r="M31">
            <v>0.2097870719681125</v>
          </cell>
          <cell r="N31">
            <v>0.18819864919003085</v>
          </cell>
          <cell r="Q31">
            <v>8.9125526372905405E-3</v>
          </cell>
          <cell r="R31">
            <v>2.3117081665466985E-2</v>
          </cell>
        </row>
      </sheetData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io combustibile"/>
      <sheetName val="Sheet3"/>
      <sheetName val="EMISSIONI_AGR"/>
      <sheetName val="gasolio agricoltura"/>
      <sheetName val="EE agricoltura"/>
      <sheetName val="EE tasporti"/>
      <sheetName val="EE industria"/>
      <sheetName val="EE_IP"/>
      <sheetName val="EE TERZIARIO"/>
      <sheetName val="EE DOMESTICO"/>
      <sheetName val="gas agricoltura"/>
      <sheetName val="gas trasporti"/>
      <sheetName val="gas industria"/>
      <sheetName val="gas DOMESTICO"/>
      <sheetName val="gas TERZIARIO"/>
      <sheetName val="calore_TERZIARIO"/>
      <sheetName val="calore_DOMESTICO"/>
      <sheetName val="calore_industria"/>
      <sheetName val="legna_industria"/>
      <sheetName val="ST_industria"/>
      <sheetName val="Sheet1"/>
      <sheetName val="popolazione residente"/>
      <sheetName val="circolante"/>
      <sheetName val="per_FV"/>
    </sheetNames>
    <sheetDataSet>
      <sheetData sheetId="0"/>
      <sheetData sheetId="1"/>
      <sheetData sheetId="2"/>
      <sheetData sheetId="3"/>
      <sheetData sheetId="4">
        <row r="4">
          <cell r="AL4">
            <v>1001</v>
          </cell>
          <cell r="AM4">
            <v>83.83383078615617</v>
          </cell>
          <cell r="AN4">
            <v>80.362866340699867</v>
          </cell>
          <cell r="AO4">
            <v>75.156876296442817</v>
          </cell>
          <cell r="AP4">
            <v>88.81981065571388</v>
          </cell>
          <cell r="AQ4">
            <v>99.045014016905824</v>
          </cell>
          <cell r="AR4">
            <v>98.650002620747486</v>
          </cell>
          <cell r="AS4">
            <v>100.60196951809546</v>
          </cell>
          <cell r="AT4">
            <v>94.361563487148928</v>
          </cell>
          <cell r="AU4">
            <v>90.143368980839199</v>
          </cell>
          <cell r="AV4">
            <v>122.99829144202796</v>
          </cell>
          <cell r="AW4">
            <v>121.79648791304764</v>
          </cell>
          <cell r="AX4">
            <v>113.31138156650063</v>
          </cell>
          <cell r="AY4">
            <v>109.51255826850947</v>
          </cell>
          <cell r="AZ4">
            <v>114.74786694894031</v>
          </cell>
        </row>
        <row r="5">
          <cell r="AL5">
            <v>1002</v>
          </cell>
          <cell r="AM5">
            <v>159.23645251294613</v>
          </cell>
          <cell r="AN5">
            <v>172.0352620114929</v>
          </cell>
          <cell r="AO5">
            <v>136.728416117058</v>
          </cell>
          <cell r="AP5">
            <v>177.58866797917153</v>
          </cell>
          <cell r="AQ5">
            <v>204.15400848382629</v>
          </cell>
          <cell r="AR5">
            <v>197.30000524149497</v>
          </cell>
          <cell r="AS5">
            <v>228.64083981385335</v>
          </cell>
          <cell r="AT5">
            <v>222.85390525688362</v>
          </cell>
          <cell r="AU5">
            <v>206.85656834392768</v>
          </cell>
          <cell r="AV5">
            <v>220.84787885206626</v>
          </cell>
          <cell r="AW5">
            <v>247.42231679994151</v>
          </cell>
          <cell r="AX5">
            <v>275.78367776016398</v>
          </cell>
          <cell r="AY5">
            <v>298.64110263602385</v>
          </cell>
          <cell r="AZ5">
            <v>250.66326632538195</v>
          </cell>
        </row>
        <row r="6">
          <cell r="AL6">
            <v>1003</v>
          </cell>
          <cell r="AM6">
            <v>0</v>
          </cell>
          <cell r="AN6">
            <v>0</v>
          </cell>
          <cell r="AO6">
            <v>0.25698185670533524</v>
          </cell>
          <cell r="AP6">
            <v>3.0694287351133598</v>
          </cell>
          <cell r="AQ6">
            <v>8.0853072666861898</v>
          </cell>
          <cell r="AR6">
            <v>11.838000314489699</v>
          </cell>
          <cell r="AS6">
            <v>9.1456335925541339</v>
          </cell>
          <cell r="AT6">
            <v>9.0346177806844707</v>
          </cell>
          <cell r="AU6">
            <v>7.7453757899093363</v>
          </cell>
          <cell r="AV6">
            <v>7.6264160141711148</v>
          </cell>
          <cell r="AW6">
            <v>7.9959601000612812</v>
          </cell>
          <cell r="AX6">
            <v>7.9813102943315863</v>
          </cell>
          <cell r="AY6">
            <v>12.215373032664376</v>
          </cell>
          <cell r="AZ6">
            <v>10.529849931459523</v>
          </cell>
        </row>
        <row r="7">
          <cell r="AL7">
            <v>1004</v>
          </cell>
          <cell r="AM7">
            <v>54.046366171492025</v>
          </cell>
          <cell r="AN7">
            <v>40.202829577190649</v>
          </cell>
          <cell r="AO7">
            <v>37.940463683580028</v>
          </cell>
          <cell r="AP7">
            <v>35.447214183991733</v>
          </cell>
          <cell r="AQ7">
            <v>52.554497233460239</v>
          </cell>
          <cell r="AR7">
            <v>42.419501126921425</v>
          </cell>
          <cell r="AS7">
            <v>79.262157802135832</v>
          </cell>
          <cell r="AT7">
            <v>46.176935323498412</v>
          </cell>
          <cell r="AU7">
            <v>46.13730354762297</v>
          </cell>
          <cell r="AV7">
            <v>49.443225380633713</v>
          </cell>
          <cell r="AW7">
            <v>53.289948074276722</v>
          </cell>
          <cell r="AX7">
            <v>54.455266222109323</v>
          </cell>
          <cell r="AY7">
            <v>55.000797386504786</v>
          </cell>
          <cell r="AZ7">
            <v>41.955494227673029</v>
          </cell>
        </row>
        <row r="8">
          <cell r="AL8">
            <v>1005</v>
          </cell>
          <cell r="AM8">
            <v>0</v>
          </cell>
          <cell r="AN8">
            <v>0.10800091071980863</v>
          </cell>
          <cell r="AO8">
            <v>0.10785734861720274</v>
          </cell>
          <cell r="AP8">
            <v>0.12126893076975093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0.23547773442824504</v>
          </cell>
          <cell r="AX8">
            <v>0.3236392831191981</v>
          </cell>
          <cell r="AY8">
            <v>0</v>
          </cell>
          <cell r="AZ8">
            <v>0</v>
          </cell>
        </row>
        <row r="9">
          <cell r="AL9">
            <v>1006</v>
          </cell>
          <cell r="AM9">
            <v>48.099701772502719</v>
          </cell>
          <cell r="AN9">
            <v>46.900923794851238</v>
          </cell>
          <cell r="AO9">
            <v>51.942223314068883</v>
          </cell>
          <cell r="AP9">
            <v>42.000831778783905</v>
          </cell>
          <cell r="AQ9">
            <v>47.501180191781366</v>
          </cell>
          <cell r="AR9">
            <v>83.85250222763537</v>
          </cell>
          <cell r="AS9">
            <v>60.970890617027557</v>
          </cell>
          <cell r="AT9">
            <v>80.307713606084192</v>
          </cell>
          <cell r="AU9">
            <v>70.635179212250108</v>
          </cell>
          <cell r="AV9">
            <v>76.405687472324217</v>
          </cell>
          <cell r="AW9">
            <v>71.024814823988265</v>
          </cell>
          <cell r="AX9">
            <v>60.937728806579912</v>
          </cell>
          <cell r="AY9">
            <v>60.358065818345423</v>
          </cell>
          <cell r="AZ9">
            <v>47.912165095198112</v>
          </cell>
        </row>
        <row r="10">
          <cell r="AL10">
            <v>1007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0.46272410930940827</v>
          </cell>
          <cell r="AW10">
            <v>0.50077579330373512</v>
          </cell>
          <cell r="AX10">
            <v>0.16558288903772925</v>
          </cell>
          <cell r="AY10">
            <v>0.16336348749464868</v>
          </cell>
          <cell r="AZ10">
            <v>0.15959219558177259</v>
          </cell>
        </row>
        <row r="11">
          <cell r="AL11">
            <v>1008</v>
          </cell>
          <cell r="AM11">
            <v>131.74704131296474</v>
          </cell>
          <cell r="AN11">
            <v>149.0901628661147</v>
          </cell>
          <cell r="AO11">
            <v>126.68080067587455</v>
          </cell>
          <cell r="AP11">
            <v>138.04480588178149</v>
          </cell>
          <cell r="AQ11">
            <v>135.42889671699368</v>
          </cell>
          <cell r="AR11">
            <v>142.0560037738764</v>
          </cell>
          <cell r="AS11">
            <v>147.34631899114993</v>
          </cell>
          <cell r="AT11">
            <v>196.75389833490627</v>
          </cell>
          <cell r="AU11">
            <v>207.35652499014452</v>
          </cell>
          <cell r="AV11">
            <v>145.91066290234434</v>
          </cell>
          <cell r="AW11">
            <v>179.02066224026092</v>
          </cell>
          <cell r="AX11">
            <v>195.59102442833952</v>
          </cell>
          <cell r="AY11">
            <v>160.0287644337902</v>
          </cell>
          <cell r="AZ11">
            <v>138.38800008231331</v>
          </cell>
        </row>
        <row r="12">
          <cell r="AL12">
            <v>1009</v>
          </cell>
          <cell r="AM12">
            <v>115.38995431159711</v>
          </cell>
          <cell r="AN12">
            <v>123.41243690422208</v>
          </cell>
          <cell r="AO12">
            <v>117.45477686415784</v>
          </cell>
          <cell r="AP12">
            <v>107.55840812625321</v>
          </cell>
          <cell r="AQ12">
            <v>122.29027240862862</v>
          </cell>
          <cell r="AR12">
            <v>151.92100403595114</v>
          </cell>
          <cell r="AS12">
            <v>150.39486352200132</v>
          </cell>
          <cell r="AT12">
            <v>154.59234869171206</v>
          </cell>
          <cell r="AU12">
            <v>138.2538215847766</v>
          </cell>
          <cell r="AV12">
            <v>125.68028454414235</v>
          </cell>
          <cell r="AW12">
            <v>125.30603161437341</v>
          </cell>
          <cell r="AX12">
            <v>152.31690407053767</v>
          </cell>
          <cell r="AY12">
            <v>134.10666782133285</v>
          </cell>
          <cell r="AZ12">
            <v>131.78541215294035</v>
          </cell>
        </row>
        <row r="13">
          <cell r="AL13">
            <v>1010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0.93368464131374018</v>
          </cell>
          <cell r="AX13">
            <v>3.670779111524725</v>
          </cell>
          <cell r="AY13">
            <v>3.3652878423897632</v>
          </cell>
          <cell r="AZ13">
            <v>6.5572982522483727</v>
          </cell>
        </row>
        <row r="14">
          <cell r="AL14">
            <v>1011</v>
          </cell>
          <cell r="AM14">
            <v>2.5988457464475241</v>
          </cell>
          <cell r="AN14">
            <v>2.8059859256825752</v>
          </cell>
          <cell r="AO14">
            <v>2.3634827696987037</v>
          </cell>
          <cell r="AP14">
            <v>2.5242280799720422</v>
          </cell>
          <cell r="AQ14">
            <v>2.0213268166715475</v>
          </cell>
          <cell r="AR14">
            <v>2.9595000786224248</v>
          </cell>
          <cell r="AS14">
            <v>2.0323630205675851</v>
          </cell>
          <cell r="AT14">
            <v>2.0076928401521048</v>
          </cell>
          <cell r="AU14">
            <v>1.7014334877183157</v>
          </cell>
          <cell r="AV14">
            <v>1.539737057875558</v>
          </cell>
          <cell r="AW14">
            <v>1.1958978390395152</v>
          </cell>
          <cell r="AX14">
            <v>0.83759136727526673</v>
          </cell>
          <cell r="AY14">
            <v>4.8250196500032372</v>
          </cell>
          <cell r="AZ14">
            <v>5.2514458951569765</v>
          </cell>
        </row>
        <row r="15">
          <cell r="AL15">
            <v>1012</v>
          </cell>
          <cell r="AM15">
            <v>154.36862994388642</v>
          </cell>
          <cell r="AN15">
            <v>128.44568689437165</v>
          </cell>
          <cell r="AO15">
            <v>133.03500534440977</v>
          </cell>
          <cell r="AP15">
            <v>57.581341716084083</v>
          </cell>
          <cell r="AQ15">
            <v>47.501180191781366</v>
          </cell>
          <cell r="AR15">
            <v>39.460001048298999</v>
          </cell>
          <cell r="AS15">
            <v>40.647260411351709</v>
          </cell>
          <cell r="AT15">
            <v>34.13077828258578</v>
          </cell>
          <cell r="AU15">
            <v>35.110591745685454</v>
          </cell>
          <cell r="AV15">
            <v>49.112994942536538</v>
          </cell>
          <cell r="AW15">
            <v>51.020518555136398</v>
          </cell>
          <cell r="AX15">
            <v>49.909263268528029</v>
          </cell>
          <cell r="AY15">
            <v>46.795734482338077</v>
          </cell>
          <cell r="AZ15">
            <v>48.076070593363177</v>
          </cell>
        </row>
        <row r="16">
          <cell r="AL16">
            <v>1013</v>
          </cell>
          <cell r="AM16">
            <v>394.69167661287059</v>
          </cell>
          <cell r="AN16">
            <v>389.82215510753565</v>
          </cell>
          <cell r="AO16">
            <v>358.83670939949371</v>
          </cell>
          <cell r="AP16">
            <v>453.04136308953207</v>
          </cell>
          <cell r="AQ16">
            <v>405.27602674264529</v>
          </cell>
          <cell r="AR16">
            <v>497.19601320856736</v>
          </cell>
          <cell r="AS16">
            <v>352.61498406847608</v>
          </cell>
          <cell r="AT16">
            <v>312.1962366436523</v>
          </cell>
          <cell r="AU16">
            <v>276.98783868350858</v>
          </cell>
          <cell r="AV16">
            <v>423.64650622126533</v>
          </cell>
          <cell r="AW16">
            <v>192.29584805453445</v>
          </cell>
          <cell r="AX16">
            <v>251.97844942707744</v>
          </cell>
          <cell r="AY16">
            <v>180.83916482464076</v>
          </cell>
          <cell r="AZ16">
            <v>158.07499139809994</v>
          </cell>
        </row>
        <row r="17">
          <cell r="AL17">
            <v>1014</v>
          </cell>
          <cell r="AM17">
            <v>57.06932910572786</v>
          </cell>
          <cell r="AN17">
            <v>48.027801221795649</v>
          </cell>
          <cell r="AO17">
            <v>43.62126334074869</v>
          </cell>
          <cell r="AP17">
            <v>49.179137227037053</v>
          </cell>
          <cell r="AQ17">
            <v>30.319902250073209</v>
          </cell>
          <cell r="AR17">
            <v>50.311501336581223</v>
          </cell>
          <cell r="AS17">
            <v>46.744349473054463</v>
          </cell>
          <cell r="AT17">
            <v>48.184628163650515</v>
          </cell>
          <cell r="AU17">
            <v>48.732928270175826</v>
          </cell>
          <cell r="AV17">
            <v>56.370034661206873</v>
          </cell>
          <cell r="AW17">
            <v>59.152212545785133</v>
          </cell>
          <cell r="AX17">
            <v>70.11682701252208</v>
          </cell>
          <cell r="AY17">
            <v>65.9703920822745</v>
          </cell>
          <cell r="AZ17">
            <v>68.470443532809568</v>
          </cell>
        </row>
        <row r="18">
          <cell r="AL18">
            <v>1015</v>
          </cell>
          <cell r="AM18">
            <v>82.454196624461801</v>
          </cell>
          <cell r="AN18">
            <v>90.262270572338181</v>
          </cell>
          <cell r="AO18">
            <v>91.411447678049271</v>
          </cell>
          <cell r="AP18">
            <v>102.80344316010481</v>
          </cell>
          <cell r="AQ18">
            <v>85.906389708540772</v>
          </cell>
          <cell r="AR18">
            <v>105.55550280419982</v>
          </cell>
          <cell r="AS18">
            <v>88.407791394689966</v>
          </cell>
          <cell r="AT18">
            <v>112.43079904851787</v>
          </cell>
          <cell r="AU18">
            <v>119.63093054150436</v>
          </cell>
          <cell r="AV18">
            <v>100.77950427570894</v>
          </cell>
          <cell r="AW18">
            <v>104.97576835070166</v>
          </cell>
          <cell r="AX18">
            <v>84.523613572369698</v>
          </cell>
          <cell r="AY18">
            <v>51.618646216373634</v>
          </cell>
          <cell r="AZ18">
            <v>72.334084321792602</v>
          </cell>
        </row>
        <row r="19">
          <cell r="AL19">
            <v>1016</v>
          </cell>
          <cell r="AM19">
            <v>48.095691208079188</v>
          </cell>
          <cell r="AN19">
            <v>43.36847891310051</v>
          </cell>
          <cell r="AO19">
            <v>65.95429973442549</v>
          </cell>
          <cell r="AP19">
            <v>67.21661684573111</v>
          </cell>
          <cell r="AQ19">
            <v>71.757101991839932</v>
          </cell>
          <cell r="AR19">
            <v>56.230501493826068</v>
          </cell>
          <cell r="AS19">
            <v>66.051798168446524</v>
          </cell>
          <cell r="AT19">
            <v>63.242324464791302</v>
          </cell>
          <cell r="AU19">
            <v>45.773698714010692</v>
          </cell>
          <cell r="AV19">
            <v>63.610010801008961</v>
          </cell>
          <cell r="AW19">
            <v>75.711747197455267</v>
          </cell>
          <cell r="AX19">
            <v>74.655303471147107</v>
          </cell>
          <cell r="AY19">
            <v>65.801758804860654</v>
          </cell>
          <cell r="AZ19">
            <v>63.294480432860183</v>
          </cell>
        </row>
        <row r="20">
          <cell r="AL20">
            <v>1017</v>
          </cell>
          <cell r="AM20">
            <v>24.418321492663193</v>
          </cell>
          <cell r="AN20">
            <v>20.282774808483307</v>
          </cell>
          <cell r="AO20">
            <v>21.139102438983766</v>
          </cell>
          <cell r="AP20">
            <v>12.499871469090461</v>
          </cell>
          <cell r="AQ20">
            <v>45.479853375109819</v>
          </cell>
          <cell r="AR20">
            <v>63.136001677278401</v>
          </cell>
          <cell r="AS20">
            <v>51.825257024473423</v>
          </cell>
          <cell r="AT20">
            <v>51.19616742387867</v>
          </cell>
          <cell r="AU20">
            <v>47.17081076490134</v>
          </cell>
          <cell r="AV20">
            <v>46.836512773526266</v>
          </cell>
          <cell r="AW20">
            <v>40.637904212245608</v>
          </cell>
          <cell r="AX20">
            <v>53.51875520683749</v>
          </cell>
          <cell r="AY20">
            <v>51.936941527492245</v>
          </cell>
          <cell r="AZ20">
            <v>41.102538641827202</v>
          </cell>
        </row>
        <row r="21">
          <cell r="AL21">
            <v>1018</v>
          </cell>
          <cell r="AM21">
            <v>57.067323823516091</v>
          </cell>
          <cell r="AN21">
            <v>57.415729442289205</v>
          </cell>
          <cell r="AO21">
            <v>47.645749279152319</v>
          </cell>
          <cell r="AP21">
            <v>70.347189579551909</v>
          </cell>
          <cell r="AQ21">
            <v>64.682458133489519</v>
          </cell>
          <cell r="AR21">
            <v>62.149501651070921</v>
          </cell>
          <cell r="AS21">
            <v>69.100342699297897</v>
          </cell>
          <cell r="AT21">
            <v>66.253863725019457</v>
          </cell>
          <cell r="AU21">
            <v>86.331446567588756</v>
          </cell>
          <cell r="AV21">
            <v>99.435496504851457</v>
          </cell>
          <cell r="AW21">
            <v>88.507751246473077</v>
          </cell>
          <cell r="AX21">
            <v>100.98190761458089</v>
          </cell>
          <cell r="AY21">
            <v>96.518310285789951</v>
          </cell>
          <cell r="AZ21">
            <v>94.263992980890649</v>
          </cell>
        </row>
        <row r="22">
          <cell r="AL22">
            <v>1019</v>
          </cell>
          <cell r="AM22">
            <v>0.85324758110603494</v>
          </cell>
          <cell r="AN22">
            <v>1.0545371942924711</v>
          </cell>
          <cell r="AO22">
            <v>0.89099548857689226</v>
          </cell>
          <cell r="AP22">
            <v>0.9823802458994948</v>
          </cell>
          <cell r="AQ22">
            <v>1.0106634083357737</v>
          </cell>
          <cell r="AR22">
            <v>0.98650002620747501</v>
          </cell>
          <cell r="AS22">
            <v>1.0161815102837926</v>
          </cell>
          <cell r="AT22">
            <v>1.0038464200760524</v>
          </cell>
          <cell r="AU22">
            <v>2.1134530953713577</v>
          </cell>
          <cell r="AV22">
            <v>14.732894742827536</v>
          </cell>
          <cell r="AW22">
            <v>17.801705407955364</v>
          </cell>
          <cell r="AX22">
            <v>13.722950732393107</v>
          </cell>
          <cell r="AY22">
            <v>14.165195302761795</v>
          </cell>
          <cell r="AZ22">
            <v>14.154102427069912</v>
          </cell>
        </row>
        <row r="23">
          <cell r="AL23">
            <v>1020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36.138471122737883</v>
          </cell>
          <cell r="AU23">
            <v>45.431831125886106</v>
          </cell>
          <cell r="AV23">
            <v>34.150243754954445</v>
          </cell>
          <cell r="AW23">
            <v>48.445687782174268</v>
          </cell>
          <cell r="AX23">
            <v>41.540876090731622</v>
          </cell>
          <cell r="AY23">
            <v>58.254365682607883</v>
          </cell>
          <cell r="AZ23">
            <v>58.383785441783203</v>
          </cell>
        </row>
        <row r="24">
          <cell r="AL24">
            <v>1021</v>
          </cell>
          <cell r="AM24">
            <v>42.527022506007604</v>
          </cell>
          <cell r="AN24">
            <v>41.651671983262048</v>
          </cell>
          <cell r="AO24">
            <v>57.180338896913042</v>
          </cell>
          <cell r="AP24">
            <v>57.234859056741946</v>
          </cell>
          <cell r="AQ24">
            <v>59.629141091810652</v>
          </cell>
          <cell r="AR24">
            <v>81.879502175220424</v>
          </cell>
          <cell r="AS24">
            <v>72.148887230149285</v>
          </cell>
          <cell r="AT24">
            <v>75.288481505703928</v>
          </cell>
          <cell r="AU24">
            <v>74.421412153560539</v>
          </cell>
          <cell r="AV24">
            <v>81.611082767071707</v>
          </cell>
          <cell r="AW24">
            <v>80.738014297390905</v>
          </cell>
          <cell r="AX24">
            <v>83.788167493786545</v>
          </cell>
          <cell r="AY24">
            <v>84.087929824422943</v>
          </cell>
          <cell r="AZ24">
            <v>93.746396670895692</v>
          </cell>
        </row>
        <row r="25">
          <cell r="AL25">
            <v>1022</v>
          </cell>
          <cell r="AM25">
            <v>0</v>
          </cell>
          <cell r="AN25">
            <v>0.73664772123039279</v>
          </cell>
          <cell r="AO25">
            <v>0.93788998797567602</v>
          </cell>
          <cell r="AP25">
            <v>2.8737679392495594</v>
          </cell>
          <cell r="AQ25">
            <v>5.0533170416788691</v>
          </cell>
          <cell r="AR25">
            <v>7.8920002096598001</v>
          </cell>
          <cell r="AS25">
            <v>9.1456335925541339</v>
          </cell>
          <cell r="AT25">
            <v>10.038464200760524</v>
          </cell>
          <cell r="AU25">
            <v>27.562827278391484</v>
          </cell>
          <cell r="AV25">
            <v>16.805617705352326</v>
          </cell>
          <cell r="AW25">
            <v>15.033556669611102</v>
          </cell>
          <cell r="AX25">
            <v>14.531511333408512</v>
          </cell>
          <cell r="AY25">
            <v>11.217274821971266</v>
          </cell>
          <cell r="AZ25">
            <v>3.1993921911562113</v>
          </cell>
        </row>
        <row r="26">
          <cell r="AL26">
            <v>1023</v>
          </cell>
          <cell r="AM26">
            <v>37.575980725159667</v>
          </cell>
          <cell r="AN26">
            <v>34.246477463341584</v>
          </cell>
          <cell r="AO26">
            <v>31.640656634347408</v>
          </cell>
          <cell r="AP26">
            <v>37.287648545085602</v>
          </cell>
          <cell r="AQ26">
            <v>42.447863150102499</v>
          </cell>
          <cell r="AR26">
            <v>40.446501074506472</v>
          </cell>
          <cell r="AS26">
            <v>40.647260411351709</v>
          </cell>
          <cell r="AT26">
            <v>45.173088903422354</v>
          </cell>
          <cell r="AU26">
            <v>42.721591836216341</v>
          </cell>
          <cell r="AV26">
            <v>50.038443161155364</v>
          </cell>
          <cell r="AW26">
            <v>54.000494425761083</v>
          </cell>
          <cell r="AX26">
            <v>58.260447029281558</v>
          </cell>
          <cell r="AY26">
            <v>56.690292034594606</v>
          </cell>
          <cell r="AZ26">
            <v>51.871776866659381</v>
          </cell>
        </row>
        <row r="27">
          <cell r="AL27">
            <v>1024</v>
          </cell>
          <cell r="AM27">
            <v>45.714799564026194</v>
          </cell>
          <cell r="AN27">
            <v>51.382466214567089</v>
          </cell>
          <cell r="AO27">
            <v>50.988295802929173</v>
          </cell>
          <cell r="AP27">
            <v>49.842966456947451</v>
          </cell>
          <cell r="AQ27">
            <v>68.725111766832612</v>
          </cell>
          <cell r="AR27">
            <v>63.136001677278401</v>
          </cell>
          <cell r="AS27">
            <v>901.35299962172405</v>
          </cell>
          <cell r="AT27">
            <v>89.342331386768663</v>
          </cell>
          <cell r="AU27">
            <v>66.659239401228902</v>
          </cell>
          <cell r="AV27">
            <v>74.2315867765234</v>
          </cell>
          <cell r="AW27">
            <v>74.78731713959067</v>
          </cell>
          <cell r="AX27">
            <v>65.961126583101148</v>
          </cell>
          <cell r="AY27">
            <v>64.881653484971437</v>
          </cell>
          <cell r="AZ27">
            <v>87.486716296894429</v>
          </cell>
        </row>
        <row r="28">
          <cell r="AL28">
            <v>1025</v>
          </cell>
          <cell r="AM28">
            <v>338.30514610024869</v>
          </cell>
          <cell r="AN28">
            <v>353.07841130292763</v>
          </cell>
          <cell r="AO28">
            <v>308.85655194026987</v>
          </cell>
          <cell r="AP28">
            <v>324.76838726784422</v>
          </cell>
          <cell r="AQ28">
            <v>548.79023072632515</v>
          </cell>
          <cell r="AR28">
            <v>604.72451606518223</v>
          </cell>
          <cell r="AS28">
            <v>609.70890617027555</v>
          </cell>
          <cell r="AT28">
            <v>615.35785550662013</v>
          </cell>
          <cell r="AU28">
            <v>514.86148022514442</v>
          </cell>
          <cell r="AV28">
            <v>627.24009561773778</v>
          </cell>
          <cell r="AW28">
            <v>610.11458360718359</v>
          </cell>
          <cell r="AX28">
            <v>704.04554162564273</v>
          </cell>
          <cell r="AY28">
            <v>720.90726094412707</v>
          </cell>
          <cell r="AZ28">
            <v>652.92078691746894</v>
          </cell>
        </row>
        <row r="29">
          <cell r="AL29">
            <v>1026</v>
          </cell>
          <cell r="AM29">
            <v>15.945001506849913</v>
          </cell>
          <cell r="AN29">
            <v>19.678581034362111</v>
          </cell>
          <cell r="AO29">
            <v>14.722997031242162</v>
          </cell>
          <cell r="AP29">
            <v>15.445993140143822</v>
          </cell>
          <cell r="AQ29">
            <v>19.202604758379699</v>
          </cell>
          <cell r="AR29">
            <v>10.851500288282224</v>
          </cell>
          <cell r="AS29">
            <v>17.275085674824474</v>
          </cell>
          <cell r="AT29">
            <v>17.06538914129289</v>
          </cell>
          <cell r="AU29">
            <v>16.96295593330316</v>
          </cell>
          <cell r="AV29">
            <v>17.417899064742215</v>
          </cell>
          <cell r="AW29">
            <v>22.688125469103923</v>
          </cell>
          <cell r="AX29">
            <v>23.303103598147441</v>
          </cell>
          <cell r="AY29">
            <v>19.03553514607</v>
          </cell>
          <cell r="AZ29">
            <v>19.237329521478536</v>
          </cell>
        </row>
        <row r="30">
          <cell r="AL30">
            <v>1027</v>
          </cell>
          <cell r="AM30">
            <v>107.13220216354857</v>
          </cell>
          <cell r="AN30">
            <v>114.93436541271711</v>
          </cell>
          <cell r="AO30">
            <v>104.24084482356855</v>
          </cell>
          <cell r="AP30">
            <v>113.52708146674422</v>
          </cell>
          <cell r="AQ30">
            <v>120.26894559195708</v>
          </cell>
          <cell r="AR30">
            <v>103.58250275178487</v>
          </cell>
          <cell r="AS30">
            <v>131.08741482660926</v>
          </cell>
          <cell r="AT30">
            <v>133.51157387011497</v>
          </cell>
          <cell r="AU30">
            <v>154.82353098607518</v>
          </cell>
          <cell r="AV30">
            <v>138.59841748733558</v>
          </cell>
          <cell r="AW30">
            <v>154.90013291063931</v>
          </cell>
          <cell r="AX30">
            <v>142.37978030114357</v>
          </cell>
          <cell r="AY30">
            <v>122.51418395711583</v>
          </cell>
          <cell r="AZ30">
            <v>177.27565784762049</v>
          </cell>
        </row>
        <row r="31">
          <cell r="AL31">
            <v>1028</v>
          </cell>
          <cell r="AM31">
            <v>138.38486229432229</v>
          </cell>
          <cell r="AN31">
            <v>138.45672488387919</v>
          </cell>
          <cell r="AO31">
            <v>152.65012020268981</v>
          </cell>
          <cell r="AP31">
            <v>134.77555217718748</v>
          </cell>
          <cell r="AQ31">
            <v>153.69966981288781</v>
          </cell>
          <cell r="AR31">
            <v>144.12962682896452</v>
          </cell>
          <cell r="AS31">
            <v>147.94078517466596</v>
          </cell>
          <cell r="AT31">
            <v>202.17667669615713</v>
          </cell>
          <cell r="AU31">
            <v>198.99657798690143</v>
          </cell>
          <cell r="AV31">
            <v>167.79319719096566</v>
          </cell>
          <cell r="AW31">
            <v>181.65924681031714</v>
          </cell>
          <cell r="AX31">
            <v>222.03267642324758</v>
          </cell>
          <cell r="AY31">
            <v>230.29930509011737</v>
          </cell>
          <cell r="AZ31">
            <v>244.28820510727763</v>
          </cell>
        </row>
        <row r="32">
          <cell r="AL32">
            <v>1029</v>
          </cell>
          <cell r="AM32">
            <v>13.933703448449551</v>
          </cell>
          <cell r="AN32">
            <v>13.727323303094169</v>
          </cell>
          <cell r="AO32">
            <v>12.163495254056542</v>
          </cell>
          <cell r="AP32">
            <v>12.864697328044839</v>
          </cell>
          <cell r="AQ32">
            <v>15.159951125036605</v>
          </cell>
          <cell r="AR32">
            <v>13.811000366904651</v>
          </cell>
          <cell r="AS32">
            <v>28.453082287946192</v>
          </cell>
          <cell r="AT32">
            <v>28.107699762129467</v>
          </cell>
          <cell r="AU32">
            <v>26.609352646772333</v>
          </cell>
          <cell r="AV32">
            <v>27.254550412317492</v>
          </cell>
          <cell r="AW32">
            <v>26.340601070366482</v>
          </cell>
          <cell r="AX32">
            <v>29.066248307512566</v>
          </cell>
          <cell r="AY32">
            <v>10.08953977926627</v>
          </cell>
          <cell r="AZ32">
            <v>10.369179410231927</v>
          </cell>
        </row>
        <row r="33">
          <cell r="AL33">
            <v>1030</v>
          </cell>
          <cell r="AM33">
            <v>65.835420294458842</v>
          </cell>
          <cell r="AN33">
            <v>72.274005678392697</v>
          </cell>
          <cell r="AO33">
            <v>66.222536270986538</v>
          </cell>
          <cell r="AP33">
            <v>85.390651394871753</v>
          </cell>
          <cell r="AQ33">
            <v>91.970370158555411</v>
          </cell>
          <cell r="AR33">
            <v>100.12975266005871</v>
          </cell>
          <cell r="AS33">
            <v>103.14242329380495</v>
          </cell>
          <cell r="AT33">
            <v>109.41925978828971</v>
          </cell>
          <cell r="AU33">
            <v>111.13364366904355</v>
          </cell>
          <cell r="AV33">
            <v>116.20096461286676</v>
          </cell>
          <cell r="AW33">
            <v>129.64231810382282</v>
          </cell>
          <cell r="AX33">
            <v>148.02572673190403</v>
          </cell>
          <cell r="AY33">
            <v>115.71404704540309</v>
          </cell>
          <cell r="AZ33">
            <v>113.9046162939069</v>
          </cell>
        </row>
        <row r="34">
          <cell r="AL34">
            <v>1031</v>
          </cell>
          <cell r="AM34">
            <v>33.270639816500065</v>
          </cell>
          <cell r="AN34">
            <v>31.797098318337621</v>
          </cell>
          <cell r="AO34">
            <v>24.469549786285391</v>
          </cell>
          <cell r="AP34">
            <v>39.849582090927228</v>
          </cell>
          <cell r="AQ34">
            <v>30.319902250073209</v>
          </cell>
          <cell r="AR34">
            <v>27.622000733809301</v>
          </cell>
          <cell r="AS34">
            <v>20.323630205675855</v>
          </cell>
          <cell r="AT34">
            <v>26.100006921977361</v>
          </cell>
          <cell r="AU34">
            <v>31.430080861974233</v>
          </cell>
          <cell r="AV34">
            <v>17.570467534622974</v>
          </cell>
          <cell r="AW34">
            <v>17.225864660008558</v>
          </cell>
          <cell r="AX34">
            <v>22.292402846878186</v>
          </cell>
          <cell r="AY34">
            <v>5.7577724656984888</v>
          </cell>
          <cell r="AZ34">
            <v>13.2213507434332</v>
          </cell>
        </row>
        <row r="35">
          <cell r="AL35">
            <v>1032</v>
          </cell>
          <cell r="AM35">
            <v>15.139880698826236</v>
          </cell>
          <cell r="AN35">
            <v>20.293982450161774</v>
          </cell>
          <cell r="AO35">
            <v>16.625037926856834</v>
          </cell>
          <cell r="AP35">
            <v>15.176959545831098</v>
          </cell>
          <cell r="AQ35">
            <v>17.181277941708153</v>
          </cell>
          <cell r="AR35">
            <v>15.7840004193196</v>
          </cell>
          <cell r="AS35">
            <v>28.453082287946192</v>
          </cell>
          <cell r="AT35">
            <v>21.0807748215971</v>
          </cell>
          <cell r="AU35">
            <v>19.842152903809072</v>
          </cell>
          <cell r="AV35">
            <v>31.985176718554456</v>
          </cell>
          <cell r="AW35">
            <v>24.724133827915821</v>
          </cell>
          <cell r="AX35">
            <v>18.593668182658778</v>
          </cell>
          <cell r="AY35">
            <v>19.178873431871754</v>
          </cell>
          <cell r="AZ35">
            <v>18.703558326796255</v>
          </cell>
        </row>
        <row r="36">
          <cell r="AL36">
            <v>1033</v>
          </cell>
          <cell r="AM36">
            <v>1918.162391861229</v>
          </cell>
          <cell r="AN36">
            <v>1949.2225123289575</v>
          </cell>
          <cell r="AO36">
            <v>1794.2864022661495</v>
          </cell>
          <cell r="AP36">
            <v>1468.4342729578177</v>
          </cell>
          <cell r="AQ36">
            <v>1413.9181082617474</v>
          </cell>
          <cell r="AR36">
            <v>1412.9968708711731</v>
          </cell>
          <cell r="AS36">
            <v>1455.5106498964856</v>
          </cell>
          <cell r="AT36">
            <v>1437.8426890222656</v>
          </cell>
          <cell r="AU36">
            <v>1198.5531819833411</v>
          </cell>
          <cell r="AV36">
            <v>1089.9190366301418</v>
          </cell>
          <cell r="AW36">
            <v>1130.9707664214636</v>
          </cell>
          <cell r="AX36">
            <v>809.61000945502087</v>
          </cell>
          <cell r="AY36">
            <v>646.98686378977436</v>
          </cell>
          <cell r="AZ36">
            <v>198.83138750761802</v>
          </cell>
        </row>
        <row r="37">
          <cell r="AL37">
            <v>1034</v>
          </cell>
          <cell r="AM37">
            <v>42.67340810746645</v>
          </cell>
          <cell r="AN37">
            <v>38.475833882189932</v>
          </cell>
          <cell r="AO37">
            <v>44.006736125806697</v>
          </cell>
          <cell r="AP37">
            <v>55.244621898814856</v>
          </cell>
          <cell r="AQ37">
            <v>38.405209516759399</v>
          </cell>
          <cell r="AR37">
            <v>47.352001257958797</v>
          </cell>
          <cell r="AS37">
            <v>57.922346086176177</v>
          </cell>
          <cell r="AT37">
            <v>47.180781743574464</v>
          </cell>
          <cell r="AU37">
            <v>40.718801081509589</v>
          </cell>
          <cell r="AV37">
            <v>43.042375825175803</v>
          </cell>
          <cell r="AW37">
            <v>48.946463575478006</v>
          </cell>
          <cell r="AX37">
            <v>52.456444204439592</v>
          </cell>
          <cell r="AY37">
            <v>61.661811844351107</v>
          </cell>
          <cell r="AZ37">
            <v>56.786785160319653</v>
          </cell>
        </row>
        <row r="38">
          <cell r="AL38">
            <v>1035</v>
          </cell>
          <cell r="AM38">
            <v>230.64354943279417</v>
          </cell>
          <cell r="AN38">
            <v>254.85463963281029</v>
          </cell>
          <cell r="AO38">
            <v>189.06549111606466</v>
          </cell>
          <cell r="AP38">
            <v>201.88321679892667</v>
          </cell>
          <cell r="AQ38">
            <v>302.18835909239635</v>
          </cell>
          <cell r="AR38">
            <v>266.35500707601824</v>
          </cell>
          <cell r="AS38">
            <v>392.24606296954391</v>
          </cell>
          <cell r="AT38">
            <v>279.06930478114253</v>
          </cell>
          <cell r="AU38">
            <v>264.75767392684349</v>
          </cell>
          <cell r="AV38">
            <v>299.27409481037711</v>
          </cell>
          <cell r="AW38">
            <v>307.27376453966207</v>
          </cell>
          <cell r="AX38">
            <v>339.42019261534585</v>
          </cell>
          <cell r="AY38">
            <v>295.00810946573966</v>
          </cell>
          <cell r="AZ38">
            <v>293.98607747195825</v>
          </cell>
        </row>
        <row r="39">
          <cell r="AL39">
            <v>1036</v>
          </cell>
          <cell r="AM39">
            <v>11.665729266943263</v>
          </cell>
          <cell r="AN39">
            <v>2.3342460986705809</v>
          </cell>
          <cell r="AO39">
            <v>7.1148334487834797</v>
          </cell>
          <cell r="AP39">
            <v>7.0580555841285282</v>
          </cell>
          <cell r="AQ39">
            <v>9.0959706750219649</v>
          </cell>
          <cell r="AR39">
            <v>7.8920002096598001</v>
          </cell>
          <cell r="AS39">
            <v>9.1456335925541339</v>
          </cell>
          <cell r="AT39">
            <v>11.042310620836576</v>
          </cell>
          <cell r="AU39">
            <v>10.170066718399898</v>
          </cell>
          <cell r="AV39">
            <v>10.670759232252319</v>
          </cell>
          <cell r="AW39">
            <v>10.200607535057602</v>
          </cell>
          <cell r="AX39">
            <v>8.3447324793624453</v>
          </cell>
          <cell r="AY39">
            <v>6.6209640544605364</v>
          </cell>
          <cell r="AZ39">
            <v>5.9933339394830538</v>
          </cell>
        </row>
        <row r="40">
          <cell r="AL40">
            <v>1037</v>
          </cell>
          <cell r="AM40">
            <v>2.7873422743534397</v>
          </cell>
          <cell r="AN40">
            <v>2.2262451879507723</v>
          </cell>
          <cell r="AO40">
            <v>2.8877632729771068</v>
          </cell>
          <cell r="AP40">
            <v>4.5857999030578078</v>
          </cell>
          <cell r="AQ40">
            <v>5.0533170416788691</v>
          </cell>
          <cell r="AR40">
            <v>2.9595000786224248</v>
          </cell>
          <cell r="AS40">
            <v>4.0647260411351702</v>
          </cell>
          <cell r="AT40">
            <v>5.019232100380262</v>
          </cell>
          <cell r="AU40">
            <v>4.4571233815896178</v>
          </cell>
          <cell r="AV40">
            <v>4.0249971330384531</v>
          </cell>
          <cell r="AW40">
            <v>6.3465876720136603</v>
          </cell>
          <cell r="AX40">
            <v>7.4125223183513338</v>
          </cell>
          <cell r="AY40">
            <v>7.0615184917041693</v>
          </cell>
          <cell r="AZ40">
            <v>6.7007155631428041</v>
          </cell>
        </row>
        <row r="41">
          <cell r="AL41">
            <v>1038</v>
          </cell>
          <cell r="AM41">
            <v>68.279859310600443</v>
          </cell>
          <cell r="AN41">
            <v>48.562711392813576</v>
          </cell>
          <cell r="AO41">
            <v>64.424601164037156</v>
          </cell>
          <cell r="AP41">
            <v>70.874047035080991</v>
          </cell>
          <cell r="AQ41">
            <v>77.821082441854585</v>
          </cell>
          <cell r="AR41">
            <v>100.62300267316245</v>
          </cell>
          <cell r="AS41">
            <v>135.15214086774441</v>
          </cell>
          <cell r="AT41">
            <v>165.63465931254865</v>
          </cell>
          <cell r="AU41">
            <v>136.65811015465752</v>
          </cell>
          <cell r="AV41">
            <v>138.82727019215673</v>
          </cell>
          <cell r="AW41">
            <v>99.176229389237449</v>
          </cell>
          <cell r="AX41">
            <v>102.48290575157226</v>
          </cell>
          <cell r="AY41">
            <v>53.384025839299682</v>
          </cell>
          <cell r="AZ41">
            <v>49.674149200472549</v>
          </cell>
        </row>
        <row r="42">
          <cell r="AL42">
            <v>1039</v>
          </cell>
          <cell r="AM42">
            <v>37.778514228547934</v>
          </cell>
          <cell r="AN42">
            <v>39.309274872461671</v>
          </cell>
          <cell r="AO42">
            <v>34.730066254739285</v>
          </cell>
          <cell r="AP42">
            <v>56.838442131788717</v>
          </cell>
          <cell r="AQ42">
            <v>55.586487458467552</v>
          </cell>
          <cell r="AR42">
            <v>101.60950269936991</v>
          </cell>
          <cell r="AS42">
            <v>132.10359633689305</v>
          </cell>
          <cell r="AT42">
            <v>134.51542029019103</v>
          </cell>
          <cell r="AU42">
            <v>135.15428798955458</v>
          </cell>
          <cell r="AV42">
            <v>135.70664273913513</v>
          </cell>
          <cell r="AW42">
            <v>135.1991813215094</v>
          </cell>
          <cell r="AX42">
            <v>144.24097498247025</v>
          </cell>
          <cell r="AY42">
            <v>117.41513523131511</v>
          </cell>
          <cell r="AZ42">
            <v>110.97157053726892</v>
          </cell>
        </row>
        <row r="43">
          <cell r="AL43">
            <v>1040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24.28319194759165</v>
          </cell>
          <cell r="AZ43">
            <v>24.382021177699055</v>
          </cell>
        </row>
        <row r="44">
          <cell r="AL44">
            <v>1041</v>
          </cell>
          <cell r="AM44">
            <v>596.81209186551848</v>
          </cell>
          <cell r="AN44">
            <v>669.12575562367169</v>
          </cell>
          <cell r="AO44">
            <v>570.25493259898258</v>
          </cell>
          <cell r="AP44">
            <v>805.14723217947164</v>
          </cell>
          <cell r="AQ44">
            <v>977.31151586069325</v>
          </cell>
          <cell r="AR44">
            <v>915.47202432053678</v>
          </cell>
          <cell r="AS44">
            <v>945.04880456392709</v>
          </cell>
          <cell r="AT44">
            <v>966.70410253323848</v>
          </cell>
          <cell r="AU44">
            <v>761.04368982614324</v>
          </cell>
          <cell r="AV44">
            <v>842.50517296008843</v>
          </cell>
          <cell r="AW44">
            <v>915.3698206678821</v>
          </cell>
          <cell r="AX44">
            <v>976.71325047391474</v>
          </cell>
          <cell r="AY44">
            <v>1175.229551330616</v>
          </cell>
          <cell r="AZ44">
            <v>1040.3524082051383</v>
          </cell>
        </row>
        <row r="45">
          <cell r="AL45">
            <v>1042</v>
          </cell>
          <cell r="AM45">
            <v>27.703976396640247</v>
          </cell>
          <cell r="AN45">
            <v>26.103616345674503</v>
          </cell>
          <cell r="AO45">
            <v>25.561253732289074</v>
          </cell>
          <cell r="AP45">
            <v>24.590078146841091</v>
          </cell>
          <cell r="AQ45">
            <v>34.362555883416306</v>
          </cell>
          <cell r="AR45">
            <v>38.473501022091519</v>
          </cell>
          <cell r="AS45">
            <v>32.517808329081362</v>
          </cell>
          <cell r="AT45">
            <v>16.061542721216838</v>
          </cell>
          <cell r="AU45">
            <v>34.657073760283183</v>
          </cell>
          <cell r="AV45">
            <v>24.047601325021265</v>
          </cell>
          <cell r="AW45">
            <v>25.187891287422978</v>
          </cell>
          <cell r="AX45">
            <v>31.728477094898391</v>
          </cell>
          <cell r="AY45">
            <v>25.011476914422634</v>
          </cell>
          <cell r="AZ45">
            <v>26.233506311576779</v>
          </cell>
        </row>
        <row r="46">
          <cell r="AL46">
            <v>1043</v>
          </cell>
          <cell r="AM46">
            <v>41.075198184689697</v>
          </cell>
          <cell r="AN46">
            <v>38.544098608776984</v>
          </cell>
          <cell r="AO46">
            <v>38.852092751892386</v>
          </cell>
          <cell r="AP46">
            <v>41.687978318730849</v>
          </cell>
          <cell r="AQ46">
            <v>42.447863150102499</v>
          </cell>
          <cell r="AR46">
            <v>61.163001624863448</v>
          </cell>
          <cell r="AS46">
            <v>52.841438534757216</v>
          </cell>
          <cell r="AT46">
            <v>54.207706684106824</v>
          </cell>
          <cell r="AU46">
            <v>54.417217965206881</v>
          </cell>
          <cell r="AV46">
            <v>55.890246973029221</v>
          </cell>
          <cell r="AW46">
            <v>55.356805044585776</v>
          </cell>
          <cell r="AX46">
            <v>59.174378559684612</v>
          </cell>
          <cell r="AY46">
            <v>54.144983503629589</v>
          </cell>
          <cell r="AZ46">
            <v>53.41378254018597</v>
          </cell>
        </row>
        <row r="47">
          <cell r="AL47">
            <v>1044</v>
          </cell>
          <cell r="AM47">
            <v>102.06485401441826</v>
          </cell>
          <cell r="AN47">
            <v>104.96363982494307</v>
          </cell>
          <cell r="AO47">
            <v>99.665817462223202</v>
          </cell>
          <cell r="AP47">
            <v>110.97024325412822</v>
          </cell>
          <cell r="AQ47">
            <v>123.3009358169644</v>
          </cell>
          <cell r="AR47">
            <v>151.92100403595114</v>
          </cell>
          <cell r="AS47">
            <v>149.37868201171753</v>
          </cell>
          <cell r="AT47">
            <v>132.50772745003891</v>
          </cell>
          <cell r="AU47">
            <v>116.67367709856539</v>
          </cell>
          <cell r="AV47">
            <v>124.11445024799772</v>
          </cell>
          <cell r="AW47">
            <v>122.22939676105764</v>
          </cell>
          <cell r="AX47">
            <v>130.56963450120577</v>
          </cell>
          <cell r="AY47">
            <v>139.60516662300759</v>
          </cell>
          <cell r="AZ47">
            <v>143.06685505953837</v>
          </cell>
        </row>
        <row r="48">
          <cell r="AL48">
            <v>1045</v>
          </cell>
          <cell r="AM48">
            <v>9.315538514754607</v>
          </cell>
          <cell r="AN48">
            <v>10.159217743275583</v>
          </cell>
          <cell r="AO48">
            <v>26.066776435807963</v>
          </cell>
          <cell r="AP48">
            <v>8.8740323457394208</v>
          </cell>
          <cell r="AQ48">
            <v>10.106634083357738</v>
          </cell>
          <cell r="AR48">
            <v>6.9055001834523253</v>
          </cell>
          <cell r="AS48">
            <v>10.161815102837927</v>
          </cell>
          <cell r="AT48">
            <v>10.038464200760524</v>
          </cell>
          <cell r="AU48">
            <v>9.3519558427722753</v>
          </cell>
          <cell r="AV48">
            <v>8.9152180886901604</v>
          </cell>
          <cell r="AW48">
            <v>15.070575003407683</v>
          </cell>
          <cell r="AX48">
            <v>27.857708260250174</v>
          </cell>
          <cell r="AY48">
            <v>22.777085988689372</v>
          </cell>
          <cell r="AZ48">
            <v>29.528869485211221</v>
          </cell>
        </row>
        <row r="49">
          <cell r="AL49">
            <v>1046</v>
          </cell>
          <cell r="AM49">
            <v>38.723002150289282</v>
          </cell>
          <cell r="AN49">
            <v>43.319572840321733</v>
          </cell>
          <cell r="AO49">
            <v>73.274531090575636</v>
          </cell>
          <cell r="AP49">
            <v>48.431142309516076</v>
          </cell>
          <cell r="AQ49">
            <v>72.767765400175719</v>
          </cell>
          <cell r="AR49">
            <v>60.176501598655967</v>
          </cell>
          <cell r="AS49">
            <v>233.72174736527231</v>
          </cell>
          <cell r="AT49">
            <v>334.28085788532542</v>
          </cell>
          <cell r="AU49">
            <v>321.29032110064787</v>
          </cell>
          <cell r="AV49">
            <v>423.17173723275488</v>
          </cell>
          <cell r="AW49">
            <v>396.42625176642559</v>
          </cell>
          <cell r="AX49">
            <v>366.47686676953685</v>
          </cell>
          <cell r="AY49">
            <v>356.37797494856801</v>
          </cell>
          <cell r="AZ49">
            <v>379.04871771704313</v>
          </cell>
        </row>
        <row r="50">
          <cell r="AL50">
            <v>1047</v>
          </cell>
          <cell r="AM50">
            <v>268.4300847901892</v>
          </cell>
          <cell r="AN50">
            <v>286.46834017822749</v>
          </cell>
          <cell r="AO50">
            <v>283.98089578919104</v>
          </cell>
          <cell r="AP50">
            <v>325.53370631833229</v>
          </cell>
          <cell r="AQ50">
            <v>307.24167613407519</v>
          </cell>
          <cell r="AR50">
            <v>321.59900854363684</v>
          </cell>
          <cell r="AS50">
            <v>389.19751843869261</v>
          </cell>
          <cell r="AT50">
            <v>369.4154825879873</v>
          </cell>
          <cell r="AU50">
            <v>364.67885115069106</v>
          </cell>
          <cell r="AV50">
            <v>359.61793586801775</v>
          </cell>
          <cell r="AW50">
            <v>377.1828879145034</v>
          </cell>
          <cell r="AX50">
            <v>399.19776598509645</v>
          </cell>
          <cell r="AY50">
            <v>378.17171813833806</v>
          </cell>
          <cell r="AZ50">
            <v>390.53827747328489</v>
          </cell>
        </row>
        <row r="51">
          <cell r="AL51">
            <v>1048</v>
          </cell>
          <cell r="AM51">
            <v>308.29208723676101</v>
          </cell>
          <cell r="AN51">
            <v>289.99263404784841</v>
          </cell>
          <cell r="AO51">
            <v>203.54369886044512</v>
          </cell>
          <cell r="AP51">
            <v>305.52433274132341</v>
          </cell>
          <cell r="AQ51">
            <v>306.23101272573945</v>
          </cell>
          <cell r="AR51">
            <v>275.23350731188555</v>
          </cell>
          <cell r="AS51">
            <v>307.90299761598919</v>
          </cell>
          <cell r="AT51">
            <v>291.11546182205518</v>
          </cell>
          <cell r="AU51">
            <v>218.24293275302514</v>
          </cell>
          <cell r="AV51">
            <v>260.92922187363524</v>
          </cell>
          <cell r="AW51">
            <v>261.95818253739861</v>
          </cell>
          <cell r="AX51">
            <v>261.01669465598104</v>
          </cell>
          <cell r="AY51">
            <v>250.96215136323084</v>
          </cell>
          <cell r="AZ51">
            <v>258.1425330048088</v>
          </cell>
        </row>
        <row r="52">
          <cell r="AL52">
            <v>1049</v>
          </cell>
          <cell r="AM52">
            <v>559.85273542047662</v>
          </cell>
          <cell r="AN52">
            <v>501.32901991967316</v>
          </cell>
          <cell r="AO52">
            <v>401.87366727773349</v>
          </cell>
          <cell r="AP52">
            <v>503.77050068380271</v>
          </cell>
          <cell r="AQ52">
            <v>680.17647380997573</v>
          </cell>
          <cell r="AR52">
            <v>654.04951737555587</v>
          </cell>
          <cell r="AS52">
            <v>739.78013948660112</v>
          </cell>
          <cell r="AT52">
            <v>633.42709106798907</v>
          </cell>
          <cell r="AU52">
            <v>531.0438714341168</v>
          </cell>
          <cell r="AV52">
            <v>704.12557077823976</v>
          </cell>
          <cell r="AW52">
            <v>639.67577971785261</v>
          </cell>
          <cell r="AX52">
            <v>466.69322232570954</v>
          </cell>
          <cell r="AY52">
            <v>386.23555067267063</v>
          </cell>
          <cell r="AZ52">
            <v>412.10802536667808</v>
          </cell>
        </row>
        <row r="53">
          <cell r="AL53">
            <v>1050</v>
          </cell>
          <cell r="AM53">
            <v>8.2457204547779455</v>
          </cell>
          <cell r="AN53">
            <v>4.3577348598926555</v>
          </cell>
          <cell r="AO53">
            <v>24.071884431383701</v>
          </cell>
          <cell r="AP53">
            <v>12.039253345494432</v>
          </cell>
          <cell r="AQ53">
            <v>20.213268166715476</v>
          </cell>
          <cell r="AR53">
            <v>18.743500497942026</v>
          </cell>
          <cell r="AS53">
            <v>27.436900777662402</v>
          </cell>
          <cell r="AT53">
            <v>24.092314081825258</v>
          </cell>
          <cell r="AU53">
            <v>23.839829960317957</v>
          </cell>
          <cell r="AV53">
            <v>25.924595000527972</v>
          </cell>
          <cell r="AW53">
            <v>30.821876033852472</v>
          </cell>
          <cell r="AX53">
            <v>34.953042576873401</v>
          </cell>
          <cell r="AY53">
            <v>38.842567536308273</v>
          </cell>
          <cell r="AZ53">
            <v>36.599450744871241</v>
          </cell>
        </row>
        <row r="54">
          <cell r="AL54">
            <v>1051</v>
          </cell>
          <cell r="AM54">
            <v>299.38061308767703</v>
          </cell>
          <cell r="AN54">
            <v>305.38276382542114</v>
          </cell>
          <cell r="AO54">
            <v>282.75225990494295</v>
          </cell>
          <cell r="AP54">
            <v>289.1795228201803</v>
          </cell>
          <cell r="AQ54">
            <v>330.48693452579801</v>
          </cell>
          <cell r="AR54">
            <v>338.36950898916393</v>
          </cell>
          <cell r="AS54">
            <v>318.06481271882711</v>
          </cell>
          <cell r="AT54">
            <v>291.11546182205518</v>
          </cell>
          <cell r="AU54">
            <v>321.60353504699316</v>
          </cell>
          <cell r="AV54">
            <v>324.44989982056927</v>
          </cell>
          <cell r="AW54">
            <v>345.8088217348519</v>
          </cell>
          <cell r="AX54">
            <v>394.79799207637961</v>
          </cell>
          <cell r="AY54">
            <v>356.31684538550553</v>
          </cell>
          <cell r="AZ54">
            <v>346.37113734602929</v>
          </cell>
        </row>
        <row r="55">
          <cell r="AL55">
            <v>1052</v>
          </cell>
          <cell r="AM55">
            <v>8.2778049701661871</v>
          </cell>
          <cell r="AN55">
            <v>7.7230839929825423</v>
          </cell>
          <cell r="AO55">
            <v>7.0510569296011321</v>
          </cell>
          <cell r="AP55">
            <v>10.518805910969489</v>
          </cell>
          <cell r="AQ55">
            <v>8.0853072666861898</v>
          </cell>
          <cell r="AR55">
            <v>6.9055001834523253</v>
          </cell>
          <cell r="AS55">
            <v>7.1132705719865479</v>
          </cell>
          <cell r="AT55">
            <v>6.0230785204563144</v>
          </cell>
          <cell r="AU55">
            <v>1.8022152622521534</v>
          </cell>
          <cell r="AV55">
            <v>2.0275546655206176</v>
          </cell>
          <cell r="AW55">
            <v>2.1285541933033501</v>
          </cell>
          <cell r="AX55">
            <v>2.185909178011062</v>
          </cell>
          <cell r="AY55">
            <v>2.3619198417774694</v>
          </cell>
          <cell r="AZ55">
            <v>2.8672678922427925</v>
          </cell>
        </row>
        <row r="56">
          <cell r="AL56">
            <v>1053</v>
          </cell>
          <cell r="AM56">
            <v>65.53061739827055</v>
          </cell>
          <cell r="AN56">
            <v>34.709047401707558</v>
          </cell>
          <cell r="AO56">
            <v>48.743080565083865</v>
          </cell>
          <cell r="AP56">
            <v>47.298959266783356</v>
          </cell>
          <cell r="AQ56">
            <v>83.885062891869211</v>
          </cell>
          <cell r="AR56">
            <v>65.109001729693347</v>
          </cell>
          <cell r="AS56">
            <v>60.970890617027557</v>
          </cell>
          <cell r="AT56">
            <v>67.257710145095515</v>
          </cell>
          <cell r="AU56">
            <v>60.628141835007881</v>
          </cell>
          <cell r="AV56">
            <v>58.570232595276771</v>
          </cell>
          <cell r="AW56">
            <v>62.895177407439334</v>
          </cell>
          <cell r="AX56">
            <v>44.402019387675757</v>
          </cell>
          <cell r="AY56">
            <v>50.215828139887336</v>
          </cell>
          <cell r="AZ56">
            <v>52.304185450634321</v>
          </cell>
        </row>
        <row r="57">
          <cell r="AL57">
            <v>1054</v>
          </cell>
          <cell r="AM57">
            <v>2.3090824668474719</v>
          </cell>
          <cell r="AN57">
            <v>3.3582169974763136</v>
          </cell>
          <cell r="AO57">
            <v>3.3660871668447014</v>
          </cell>
          <cell r="AP57">
            <v>2.5272852799074141</v>
          </cell>
          <cell r="AQ57">
            <v>4.0426536333430949</v>
          </cell>
          <cell r="AR57">
            <v>3.9460001048299</v>
          </cell>
          <cell r="AS57">
            <v>4.0647260411351702</v>
          </cell>
          <cell r="AT57">
            <v>3.0115392602281572</v>
          </cell>
          <cell r="AU57">
            <v>2.2863630026598041</v>
          </cell>
          <cell r="AV57">
            <v>2.1128725598618314</v>
          </cell>
          <cell r="AW57">
            <v>2.3928239651289354</v>
          </cell>
          <cell r="AX57">
            <v>2.4310578708721158</v>
          </cell>
          <cell r="AY57">
            <v>3.1924387330405861</v>
          </cell>
          <cell r="AZ57">
            <v>3.2748749863638063</v>
          </cell>
        </row>
        <row r="58">
          <cell r="AL58">
            <v>1055</v>
          </cell>
          <cell r="AM58">
            <v>0.10427467501178336</v>
          </cell>
          <cell r="AN58">
            <v>4.4830566713882823E-2</v>
          </cell>
          <cell r="AO58">
            <v>3.4701929555100007E-2</v>
          </cell>
          <cell r="AP58">
            <v>8.5601598190412409E-2</v>
          </cell>
          <cell r="AQ58">
            <v>0</v>
          </cell>
          <cell r="AR58">
            <v>0.98650002620747501</v>
          </cell>
          <cell r="AS58">
            <v>2.0323630205675851</v>
          </cell>
          <cell r="AT58">
            <v>1.0038464200760524</v>
          </cell>
          <cell r="AU58">
            <v>1.4642999005798745</v>
          </cell>
          <cell r="AV58">
            <v>1.3941947675287811</v>
          </cell>
          <cell r="AW58">
            <v>3.6781827775101852</v>
          </cell>
          <cell r="AX58">
            <v>4.6847055034895222</v>
          </cell>
          <cell r="AY58">
            <v>4.7544044650861954</v>
          </cell>
          <cell r="AZ58">
            <v>5.4304479523635587</v>
          </cell>
        </row>
        <row r="59">
          <cell r="AL59">
            <v>1056</v>
          </cell>
          <cell r="AM59">
            <v>21.258999368027329</v>
          </cell>
          <cell r="AN59">
            <v>26.466336385450461</v>
          </cell>
          <cell r="AO59">
            <v>21.233829327769303</v>
          </cell>
          <cell r="AP59">
            <v>24.136593489760926</v>
          </cell>
          <cell r="AQ59">
            <v>30.319902250073209</v>
          </cell>
          <cell r="AR59">
            <v>14.797500393112125</v>
          </cell>
          <cell r="AS59">
            <v>27.436900777662402</v>
          </cell>
          <cell r="AT59">
            <v>23.088467661749206</v>
          </cell>
          <cell r="AU59">
            <v>23.647158920767975</v>
          </cell>
          <cell r="AV59">
            <v>17.057556428642261</v>
          </cell>
          <cell r="AW59">
            <v>15.377004544279371</v>
          </cell>
          <cell r="AX59">
            <v>16.875476905501046</v>
          </cell>
          <cell r="AY59">
            <v>14.205245706147581</v>
          </cell>
          <cell r="AZ59">
            <v>15.687481495429916</v>
          </cell>
        </row>
        <row r="60">
          <cell r="AL60">
            <v>1057</v>
          </cell>
          <cell r="AM60">
            <v>14.338770455226095</v>
          </cell>
          <cell r="AN60">
            <v>17.521619449514613</v>
          </cell>
          <cell r="AO60">
            <v>18.94725353708461</v>
          </cell>
          <cell r="AP60">
            <v>14.459536627663832</v>
          </cell>
          <cell r="AQ60">
            <v>39.415872925095172</v>
          </cell>
          <cell r="AR60">
            <v>35.5140009434691</v>
          </cell>
          <cell r="AS60">
            <v>56.906164575892383</v>
          </cell>
          <cell r="AT60">
            <v>71.273095825399722</v>
          </cell>
          <cell r="AU60">
            <v>66.683940816555818</v>
          </cell>
          <cell r="AV60">
            <v>73.380415312978116</v>
          </cell>
          <cell r="AW60">
            <v>76.982709991137824</v>
          </cell>
          <cell r="AX60">
            <v>83.912892267347431</v>
          </cell>
          <cell r="AY60">
            <v>84.661282967629958</v>
          </cell>
          <cell r="AZ60">
            <v>93.989019941205839</v>
          </cell>
        </row>
        <row r="61">
          <cell r="AL61">
            <v>1058</v>
          </cell>
          <cell r="AM61">
            <v>1603.4346855795104</v>
          </cell>
          <cell r="AN61">
            <v>1769.0844650094357</v>
          </cell>
          <cell r="AO61">
            <v>1431.2098048610137</v>
          </cell>
          <cell r="AP61">
            <v>1512.8584452187063</v>
          </cell>
          <cell r="AQ61">
            <v>1849.5140372544658</v>
          </cell>
          <cell r="AR61">
            <v>2024.2980537777387</v>
          </cell>
          <cell r="AS61">
            <v>1897.2108796998409</v>
          </cell>
          <cell r="AT61">
            <v>1794.8773990959817</v>
          </cell>
          <cell r="AU61">
            <v>1734.8288131836998</v>
          </cell>
          <cell r="AV61">
            <v>1860.5604453166588</v>
          </cell>
          <cell r="AW61">
            <v>1882.7380608753604</v>
          </cell>
          <cell r="AX61">
            <v>1808.5780303010326</v>
          </cell>
          <cell r="AY61">
            <v>1953.6544613266492</v>
          </cell>
          <cell r="AZ61">
            <v>2038.0937001899435</v>
          </cell>
        </row>
        <row r="62">
          <cell r="AL62">
            <v>1059</v>
          </cell>
          <cell r="AM62">
            <v>4100.1614353928981</v>
          </cell>
          <cell r="AN62">
            <v>4742.1641015998139</v>
          </cell>
          <cell r="AO62">
            <v>3567.3255321147021</v>
          </cell>
          <cell r="AP62">
            <v>4697.8269184229302</v>
          </cell>
          <cell r="AQ62">
            <v>5275.6629915127387</v>
          </cell>
          <cell r="AR62">
            <v>5658.5641503260758</v>
          </cell>
          <cell r="AS62">
            <v>6032.053445044593</v>
          </cell>
          <cell r="AT62">
            <v>5613.5091810652848</v>
          </cell>
          <cell r="AU62">
            <v>4558.4861334119441</v>
          </cell>
          <cell r="AV62">
            <v>5355.7234170968395</v>
          </cell>
          <cell r="AW62">
            <v>4708.2076325295257</v>
          </cell>
          <cell r="AX62">
            <v>5676.2448738137045</v>
          </cell>
          <cell r="AY62">
            <v>5940.4012511796836</v>
          </cell>
          <cell r="AZ62">
            <v>5447.34315858231</v>
          </cell>
        </row>
        <row r="63">
          <cell r="AL63">
            <v>1060</v>
          </cell>
          <cell r="AM63">
            <v>41.05715064478381</v>
          </cell>
          <cell r="AN63">
            <v>37.715752001086379</v>
          </cell>
          <cell r="AO63">
            <v>40.379915542304758</v>
          </cell>
          <cell r="AP63">
            <v>38.231304258470381</v>
          </cell>
          <cell r="AQ63">
            <v>45.479853375109819</v>
          </cell>
          <cell r="AR63">
            <v>42.419501126921425</v>
          </cell>
          <cell r="AS63">
            <v>43.695804942203083</v>
          </cell>
          <cell r="AT63">
            <v>38.146163962889993</v>
          </cell>
          <cell r="AU63">
            <v>40.935185479773416</v>
          </cell>
          <cell r="AV63">
            <v>41.549814544171269</v>
          </cell>
          <cell r="AW63">
            <v>43.567494017424949</v>
          </cell>
          <cell r="AX63">
            <v>43.178426350500857</v>
          </cell>
          <cell r="AY63">
            <v>40.195849587554271</v>
          </cell>
          <cell r="AZ63">
            <v>49.394862858204448</v>
          </cell>
        </row>
        <row r="64">
          <cell r="AL64">
            <v>1061</v>
          </cell>
          <cell r="AM64">
            <v>0.917416611882517</v>
          </cell>
          <cell r="AN64">
            <v>1.4070684689061859</v>
          </cell>
          <cell r="AO64">
            <v>1.7819909771537845</v>
          </cell>
          <cell r="AP64">
            <v>1.5938202329738693</v>
          </cell>
          <cell r="AQ64">
            <v>9.0959706750219649</v>
          </cell>
          <cell r="AR64">
            <v>8.8785002358672749</v>
          </cell>
          <cell r="AS64">
            <v>7.1132705719865479</v>
          </cell>
          <cell r="AT64">
            <v>7.0269249405323668</v>
          </cell>
          <cell r="AU64">
            <v>7.2967980875724514</v>
          </cell>
          <cell r="AV64">
            <v>8.1162411016830269</v>
          </cell>
          <cell r="AW64">
            <v>7.2699894428283507</v>
          </cell>
          <cell r="AX64">
            <v>8.6275136470048022</v>
          </cell>
          <cell r="AY64">
            <v>27.311213235153751</v>
          </cell>
          <cell r="AZ64">
            <v>9.2725222284301534</v>
          </cell>
        </row>
        <row r="65">
          <cell r="AL65">
            <v>1062</v>
          </cell>
          <cell r="AM65">
            <v>105.04470338110114</v>
          </cell>
          <cell r="AN65">
            <v>90.297931250406037</v>
          </cell>
          <cell r="AO65">
            <v>75.741181758951669</v>
          </cell>
          <cell r="AP65">
            <v>38.391297721754846</v>
          </cell>
          <cell r="AQ65">
            <v>147.55685761702296</v>
          </cell>
          <cell r="AR65">
            <v>129.23150343317923</v>
          </cell>
          <cell r="AS65">
            <v>112.79614764150098</v>
          </cell>
          <cell r="AT65">
            <v>114.43849188866997</v>
          </cell>
          <cell r="AU65">
            <v>113.96343780889562</v>
          </cell>
          <cell r="AV65">
            <v>119.99108660148352</v>
          </cell>
          <cell r="AW65">
            <v>145.6249837204962</v>
          </cell>
          <cell r="AX65">
            <v>186.3463381949214</v>
          </cell>
          <cell r="AY65">
            <v>181.46943169897494</v>
          </cell>
          <cell r="AZ65">
            <v>172.53318165729189</v>
          </cell>
        </row>
        <row r="66">
          <cell r="AL66">
            <v>1063</v>
          </cell>
          <cell r="AM66">
            <v>1049.1075052935523</v>
          </cell>
          <cell r="AN66">
            <v>985.76099169427744</v>
          </cell>
          <cell r="AO66">
            <v>817.90384603397172</v>
          </cell>
          <cell r="AP66">
            <v>921.11090199470732</v>
          </cell>
          <cell r="AQ66">
            <v>932.35720745791798</v>
          </cell>
          <cell r="AR66">
            <v>931.44345974483588</v>
          </cell>
          <cell r="AS66">
            <v>964.35625325931915</v>
          </cell>
          <cell r="AT66">
            <v>1093.1887514628211</v>
          </cell>
          <cell r="AU66">
            <v>1130.38715624717</v>
          </cell>
          <cell r="AV66">
            <v>955.44197530945371</v>
          </cell>
          <cell r="AW66">
            <v>995.30885592749678</v>
          </cell>
          <cell r="AX66">
            <v>1049.1407114380088</v>
          </cell>
          <cell r="AY66">
            <v>1132.221741842186</v>
          </cell>
          <cell r="AZ66">
            <v>1141.1985009281314</v>
          </cell>
        </row>
        <row r="67">
          <cell r="AL67">
            <v>1064</v>
          </cell>
          <cell r="AM67">
            <v>6.6224445043541253</v>
          </cell>
          <cell r="AN67">
            <v>7.0007005429792937</v>
          </cell>
          <cell r="AO67">
            <v>7.3005356664026628</v>
          </cell>
          <cell r="AP67">
            <v>5.193163623551686</v>
          </cell>
          <cell r="AQ67">
            <v>8.0853072666861898</v>
          </cell>
          <cell r="AR67">
            <v>6.9055001834523253</v>
          </cell>
          <cell r="AS67">
            <v>10.161815102837927</v>
          </cell>
          <cell r="AT67">
            <v>11.042310620836576</v>
          </cell>
          <cell r="AU67">
            <v>21.439840447154317</v>
          </cell>
          <cell r="AV67">
            <v>36.142667522805148</v>
          </cell>
          <cell r="AW67">
            <v>39.394705168910463</v>
          </cell>
          <cell r="AX67">
            <v>22.122519103579734</v>
          </cell>
          <cell r="AY67">
            <v>35.15687646683223</v>
          </cell>
          <cell r="AZ67">
            <v>29.274384632797045</v>
          </cell>
        </row>
        <row r="68">
          <cell r="AL68">
            <v>1065</v>
          </cell>
          <cell r="AM68">
            <v>742.84075309067396</v>
          </cell>
          <cell r="AN68">
            <v>838.85020569636708</v>
          </cell>
          <cell r="AO68">
            <v>725.99156510234354</v>
          </cell>
          <cell r="AP68">
            <v>788.82789892445646</v>
          </cell>
          <cell r="AQ68">
            <v>782.32321382706391</v>
          </cell>
          <cell r="AR68">
            <v>842.47102238118362</v>
          </cell>
          <cell r="AS68">
            <v>992.80933554726539</v>
          </cell>
          <cell r="AT68">
            <v>890.41177460745848</v>
          </cell>
          <cell r="AU68">
            <v>828.98740282437211</v>
          </cell>
          <cell r="AV68">
            <v>797.97023585390821</v>
          </cell>
          <cell r="AW68">
            <v>817.39874370113341</v>
          </cell>
          <cell r="AX68">
            <v>864.45665341485574</v>
          </cell>
          <cell r="AY68">
            <v>864.47109375442449</v>
          </cell>
          <cell r="AZ68">
            <v>849.03587212325931</v>
          </cell>
        </row>
        <row r="69">
          <cell r="AL69">
            <v>1066</v>
          </cell>
          <cell r="AM69">
            <v>176.05776234633737</v>
          </cell>
          <cell r="AN69">
            <v>169.34135250259502</v>
          </cell>
          <cell r="AO69">
            <v>198.54662100451074</v>
          </cell>
          <cell r="AP69">
            <v>219.76681735420703</v>
          </cell>
          <cell r="AQ69">
            <v>220.32462301719869</v>
          </cell>
          <cell r="AR69">
            <v>225.90850600151177</v>
          </cell>
          <cell r="AS69">
            <v>182.91267185108268</v>
          </cell>
          <cell r="AT69">
            <v>184.70774129399365</v>
          </cell>
          <cell r="AU69">
            <v>190.76606639997135</v>
          </cell>
          <cell r="AV69">
            <v>183.12030597438141</v>
          </cell>
          <cell r="AW69">
            <v>188.32357518075142</v>
          </cell>
          <cell r="AX69">
            <v>198.12100194720821</v>
          </cell>
          <cell r="AY69">
            <v>196.42614944759791</v>
          </cell>
          <cell r="AZ69">
            <v>191.52465293152281</v>
          </cell>
        </row>
        <row r="70">
          <cell r="AL70">
            <v>1067</v>
          </cell>
          <cell r="AM70">
            <v>12.152010203296291</v>
          </cell>
          <cell r="AN70">
            <v>25.855010475715694</v>
          </cell>
          <cell r="AO70">
            <v>11.35972353436139</v>
          </cell>
          <cell r="AP70">
            <v>56.038474815366413</v>
          </cell>
          <cell r="AQ70">
            <v>6.0639804500146424</v>
          </cell>
          <cell r="AR70">
            <v>9.8650002620747497</v>
          </cell>
          <cell r="AS70">
            <v>6.0970890617027553</v>
          </cell>
          <cell r="AT70">
            <v>8.0307713606084192</v>
          </cell>
          <cell r="AU70">
            <v>6.4292843812909872</v>
          </cell>
          <cell r="AV70">
            <v>7.6103561752362978</v>
          </cell>
          <cell r="AW70">
            <v>6.8124017056206254</v>
          </cell>
          <cell r="AX70">
            <v>3.4396081950110124</v>
          </cell>
          <cell r="AY70">
            <v>5.2550345074085056</v>
          </cell>
          <cell r="AZ70">
            <v>2.1048916606460817</v>
          </cell>
        </row>
        <row r="71">
          <cell r="AL71">
            <v>1068</v>
          </cell>
          <cell r="AM71">
            <v>161.48537651344063</v>
          </cell>
          <cell r="AN71">
            <v>160.54029715544684</v>
          </cell>
          <cell r="AO71">
            <v>133.18037829254598</v>
          </cell>
          <cell r="AP71">
            <v>163.64477907394044</v>
          </cell>
          <cell r="AQ71">
            <v>154.63150147537337</v>
          </cell>
          <cell r="AR71">
            <v>174.61050463872306</v>
          </cell>
          <cell r="AS71">
            <v>152.42722654256889</v>
          </cell>
          <cell r="AT71">
            <v>130.5000346098868</v>
          </cell>
          <cell r="AU71">
            <v>128.12525324412596</v>
          </cell>
          <cell r="AV71">
            <v>154.35613070219114</v>
          </cell>
          <cell r="AW71">
            <v>129.18678694071488</v>
          </cell>
          <cell r="AX71">
            <v>140.03581472905105</v>
          </cell>
          <cell r="AY71">
            <v>147.46031547654059</v>
          </cell>
          <cell r="AZ71">
            <v>128.32183017855758</v>
          </cell>
        </row>
        <row r="72">
          <cell r="AL72">
            <v>1069</v>
          </cell>
          <cell r="AM72">
            <v>4.6893524522126038</v>
          </cell>
          <cell r="AN72">
            <v>2.6429656830866373</v>
          </cell>
          <cell r="AO72">
            <v>3.337950467205431</v>
          </cell>
          <cell r="AP72">
            <v>3.8347477856014516</v>
          </cell>
          <cell r="AQ72">
            <v>4.0426536333430949</v>
          </cell>
          <cell r="AR72">
            <v>2.9595000786224248</v>
          </cell>
          <cell r="AS72">
            <v>4.0647260411351702</v>
          </cell>
          <cell r="AT72">
            <v>4.0153856803042096</v>
          </cell>
          <cell r="AU72">
            <v>3.2467540305704912</v>
          </cell>
          <cell r="AV72">
            <v>3.566287983462749</v>
          </cell>
          <cell r="AW72">
            <v>3.8817836133913755</v>
          </cell>
          <cell r="AX72">
            <v>2.7321176691225326</v>
          </cell>
          <cell r="AY72">
            <v>2.6401647495102902</v>
          </cell>
          <cell r="AZ72">
            <v>2.9880403645749447</v>
          </cell>
        </row>
        <row r="73">
          <cell r="AL73">
            <v>1070</v>
          </cell>
          <cell r="AM73">
            <v>1370.1902851180569</v>
          </cell>
          <cell r="AN73">
            <v>1517.9823475858807</v>
          </cell>
          <cell r="AO73">
            <v>1397.3238395954527</v>
          </cell>
          <cell r="AP73">
            <v>2232.4203842740876</v>
          </cell>
          <cell r="AQ73">
            <v>1922.2818026546418</v>
          </cell>
          <cell r="AR73">
            <v>2082.5015553239796</v>
          </cell>
          <cell r="AS73">
            <v>2702.0266358446047</v>
          </cell>
          <cell r="AT73">
            <v>2141.2044140222197</v>
          </cell>
          <cell r="AU73">
            <v>1541.5185010050557</v>
          </cell>
          <cell r="AV73">
            <v>1705.7154932668896</v>
          </cell>
          <cell r="AW73">
            <v>1716.4650731927718</v>
          </cell>
          <cell r="AX73">
            <v>1943.1377823426214</v>
          </cell>
          <cell r="AY73">
            <v>2102.8369441487785</v>
          </cell>
          <cell r="AZ73">
            <v>2122.8371560438645</v>
          </cell>
        </row>
        <row r="74">
          <cell r="AL74">
            <v>1071</v>
          </cell>
          <cell r="AM74">
            <v>91.702558185122285</v>
          </cell>
          <cell r="AN74">
            <v>118.39039455575097</v>
          </cell>
          <cell r="AO74">
            <v>77.517545396177596</v>
          </cell>
          <cell r="AP74">
            <v>137.21732376594088</v>
          </cell>
          <cell r="AQ74">
            <v>127.34358945030749</v>
          </cell>
          <cell r="AR74">
            <v>130.21800345938669</v>
          </cell>
          <cell r="AS74">
            <v>230.67320283442092</v>
          </cell>
          <cell r="AT74">
            <v>225.86544451711177</v>
          </cell>
          <cell r="AU74">
            <v>218.43659184918818</v>
          </cell>
          <cell r="AV74">
            <v>193.34239345639227</v>
          </cell>
          <cell r="AW74">
            <v>208.98803173564232</v>
          </cell>
          <cell r="AX74">
            <v>227.1388656442877</v>
          </cell>
          <cell r="AY74">
            <v>214.99583516481221</v>
          </cell>
          <cell r="AZ74">
            <v>158.59690101067818</v>
          </cell>
        </row>
        <row r="75">
          <cell r="AL75">
            <v>1072</v>
          </cell>
          <cell r="AM75">
            <v>15.865792859485191</v>
          </cell>
          <cell r="AN75">
            <v>16.816556900287182</v>
          </cell>
          <cell r="AO75">
            <v>14.715493911338358</v>
          </cell>
          <cell r="AP75">
            <v>18.181168015656525</v>
          </cell>
          <cell r="AQ75">
            <v>19.202604758379699</v>
          </cell>
          <cell r="AR75">
            <v>22.689500602771922</v>
          </cell>
          <cell r="AS75">
            <v>25.404537757094815</v>
          </cell>
          <cell r="AT75">
            <v>22.084621241673151</v>
          </cell>
          <cell r="AU75">
            <v>24.117473868592544</v>
          </cell>
          <cell r="AV75">
            <v>25.652581478569516</v>
          </cell>
          <cell r="AW75">
            <v>26.549343341497195</v>
          </cell>
          <cell r="AX75">
            <v>26.438426354212499</v>
          </cell>
          <cell r="AY75">
            <v>22.606344795307869</v>
          </cell>
          <cell r="AZ75">
            <v>19.338692132185876</v>
          </cell>
        </row>
        <row r="76">
          <cell r="AL76">
            <v>1073</v>
          </cell>
          <cell r="AM76">
            <v>1.0567837256001891</v>
          </cell>
          <cell r="AN76">
            <v>1.0198953927408345</v>
          </cell>
          <cell r="AO76">
            <v>0.30200057612816772</v>
          </cell>
          <cell r="AP76">
            <v>0.79996731642230656</v>
          </cell>
          <cell r="AQ76">
            <v>2.2638860346721335</v>
          </cell>
          <cell r="AR76">
            <v>1.3643295362449379</v>
          </cell>
          <cell r="AS76">
            <v>1.2448223500976461</v>
          </cell>
          <cell r="AT76">
            <v>1.3361195851212258</v>
          </cell>
          <cell r="AU76">
            <v>0.89419123483453877</v>
          </cell>
          <cell r="AV76">
            <v>0.86622756254667965</v>
          </cell>
          <cell r="AW76">
            <v>0.8997511686668751</v>
          </cell>
          <cell r="AX76">
            <v>0.97091784935759429</v>
          </cell>
          <cell r="AY76">
            <v>0.96542551319418202</v>
          </cell>
          <cell r="AZ76">
            <v>0.26958141145569697</v>
          </cell>
        </row>
        <row r="77">
          <cell r="AL77">
            <v>1074</v>
          </cell>
          <cell r="AM77">
            <v>4.3394307062595994</v>
          </cell>
          <cell r="AN77">
            <v>9.6538549912281759</v>
          </cell>
          <cell r="AO77">
            <v>9.4464279588910109</v>
          </cell>
          <cell r="AP77">
            <v>12.961508659331612</v>
          </cell>
          <cell r="AQ77">
            <v>19.202604758379699</v>
          </cell>
          <cell r="AR77">
            <v>19.730000524149499</v>
          </cell>
          <cell r="AS77">
            <v>54.873801555324803</v>
          </cell>
          <cell r="AT77">
            <v>12.046157040912629</v>
          </cell>
          <cell r="AU77">
            <v>23.623445562054126</v>
          </cell>
          <cell r="AV77">
            <v>28.205092129271957</v>
          </cell>
          <cell r="AW77">
            <v>33.84606824762308</v>
          </cell>
          <cell r="AX77">
            <v>28.587778271007441</v>
          </cell>
          <cell r="AY77">
            <v>19.953532549991543</v>
          </cell>
          <cell r="AZ77">
            <v>21.049994932106639</v>
          </cell>
        </row>
        <row r="78">
          <cell r="AL78">
            <v>1075</v>
          </cell>
          <cell r="AM78">
            <v>1.5129854287767412</v>
          </cell>
          <cell r="AN78">
            <v>2.4473413919715123</v>
          </cell>
          <cell r="AO78">
            <v>3.6981002225880908</v>
          </cell>
          <cell r="AP78">
            <v>0.94467478002990857</v>
          </cell>
          <cell r="AQ78">
            <v>13.13862430836506</v>
          </cell>
          <cell r="AR78">
            <v>6.9055001834523253</v>
          </cell>
          <cell r="AS78">
            <v>7.1132705719865479</v>
          </cell>
          <cell r="AT78">
            <v>6.0230785204563144</v>
          </cell>
          <cell r="AU78">
            <v>5.9589694334664118</v>
          </cell>
          <cell r="AV78">
            <v>5.8026205551359853</v>
          </cell>
          <cell r="AW78">
            <v>6.4093131820578666</v>
          </cell>
          <cell r="AX78">
            <v>6.629766842900251</v>
          </cell>
          <cell r="AY78">
            <v>6.0360173734313101</v>
          </cell>
          <cell r="AZ78">
            <v>4.054504428293682</v>
          </cell>
        </row>
        <row r="79">
          <cell r="AL79">
            <v>1076</v>
          </cell>
          <cell r="AM79">
            <v>2.7211679613651927</v>
          </cell>
          <cell r="AN79">
            <v>1.0188765162246096</v>
          </cell>
          <cell r="AO79">
            <v>0.93695209798770029</v>
          </cell>
          <cell r="AP79">
            <v>1.3584158379502351</v>
          </cell>
          <cell r="AQ79">
            <v>5.0533170416788691</v>
          </cell>
          <cell r="AR79">
            <v>6.9055001834523253</v>
          </cell>
          <cell r="AS79">
            <v>8.1294520822703404</v>
          </cell>
          <cell r="AT79">
            <v>4.0153856803042096</v>
          </cell>
          <cell r="AU79">
            <v>4.4492189286850037</v>
          </cell>
          <cell r="AV79">
            <v>5.8357439729390448</v>
          </cell>
          <cell r="AW79">
            <v>6.9111172624115058</v>
          </cell>
          <cell r="AX79">
            <v>8.990935832035662</v>
          </cell>
          <cell r="AY79">
            <v>7.0530868278334777</v>
          </cell>
          <cell r="AZ79">
            <v>7.4533868639271095</v>
          </cell>
        </row>
        <row r="80">
          <cell r="AL80">
            <v>1077</v>
          </cell>
          <cell r="AM80">
            <v>5.8233395429657477</v>
          </cell>
          <cell r="AN80">
            <v>5.7434069219581252</v>
          </cell>
          <cell r="AO80">
            <v>12.2075760834914</v>
          </cell>
          <cell r="AP80">
            <v>9.1033223408923103</v>
          </cell>
          <cell r="AQ80">
            <v>11.11729749169351</v>
          </cell>
          <cell r="AR80">
            <v>10.851500288282224</v>
          </cell>
          <cell r="AS80">
            <v>9.1456335925541339</v>
          </cell>
          <cell r="AT80">
            <v>11.042310620836576</v>
          </cell>
          <cell r="AU80">
            <v>5.9283396784610298</v>
          </cell>
          <cell r="AV80">
            <v>10.419824248895807</v>
          </cell>
          <cell r="AW80">
            <v>9.7101146122529158</v>
          </cell>
          <cell r="AX80">
            <v>10.651065576673677</v>
          </cell>
          <cell r="AY80">
            <v>14.671095135003288</v>
          </cell>
          <cell r="AZ80">
            <v>15.611998700222321</v>
          </cell>
        </row>
        <row r="81">
          <cell r="AL81">
            <v>1078</v>
          </cell>
          <cell r="AM81">
            <v>1027.497581538466</v>
          </cell>
          <cell r="AN81">
            <v>1136.5180365409356</v>
          </cell>
          <cell r="AO81">
            <v>896.98297826012902</v>
          </cell>
          <cell r="AP81">
            <v>1037.0603048769112</v>
          </cell>
          <cell r="AQ81">
            <v>1197.6361388778919</v>
          </cell>
          <cell r="AR81">
            <v>1114.7450296144466</v>
          </cell>
          <cell r="AS81">
            <v>1118.8158428224558</v>
          </cell>
          <cell r="AT81">
            <v>1108.2464477639619</v>
          </cell>
          <cell r="AU81">
            <v>1086.28030903942</v>
          </cell>
          <cell r="AV81">
            <v>1156.0293636053152</v>
          </cell>
          <cell r="AW81">
            <v>1145.913833830683</v>
          </cell>
          <cell r="AX81">
            <v>1309.8584967228699</v>
          </cell>
          <cell r="AY81">
            <v>1226.2442796222513</v>
          </cell>
          <cell r="AZ81">
            <v>1177.6383594774206</v>
          </cell>
        </row>
        <row r="82">
          <cell r="AL82">
            <v>1079</v>
          </cell>
          <cell r="AM82">
            <v>0</v>
          </cell>
          <cell r="AN82">
            <v>0</v>
          </cell>
          <cell r="AO82">
            <v>0.2748017664768731</v>
          </cell>
          <cell r="AP82">
            <v>2.5762004788733641</v>
          </cell>
          <cell r="AQ82">
            <v>2.0213268166715475</v>
          </cell>
          <cell r="AR82">
            <v>1.97300005241495</v>
          </cell>
          <cell r="AS82">
            <v>2.0323630205675851</v>
          </cell>
          <cell r="AT82">
            <v>2.0076928401521048</v>
          </cell>
          <cell r="AU82">
            <v>2.0739308308482838</v>
          </cell>
          <cell r="AV82">
            <v>2.1841380951350811</v>
          </cell>
          <cell r="AW82">
            <v>2.6221319772577507</v>
          </cell>
          <cell r="AX82">
            <v>3.3396133334492664</v>
          </cell>
          <cell r="AY82">
            <v>2.4451825225005481</v>
          </cell>
          <cell r="AZ82">
            <v>2.1566512916455758</v>
          </cell>
        </row>
        <row r="83">
          <cell r="AL83">
            <v>1080</v>
          </cell>
          <cell r="AM83">
            <v>6.9021813728953516</v>
          </cell>
          <cell r="AN83">
            <v>7.017514406078778</v>
          </cell>
          <cell r="AO83">
            <v>6.6552673546753978</v>
          </cell>
          <cell r="AP83">
            <v>7.0943152934209222</v>
          </cell>
          <cell r="AQ83">
            <v>7.0746438583504165</v>
          </cell>
          <cell r="AR83">
            <v>6.9055001834523253</v>
          </cell>
          <cell r="AS83">
            <v>16.845240895974435</v>
          </cell>
          <cell r="AT83">
            <v>11.762068504031106</v>
          </cell>
          <cell r="AU83">
            <v>21.205671029855104</v>
          </cell>
          <cell r="AV83">
            <v>23.119141886602172</v>
          </cell>
          <cell r="AW83">
            <v>13.213488591279251</v>
          </cell>
          <cell r="AX83">
            <v>16.433564130212037</v>
          </cell>
          <cell r="AY83">
            <v>12.048847671218219</v>
          </cell>
          <cell r="AZ83">
            <v>11.085187639058258</v>
          </cell>
        </row>
        <row r="84">
          <cell r="AL84">
            <v>1081</v>
          </cell>
          <cell r="AM84">
            <v>11.275701876754958</v>
          </cell>
          <cell r="AN84">
            <v>9.5519673396057154</v>
          </cell>
          <cell r="AO84">
            <v>8.1390093156529169</v>
          </cell>
          <cell r="AP84">
            <v>8.5744267520729771</v>
          </cell>
          <cell r="AQ84">
            <v>9.0959706750219649</v>
          </cell>
          <cell r="AR84">
            <v>6.9055001834523253</v>
          </cell>
          <cell r="AS84">
            <v>9.1456335925541339</v>
          </cell>
          <cell r="AT84">
            <v>14.053849881064734</v>
          </cell>
          <cell r="AU84">
            <v>11.318188502795184</v>
          </cell>
          <cell r="AV84">
            <v>9.7453110136335006</v>
          </cell>
          <cell r="AW84">
            <v>15.907600662030353</v>
          </cell>
          <cell r="AX84">
            <v>18.556035707877474</v>
          </cell>
          <cell r="AY84">
            <v>19.214708003322198</v>
          </cell>
          <cell r="AZ84">
            <v>22.369865522593734</v>
          </cell>
        </row>
        <row r="85">
          <cell r="AL85">
            <v>1082</v>
          </cell>
          <cell r="AM85">
            <v>747.91010652201612</v>
          </cell>
          <cell r="AN85">
            <v>827.78622560668418</v>
          </cell>
          <cell r="AO85">
            <v>851.2852264860021</v>
          </cell>
          <cell r="AP85">
            <v>861.13271552929166</v>
          </cell>
          <cell r="AQ85">
            <v>1071.3032128359202</v>
          </cell>
          <cell r="AR85">
            <v>903.63402400604707</v>
          </cell>
          <cell r="AS85">
            <v>1026.3433253866306</v>
          </cell>
          <cell r="AT85">
            <v>977.74641315407496</v>
          </cell>
          <cell r="AU85">
            <v>919.62974039481492</v>
          </cell>
          <cell r="AV85">
            <v>973.88469284622386</v>
          </cell>
          <cell r="AW85">
            <v>1004.616910303237</v>
          </cell>
          <cell r="AX85">
            <v>1004.0107724667062</v>
          </cell>
          <cell r="AY85">
            <v>1051.6097654484556</v>
          </cell>
          <cell r="AZ85">
            <v>1124.0843946032778</v>
          </cell>
        </row>
        <row r="86">
          <cell r="AL86">
            <v>1083</v>
          </cell>
          <cell r="AM86">
            <v>45.013572448596292</v>
          </cell>
          <cell r="AN86">
            <v>48.005385938438714</v>
          </cell>
          <cell r="AO86">
            <v>41.981831641767215</v>
          </cell>
          <cell r="AP86">
            <v>76.989465972469858</v>
          </cell>
          <cell r="AQ86">
            <v>59.629141091810652</v>
          </cell>
          <cell r="AR86">
            <v>44.392501179336378</v>
          </cell>
          <cell r="AS86">
            <v>48.776712493622043</v>
          </cell>
          <cell r="AT86">
            <v>51.19616742387867</v>
          </cell>
          <cell r="AU86">
            <v>51.931267526705554</v>
          </cell>
          <cell r="AV86">
            <v>52.492587298382055</v>
          </cell>
          <cell r="AW86">
            <v>59.301314168021356</v>
          </cell>
          <cell r="AX86">
            <v>59.93132890957137</v>
          </cell>
          <cell r="AY86">
            <v>64.760448316830249</v>
          </cell>
          <cell r="AZ86">
            <v>65.943926544646772</v>
          </cell>
        </row>
        <row r="87">
          <cell r="AL87">
            <v>1084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</row>
        <row r="88">
          <cell r="AL88">
            <v>1085</v>
          </cell>
          <cell r="AM88">
            <v>5.750146742236323</v>
          </cell>
          <cell r="AN88">
            <v>8.7898477054697093</v>
          </cell>
          <cell r="AO88">
            <v>13.022602483042261</v>
          </cell>
          <cell r="AP88">
            <v>22.850531383614499</v>
          </cell>
          <cell r="AQ88">
            <v>19.202604758379699</v>
          </cell>
          <cell r="AR88">
            <v>18.743500497942026</v>
          </cell>
          <cell r="AS88">
            <v>23.372174736527231</v>
          </cell>
          <cell r="AT88">
            <v>14.053849881064734</v>
          </cell>
          <cell r="AU88">
            <v>13.641109600138831</v>
          </cell>
          <cell r="AV88">
            <v>10.322461475353482</v>
          </cell>
          <cell r="AW88">
            <v>10.194437812758171</v>
          </cell>
          <cell r="AX88">
            <v>13.834772943171833</v>
          </cell>
          <cell r="AY88">
            <v>11.955045410656775</v>
          </cell>
          <cell r="AZ88">
            <v>15.063130946498521</v>
          </cell>
        </row>
        <row r="89">
          <cell r="AL89">
            <v>1086</v>
          </cell>
          <cell r="AM89">
            <v>235.25670116095972</v>
          </cell>
          <cell r="AN89">
            <v>215.80823490153458</v>
          </cell>
          <cell r="AO89">
            <v>232.12214468405196</v>
          </cell>
          <cell r="AP89">
            <v>189.07558720300881</v>
          </cell>
          <cell r="AQ89">
            <v>247.61253504226457</v>
          </cell>
          <cell r="AR89">
            <v>270.30100718084816</v>
          </cell>
          <cell r="AS89">
            <v>253.02919606066436</v>
          </cell>
          <cell r="AT89">
            <v>323.23854726448889</v>
          </cell>
          <cell r="AU89">
            <v>268.01529658015778</v>
          </cell>
          <cell r="AV89">
            <v>249.52773996984877</v>
          </cell>
          <cell r="AW89">
            <v>247.95908263999192</v>
          </cell>
          <cell r="AX89">
            <v>256.91367969125395</v>
          </cell>
          <cell r="AY89">
            <v>236.10555962307231</v>
          </cell>
          <cell r="AZ89">
            <v>249.43828839172727</v>
          </cell>
        </row>
        <row r="90">
          <cell r="AL90">
            <v>1087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</row>
        <row r="91">
          <cell r="AL91">
            <v>1088</v>
          </cell>
          <cell r="AM91">
            <v>1.1400029373884391</v>
          </cell>
          <cell r="AN91">
            <v>1.913450097469817</v>
          </cell>
          <cell r="AO91">
            <v>3.5686714042474477</v>
          </cell>
          <cell r="AP91">
            <v>2.9980940699546825</v>
          </cell>
          <cell r="AQ91">
            <v>5.0533170416788691</v>
          </cell>
          <cell r="AR91">
            <v>2.9595000786224248</v>
          </cell>
          <cell r="AS91">
            <v>4.0647260411351702</v>
          </cell>
          <cell r="AT91">
            <v>4.0153856803042096</v>
          </cell>
          <cell r="AU91">
            <v>5.2021180678495531</v>
          </cell>
          <cell r="AV91">
            <v>6.6818967368172029</v>
          </cell>
          <cell r="AW91">
            <v>6.263296420971356</v>
          </cell>
          <cell r="AX91">
            <v>6.9931890279311109</v>
          </cell>
          <cell r="AY91">
            <v>7.2059107354897609</v>
          </cell>
          <cell r="AZ91">
            <v>8.7635525236017973</v>
          </cell>
        </row>
        <row r="92">
          <cell r="AL92">
            <v>1089</v>
          </cell>
          <cell r="AM92">
            <v>2.1456519665886193</v>
          </cell>
          <cell r="AN92">
            <v>3.5803320780132788</v>
          </cell>
          <cell r="AO92">
            <v>2.2284266114302063</v>
          </cell>
          <cell r="AP92">
            <v>2.513018346875679</v>
          </cell>
          <cell r="AQ92">
            <v>7.0746438583504165</v>
          </cell>
          <cell r="AR92">
            <v>2.9595000786224248</v>
          </cell>
          <cell r="AS92">
            <v>1.0161815102837926</v>
          </cell>
          <cell r="AT92">
            <v>1.0038464200760524</v>
          </cell>
          <cell r="AU92">
            <v>4.4917053630473074</v>
          </cell>
          <cell r="AV92">
            <v>1.0017324535591963</v>
          </cell>
          <cell r="AW92">
            <v>0.96658982691070017</v>
          </cell>
          <cell r="AX92">
            <v>1.1504785147426644</v>
          </cell>
          <cell r="AY92">
            <v>1.1972962696381997</v>
          </cell>
          <cell r="AZ92">
            <v>1.5872953506511436</v>
          </cell>
        </row>
        <row r="93">
          <cell r="AL93">
            <v>1090</v>
          </cell>
          <cell r="AM93">
            <v>303.2446153828148</v>
          </cell>
          <cell r="AN93">
            <v>280.98813331599877</v>
          </cell>
          <cell r="AO93">
            <v>268.83631715259901</v>
          </cell>
          <cell r="AP93">
            <v>344.3226689039011</v>
          </cell>
          <cell r="AQ93">
            <v>523.52364551793085</v>
          </cell>
          <cell r="AR93">
            <v>415.31651103334696</v>
          </cell>
          <cell r="AS93">
            <v>436.9580494220308</v>
          </cell>
          <cell r="AT93">
            <v>431.65396063270254</v>
          </cell>
          <cell r="AU93">
            <v>425.11728611598824</v>
          </cell>
          <cell r="AV93">
            <v>452.65258281741131</v>
          </cell>
          <cell r="AW93">
            <v>704.50927821436289</v>
          </cell>
          <cell r="AX93">
            <v>943.20099407438261</v>
          </cell>
          <cell r="AY93">
            <v>680.23080651594341</v>
          </cell>
          <cell r="AZ93">
            <v>619.68894716450222</v>
          </cell>
        </row>
        <row r="94">
          <cell r="AL94">
            <v>1091</v>
          </cell>
          <cell r="AM94">
            <v>2.0052822117650644</v>
          </cell>
          <cell r="AN94">
            <v>2.0377530324492192</v>
          </cell>
          <cell r="AO94">
            <v>2.0924325631737331</v>
          </cell>
          <cell r="AP94">
            <v>5.6690677468245747</v>
          </cell>
          <cell r="AQ94">
            <v>7.0746438583504165</v>
          </cell>
          <cell r="AR94">
            <v>12.824500340697174</v>
          </cell>
          <cell r="AS94">
            <v>10.161815102837927</v>
          </cell>
          <cell r="AT94">
            <v>13.05000346098868</v>
          </cell>
          <cell r="AU94">
            <v>8.7907396865446312</v>
          </cell>
          <cell r="AV94">
            <v>9.9219692419164875</v>
          </cell>
          <cell r="AW94">
            <v>10.856654672896992</v>
          </cell>
          <cell r="AX94">
            <v>9.9188451387860539</v>
          </cell>
          <cell r="AY94">
            <v>10.559605040057324</v>
          </cell>
          <cell r="AZ94">
            <v>11.543476038532944</v>
          </cell>
        </row>
        <row r="95">
          <cell r="AL95">
            <v>1092</v>
          </cell>
          <cell r="AM95">
            <v>23.279321196380632</v>
          </cell>
          <cell r="AN95">
            <v>30.05481947559354</v>
          </cell>
          <cell r="AO95">
            <v>25.157961037459533</v>
          </cell>
          <cell r="AP95">
            <v>23.335607106693502</v>
          </cell>
          <cell r="AQ95">
            <v>16.17061453337238</v>
          </cell>
          <cell r="AR95">
            <v>45.379001205543844</v>
          </cell>
          <cell r="AS95">
            <v>24.388356246811021</v>
          </cell>
          <cell r="AT95">
            <v>32.123085442433677</v>
          </cell>
          <cell r="AU95">
            <v>24.882229687114023</v>
          </cell>
          <cell r="AV95">
            <v>26.163485104683375</v>
          </cell>
          <cell r="AW95">
            <v>26.920554966512903</v>
          </cell>
          <cell r="AX95">
            <v>31.379032686214874</v>
          </cell>
          <cell r="AY95">
            <v>34.465480029435533</v>
          </cell>
          <cell r="AZ95">
            <v>41.661111326363404</v>
          </cell>
        </row>
        <row r="96">
          <cell r="AL96">
            <v>1093</v>
          </cell>
          <cell r="AM96">
            <v>19.09529986153283</v>
          </cell>
          <cell r="AN96">
            <v>20.067791863559915</v>
          </cell>
          <cell r="AO96">
            <v>12.039693775643752</v>
          </cell>
          <cell r="AP96">
            <v>20.136756907649396</v>
          </cell>
          <cell r="AQ96">
            <v>19.202604758379699</v>
          </cell>
          <cell r="AR96">
            <v>32.554500864846673</v>
          </cell>
          <cell r="AS96">
            <v>21.339811715959645</v>
          </cell>
          <cell r="AT96">
            <v>18.069235561368941</v>
          </cell>
          <cell r="AU96">
            <v>18.768135365394546</v>
          </cell>
          <cell r="AV96">
            <v>32.77913500589446</v>
          </cell>
          <cell r="AW96">
            <v>47.547993187607211</v>
          </cell>
          <cell r="AX96">
            <v>52.37687840061627</v>
          </cell>
          <cell r="AY96">
            <v>46.023183280185961</v>
          </cell>
          <cell r="AZ96">
            <v>57.249386862377627</v>
          </cell>
        </row>
        <row r="97">
          <cell r="AL97">
            <v>1094</v>
          </cell>
          <cell r="AM97">
            <v>10.598919130284248</v>
          </cell>
          <cell r="AN97">
            <v>15.101787723481165</v>
          </cell>
          <cell r="AO97">
            <v>0.88443025866106262</v>
          </cell>
          <cell r="AP97">
            <v>10.76134377250899</v>
          </cell>
          <cell r="AQ97">
            <v>18.19194135004393</v>
          </cell>
          <cell r="AR97">
            <v>12.824500340697174</v>
          </cell>
          <cell r="AS97">
            <v>32.517808329081362</v>
          </cell>
          <cell r="AT97">
            <v>31.119239022357622</v>
          </cell>
          <cell r="AU97">
            <v>22.706529025118826</v>
          </cell>
          <cell r="AV97">
            <v>17.56946379468955</v>
          </cell>
          <cell r="AW97">
            <v>17.787309389256695</v>
          </cell>
          <cell r="AX97">
            <v>18.643128006657061</v>
          </cell>
          <cell r="AY97">
            <v>18.154426271582732</v>
          </cell>
          <cell r="AZ97">
            <v>21.553573008705879</v>
          </cell>
        </row>
        <row r="98">
          <cell r="AL98">
            <v>1095</v>
          </cell>
          <cell r="AM98">
            <v>0.76902572821190229</v>
          </cell>
          <cell r="AN98">
            <v>1.2868410399916823</v>
          </cell>
          <cell r="AO98">
            <v>1.632866469065652</v>
          </cell>
          <cell r="AP98">
            <v>1.2595663733732112</v>
          </cell>
          <cell r="AQ98">
            <v>2.0213268166715475</v>
          </cell>
          <cell r="AR98">
            <v>1.97300005241495</v>
          </cell>
          <cell r="AS98">
            <v>2.0323630205675851</v>
          </cell>
          <cell r="AT98">
            <v>3.0115392602281572</v>
          </cell>
          <cell r="AU98">
            <v>1.0918025574499064</v>
          </cell>
          <cell r="AV98">
            <v>1.0750054686992976</v>
          </cell>
          <cell r="AW98">
            <v>2.16351595300012</v>
          </cell>
          <cell r="AX98">
            <v>3.7331414983051685</v>
          </cell>
          <cell r="AY98">
            <v>4.6563863725894059</v>
          </cell>
          <cell r="AZ98">
            <v>5.4778942807797621</v>
          </cell>
        </row>
        <row r="99">
          <cell r="AL99">
            <v>1096</v>
          </cell>
          <cell r="AM99">
            <v>37.756456124218523</v>
          </cell>
          <cell r="AN99">
            <v>40.627701084456312</v>
          </cell>
          <cell r="AO99">
            <v>34.405556318899698</v>
          </cell>
          <cell r="AP99">
            <v>39.037385974763438</v>
          </cell>
          <cell r="AQ99">
            <v>86.917053116876545</v>
          </cell>
          <cell r="AR99">
            <v>61.163001624863448</v>
          </cell>
          <cell r="AS99">
            <v>57.922346086176177</v>
          </cell>
          <cell r="AT99">
            <v>43.165396063270251</v>
          </cell>
          <cell r="AU99">
            <v>54.610877061369941</v>
          </cell>
          <cell r="AV99">
            <v>67.849808279800584</v>
          </cell>
          <cell r="AW99">
            <v>77.117415594675393</v>
          </cell>
          <cell r="AX99">
            <v>67.407288828268321</v>
          </cell>
          <cell r="AY99">
            <v>68.639013697348361</v>
          </cell>
          <cell r="AZ99">
            <v>68.692578615849058</v>
          </cell>
        </row>
        <row r="100">
          <cell r="AL100">
            <v>1097</v>
          </cell>
          <cell r="AM100">
            <v>544.48224726729745</v>
          </cell>
          <cell r="AN100">
            <v>589.50361251026709</v>
          </cell>
          <cell r="AO100">
            <v>544.38511306064947</v>
          </cell>
          <cell r="AP100">
            <v>601.68038581402232</v>
          </cell>
          <cell r="AQ100">
            <v>770.12551715185964</v>
          </cell>
          <cell r="AR100">
            <v>645.17101713968862</v>
          </cell>
          <cell r="AS100">
            <v>686.93870095184388</v>
          </cell>
          <cell r="AT100">
            <v>698.67710837293248</v>
          </cell>
          <cell r="AU100">
            <v>664.31393546253389</v>
          </cell>
          <cell r="AV100">
            <v>716.48562431844812</v>
          </cell>
          <cell r="AW100">
            <v>760.64655312982643</v>
          </cell>
          <cell r="AX100">
            <v>749.3324617774615</v>
          </cell>
          <cell r="AY100">
            <v>754.43577232593202</v>
          </cell>
          <cell r="AZ100">
            <v>677.29957311823034</v>
          </cell>
        </row>
        <row r="101">
          <cell r="AL101">
            <v>1098</v>
          </cell>
          <cell r="AM101">
            <v>41.852245041748652</v>
          </cell>
          <cell r="AN101">
            <v>38.850780440160591</v>
          </cell>
          <cell r="AO101">
            <v>55.135738723126067</v>
          </cell>
          <cell r="AP101">
            <v>48.203890447653428</v>
          </cell>
          <cell r="AQ101">
            <v>56.597150866803332</v>
          </cell>
          <cell r="AR101">
            <v>53.271001415203649</v>
          </cell>
          <cell r="AS101">
            <v>48.776712493622043</v>
          </cell>
          <cell r="AT101">
            <v>53.203860264030773</v>
          </cell>
          <cell r="AU101">
            <v>49.698259581151895</v>
          </cell>
          <cell r="AV101">
            <v>55.677454107142893</v>
          </cell>
          <cell r="AW101">
            <v>50.74699419986166</v>
          </cell>
          <cell r="AX101">
            <v>55.601443882591269</v>
          </cell>
          <cell r="AY101">
            <v>55.580474277614826</v>
          </cell>
          <cell r="AZ101">
            <v>84.690617897275928</v>
          </cell>
        </row>
        <row r="102">
          <cell r="AL102">
            <v>1099</v>
          </cell>
          <cell r="AM102">
            <v>365.52685212495948</v>
          </cell>
          <cell r="AN102">
            <v>396.42447493267116</v>
          </cell>
          <cell r="AO102">
            <v>357.12224650147408</v>
          </cell>
          <cell r="AP102">
            <v>384.8097558652575</v>
          </cell>
          <cell r="AQ102">
            <v>251.90077988383325</v>
          </cell>
          <cell r="AR102">
            <v>249.18102811977232</v>
          </cell>
          <cell r="AS102">
            <v>317.4825407134345</v>
          </cell>
          <cell r="AT102">
            <v>267.63449021005624</v>
          </cell>
          <cell r="AU102">
            <v>256.6427649636434</v>
          </cell>
          <cell r="AV102">
            <v>236.78626525493848</v>
          </cell>
          <cell r="AW102">
            <v>220.78042762395287</v>
          </cell>
          <cell r="AX102">
            <v>219.05218442056847</v>
          </cell>
          <cell r="AY102">
            <v>332.0547325975906</v>
          </cell>
          <cell r="AZ102">
            <v>247.60405646818273</v>
          </cell>
        </row>
        <row r="103">
          <cell r="AL103">
            <v>1100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</row>
        <row r="104">
          <cell r="AL104">
            <v>1101</v>
          </cell>
          <cell r="AM104">
            <v>234.67316403733608</v>
          </cell>
          <cell r="AN104">
            <v>249.28138508906167</v>
          </cell>
          <cell r="AO104">
            <v>231.80044841817633</v>
          </cell>
          <cell r="AP104">
            <v>258.24269760750713</v>
          </cell>
          <cell r="AQ104">
            <v>273.8897836589947</v>
          </cell>
          <cell r="AR104">
            <v>255.503506787736</v>
          </cell>
          <cell r="AS104">
            <v>301.80590855428642</v>
          </cell>
          <cell r="AT104">
            <v>293.1231546622073</v>
          </cell>
          <cell r="AU104">
            <v>294.94379151295396</v>
          </cell>
          <cell r="AV104">
            <v>308.23749241587171</v>
          </cell>
          <cell r="AW104">
            <v>328.88116031931582</v>
          </cell>
          <cell r="AX104">
            <v>323.43606775537904</v>
          </cell>
          <cell r="AY104">
            <v>277.83491807710863</v>
          </cell>
          <cell r="AZ104">
            <v>275.19517476785035</v>
          </cell>
        </row>
        <row r="105">
          <cell r="AL105">
            <v>1102</v>
          </cell>
          <cell r="AM105">
            <v>41.423114648430939</v>
          </cell>
          <cell r="AN105">
            <v>37.146200028516816</v>
          </cell>
          <cell r="AO105">
            <v>56.797679781818971</v>
          </cell>
          <cell r="AP105">
            <v>48.070392717142191</v>
          </cell>
          <cell r="AQ105">
            <v>57.607814275139106</v>
          </cell>
          <cell r="AR105">
            <v>58.203501546241021</v>
          </cell>
          <cell r="AS105">
            <v>56.906164575892383</v>
          </cell>
          <cell r="AT105">
            <v>48.184628163650515</v>
          </cell>
          <cell r="AU105">
            <v>48.079822848932032</v>
          </cell>
          <cell r="AV105">
            <v>52.646159508196234</v>
          </cell>
          <cell r="AW105">
            <v>56.202056999607684</v>
          </cell>
          <cell r="AX105">
            <v>64.336478886114065</v>
          </cell>
          <cell r="AY105">
            <v>59.034294590646851</v>
          </cell>
          <cell r="AZ105">
            <v>73.845896877236157</v>
          </cell>
        </row>
        <row r="106">
          <cell r="AL106">
            <v>1103</v>
          </cell>
          <cell r="AM106">
            <v>5.0472953270126677</v>
          </cell>
          <cell r="AN106">
            <v>8.0878417857909515</v>
          </cell>
          <cell r="AO106">
            <v>7.345554385825495</v>
          </cell>
          <cell r="AP106">
            <v>5.0729137594270597</v>
          </cell>
          <cell r="AQ106">
            <v>8.0853072666861898</v>
          </cell>
          <cell r="AR106">
            <v>11.838000314489699</v>
          </cell>
          <cell r="AS106">
            <v>15.242722654256889</v>
          </cell>
          <cell r="AT106">
            <v>15.057696301140785</v>
          </cell>
          <cell r="AU106">
            <v>11.269773728754418</v>
          </cell>
          <cell r="AV106">
            <v>17.262319375061178</v>
          </cell>
          <cell r="AW106">
            <v>16.430998770431998</v>
          </cell>
          <cell r="AX106">
            <v>12.993955935201027</v>
          </cell>
          <cell r="AY106">
            <v>15.184372673131637</v>
          </cell>
          <cell r="AZ106">
            <v>14.088324562674723</v>
          </cell>
        </row>
        <row r="107">
          <cell r="AL107">
            <v>1104</v>
          </cell>
          <cell r="AM107">
            <v>533.74596630550718</v>
          </cell>
          <cell r="AN107">
            <v>550.66913409436609</v>
          </cell>
          <cell r="AO107">
            <v>507.01770015972266</v>
          </cell>
          <cell r="AP107">
            <v>617.92023187071766</v>
          </cell>
          <cell r="AQ107">
            <v>564.96084525969752</v>
          </cell>
          <cell r="AR107">
            <v>510.02051354926454</v>
          </cell>
          <cell r="AS107">
            <v>506.05839212132872</v>
          </cell>
          <cell r="AT107">
            <v>528.02321696000354</v>
          </cell>
          <cell r="AU107">
            <v>525.77160134673886</v>
          </cell>
          <cell r="AV107">
            <v>582.66300143435353</v>
          </cell>
          <cell r="AW107">
            <v>534.26298937094134</v>
          </cell>
          <cell r="AX107">
            <v>523.4257908788702</v>
          </cell>
          <cell r="AY107">
            <v>402.41169780859235</v>
          </cell>
          <cell r="AZ107">
            <v>175.59239151449111</v>
          </cell>
        </row>
        <row r="108">
          <cell r="AL108">
            <v>1105</v>
          </cell>
          <cell r="AM108">
            <v>2.3461801877651256</v>
          </cell>
          <cell r="AN108">
            <v>3.8666363790723937</v>
          </cell>
          <cell r="AO108">
            <v>3.7515599519027041</v>
          </cell>
          <cell r="AP108">
            <v>3.4434261938738522</v>
          </cell>
          <cell r="AQ108">
            <v>4.0426536333430949</v>
          </cell>
          <cell r="AR108">
            <v>2.9595000786224248</v>
          </cell>
          <cell r="AS108">
            <v>3.0485445308513777</v>
          </cell>
          <cell r="AT108">
            <v>3.0115392602281572</v>
          </cell>
          <cell r="AU108">
            <v>1.7735616204729248</v>
          </cell>
          <cell r="AV108">
            <v>3.0804778556845425</v>
          </cell>
          <cell r="AW108">
            <v>3.0355033713195607</v>
          </cell>
          <cell r="AX108">
            <v>6.6308420564654309</v>
          </cell>
          <cell r="AY108">
            <v>3.8796193385019473</v>
          </cell>
          <cell r="AZ108">
            <v>4.23566313679191</v>
          </cell>
        </row>
        <row r="109">
          <cell r="AL109">
            <v>1106</v>
          </cell>
          <cell r="AM109">
            <v>40.862638270242606</v>
          </cell>
          <cell r="AN109">
            <v>44.20395765640469</v>
          </cell>
          <cell r="AO109">
            <v>42.765907671714871</v>
          </cell>
          <cell r="AP109">
            <v>42.360562304512662</v>
          </cell>
          <cell r="AQ109">
            <v>54.575824050131779</v>
          </cell>
          <cell r="AR109">
            <v>59.190001572448502</v>
          </cell>
          <cell r="AS109">
            <v>61.98707212731135</v>
          </cell>
          <cell r="AT109">
            <v>71.273095825399722</v>
          </cell>
          <cell r="AU109">
            <v>55.233352727608349</v>
          </cell>
          <cell r="AV109">
            <v>60.193280067626688</v>
          </cell>
          <cell r="AW109">
            <v>63.553281119378532</v>
          </cell>
          <cell r="AX109">
            <v>65.079451459653498</v>
          </cell>
          <cell r="AY109">
            <v>67.567138427786702</v>
          </cell>
          <cell r="AZ109">
            <v>61.673756987188533</v>
          </cell>
        </row>
        <row r="110">
          <cell r="AL110">
            <v>1107</v>
          </cell>
          <cell r="AM110">
            <v>4.0105644235301288</v>
          </cell>
          <cell r="AN110">
            <v>4.07346831186599</v>
          </cell>
          <cell r="AO110">
            <v>5.1499539239744374</v>
          </cell>
          <cell r="AP110">
            <v>5.610980948052509</v>
          </cell>
          <cell r="AQ110">
            <v>13.13862430836506</v>
          </cell>
          <cell r="AR110">
            <v>1.97300005241495</v>
          </cell>
          <cell r="AS110">
            <v>10.161815102837927</v>
          </cell>
          <cell r="AT110">
            <v>10.038464200760524</v>
          </cell>
          <cell r="AU110">
            <v>10.195756190339898</v>
          </cell>
          <cell r="AV110">
            <v>11.133483341561726</v>
          </cell>
          <cell r="AW110">
            <v>8.3774545955760367</v>
          </cell>
          <cell r="AX110">
            <v>8.4748333207492337</v>
          </cell>
          <cell r="AY110">
            <v>8.5739481985094645</v>
          </cell>
          <cell r="AZ110">
            <v>8.5187726020000234</v>
          </cell>
        </row>
        <row r="111">
          <cell r="AL111">
            <v>1108</v>
          </cell>
          <cell r="AM111">
            <v>0.12031693270590386</v>
          </cell>
          <cell r="AN111">
            <v>0.12124630543072856</v>
          </cell>
          <cell r="AO111">
            <v>0</v>
          </cell>
          <cell r="AP111">
            <v>3.9743599159834338E-2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0.47229106105072877</v>
          </cell>
          <cell r="AV111">
            <v>0.65945713626091373</v>
          </cell>
          <cell r="AW111">
            <v>0.57686903499670505</v>
          </cell>
          <cell r="AX111">
            <v>0.61072130502227417</v>
          </cell>
          <cell r="AY111">
            <v>2.5663876906417391</v>
          </cell>
          <cell r="AZ111">
            <v>4.5871972973301389</v>
          </cell>
        </row>
        <row r="112">
          <cell r="AL112">
            <v>1109</v>
          </cell>
          <cell r="AM112">
            <v>112.49232151559659</v>
          </cell>
          <cell r="AN112">
            <v>98.253319089087782</v>
          </cell>
          <cell r="AO112">
            <v>90.443545210458382</v>
          </cell>
          <cell r="AP112">
            <v>100.61143080644318</v>
          </cell>
          <cell r="AQ112">
            <v>113.19430173360666</v>
          </cell>
          <cell r="AR112">
            <v>85.82550228005033</v>
          </cell>
          <cell r="AS112">
            <v>78.245976291852031</v>
          </cell>
          <cell r="AT112">
            <v>63.242324464791302</v>
          </cell>
          <cell r="AU112">
            <v>64.745373741699069</v>
          </cell>
          <cell r="AV112">
            <v>89.493452464266454</v>
          </cell>
          <cell r="AW112">
            <v>70.454115511290993</v>
          </cell>
          <cell r="AX112">
            <v>55.862720778930019</v>
          </cell>
          <cell r="AY112">
            <v>23.950141224699333</v>
          </cell>
          <cell r="AZ112">
            <v>41.913439527485934</v>
          </cell>
        </row>
        <row r="113">
          <cell r="AL113">
            <v>1110</v>
          </cell>
          <cell r="AM113">
            <v>189.08407559396326</v>
          </cell>
          <cell r="AN113">
            <v>181.10784795021493</v>
          </cell>
          <cell r="AO113">
            <v>166.71229008764635</v>
          </cell>
          <cell r="AP113">
            <v>189.99172811697525</v>
          </cell>
          <cell r="AQ113">
            <v>232.45258391722794</v>
          </cell>
          <cell r="AR113">
            <v>251.55750668290611</v>
          </cell>
          <cell r="AS113">
            <v>271.32046324577266</v>
          </cell>
          <cell r="AT113">
            <v>236.90775513794836</v>
          </cell>
          <cell r="AU113">
            <v>181.39336136832449</v>
          </cell>
          <cell r="AV113">
            <v>236.00234436693276</v>
          </cell>
          <cell r="AW113">
            <v>192.40381819477446</v>
          </cell>
          <cell r="AX113">
            <v>185.18940839878763</v>
          </cell>
          <cell r="AY113">
            <v>180.8950245977841</v>
          </cell>
          <cell r="AZ113">
            <v>221.41044820550135</v>
          </cell>
        </row>
        <row r="114">
          <cell r="AL114">
            <v>1111</v>
          </cell>
          <cell r="AM114">
            <v>141.03049531233108</v>
          </cell>
          <cell r="AN114">
            <v>176.98292637427963</v>
          </cell>
          <cell r="AO114">
            <v>135.48383610301423</v>
          </cell>
          <cell r="AP114">
            <v>176.7479379969443</v>
          </cell>
          <cell r="AQ114">
            <v>174.84476964208886</v>
          </cell>
          <cell r="AR114">
            <v>149.94800398353621</v>
          </cell>
          <cell r="AS114">
            <v>166.65376768654201</v>
          </cell>
          <cell r="AT114">
            <v>148.56927017125574</v>
          </cell>
          <cell r="AU114">
            <v>116.9671299126492</v>
          </cell>
          <cell r="AV114">
            <v>102.42864898632794</v>
          </cell>
          <cell r="AW114">
            <v>109.72028479896332</v>
          </cell>
          <cell r="AX114">
            <v>112.17488082810532</v>
          </cell>
          <cell r="AY114">
            <v>147.11250934187456</v>
          </cell>
          <cell r="AZ114">
            <v>151.557591194747</v>
          </cell>
        </row>
        <row r="115">
          <cell r="AL115">
            <v>1112</v>
          </cell>
          <cell r="AM115">
            <v>81.911767786179354</v>
          </cell>
          <cell r="AN115">
            <v>81.577367148039613</v>
          </cell>
          <cell r="AO115">
            <v>74.864254620194416</v>
          </cell>
          <cell r="AP115">
            <v>107.03766507059485</v>
          </cell>
          <cell r="AQ115">
            <v>110.16231150859934</v>
          </cell>
          <cell r="AR115">
            <v>125.28550332834932</v>
          </cell>
          <cell r="AS115">
            <v>107.71524009008202</v>
          </cell>
          <cell r="AT115">
            <v>97.373102747377075</v>
          </cell>
          <cell r="AU115">
            <v>94.914694365387248</v>
          </cell>
          <cell r="AV115">
            <v>95.087295113249837</v>
          </cell>
          <cell r="AW115">
            <v>110.41335027059931</v>
          </cell>
          <cell r="AX115">
            <v>125.39463161199416</v>
          </cell>
          <cell r="AY115">
            <v>114.51358890181339</v>
          </cell>
          <cell r="AZ115">
            <v>92.76943363578026</v>
          </cell>
        </row>
        <row r="116">
          <cell r="AL116">
            <v>1113</v>
          </cell>
          <cell r="AM116">
            <v>4.6692996300949527</v>
          </cell>
          <cell r="AN116">
            <v>5.6700478127899538</v>
          </cell>
          <cell r="AO116">
            <v>5.5888864383470542</v>
          </cell>
          <cell r="AP116">
            <v>2.7759375413176599</v>
          </cell>
          <cell r="AQ116">
            <v>3.0319902250073212</v>
          </cell>
          <cell r="AR116">
            <v>2.9595000786224248</v>
          </cell>
          <cell r="AS116">
            <v>2.0323630205675851</v>
          </cell>
          <cell r="AT116">
            <v>2.0076928401521048</v>
          </cell>
          <cell r="AU116">
            <v>2.1183933784367417</v>
          </cell>
          <cell r="AV116">
            <v>3.4699289498538488</v>
          </cell>
          <cell r="AW116">
            <v>2.4318988730253257</v>
          </cell>
          <cell r="AX116">
            <v>2.6514766517340287</v>
          </cell>
          <cell r="AY116">
            <v>1.7569479590553507</v>
          </cell>
          <cell r="AZ116">
            <v>1.4902460425270927</v>
          </cell>
        </row>
        <row r="117">
          <cell r="AL117">
            <v>1114</v>
          </cell>
          <cell r="AM117">
            <v>2.3361537767063001</v>
          </cell>
          <cell r="AN117">
            <v>2.0377530324492192</v>
          </cell>
          <cell r="AO117">
            <v>1.1779898248974492</v>
          </cell>
          <cell r="AP117">
            <v>1.0190666451239574</v>
          </cell>
          <cell r="AQ117">
            <v>1.0106634083357737</v>
          </cell>
          <cell r="AR117">
            <v>0.98650002620747501</v>
          </cell>
          <cell r="AS117">
            <v>1.0161815102837926</v>
          </cell>
          <cell r="AT117">
            <v>1.0038464200760524</v>
          </cell>
          <cell r="AU117">
            <v>2.7596421203236097</v>
          </cell>
          <cell r="AV117">
            <v>3.6124600204003481</v>
          </cell>
          <cell r="AW117">
            <v>7.2370842572313911</v>
          </cell>
          <cell r="AX117">
            <v>10.258612625382954</v>
          </cell>
          <cell r="AY117">
            <v>13.240874150937236</v>
          </cell>
          <cell r="AZ117">
            <v>8.9943142118078718</v>
          </cell>
        </row>
        <row r="118">
          <cell r="AL118">
            <v>1115</v>
          </cell>
          <cell r="AM118">
            <v>235.9174416497363</v>
          </cell>
          <cell r="AN118">
            <v>335.11154281582282</v>
          </cell>
          <cell r="AO118">
            <v>277.58636185117285</v>
          </cell>
          <cell r="AP118">
            <v>274.98800072018406</v>
          </cell>
          <cell r="AQ118">
            <v>339.58290520081999</v>
          </cell>
          <cell r="AR118">
            <v>371.91050988021806</v>
          </cell>
          <cell r="AS118">
            <v>454.23313509685528</v>
          </cell>
          <cell r="AT118">
            <v>426.63472853232224</v>
          </cell>
          <cell r="AU118">
            <v>415.11420096519828</v>
          </cell>
          <cell r="AV118">
            <v>426.92973954350197</v>
          </cell>
          <cell r="AW118">
            <v>417.2027916097561</v>
          </cell>
          <cell r="AX118">
            <v>486.84487496431416</v>
          </cell>
          <cell r="AY118">
            <v>498.09105753924848</v>
          </cell>
          <cell r="AZ118">
            <v>540.54307973804703</v>
          </cell>
        </row>
        <row r="119">
          <cell r="AL119">
            <v>1116</v>
          </cell>
          <cell r="AM119">
            <v>25.430989009604549</v>
          </cell>
          <cell r="AN119">
            <v>28.36654108820936</v>
          </cell>
          <cell r="AO119">
            <v>25.26112893613686</v>
          </cell>
          <cell r="AP119">
            <v>31.189553740663843</v>
          </cell>
          <cell r="AQ119">
            <v>37.394546108423626</v>
          </cell>
          <cell r="AR119">
            <v>33.541000891054153</v>
          </cell>
          <cell r="AS119">
            <v>33.533989839365155</v>
          </cell>
          <cell r="AT119">
            <v>33.126931862509728</v>
          </cell>
          <cell r="AU119">
            <v>32.477420871835676</v>
          </cell>
          <cell r="AV119">
            <v>29.146600186825591</v>
          </cell>
          <cell r="AW119">
            <v>34.064065102202946</v>
          </cell>
          <cell r="AX119">
            <v>32.72520006982031</v>
          </cell>
          <cell r="AY119">
            <v>41.675606596860632</v>
          </cell>
          <cell r="AZ119">
            <v>43.606410791427713</v>
          </cell>
        </row>
        <row r="120">
          <cell r="AL120">
            <v>1117</v>
          </cell>
          <cell r="AM120">
            <v>1.1801085816237404</v>
          </cell>
          <cell r="AN120">
            <v>1.6974482760301997</v>
          </cell>
          <cell r="AO120">
            <v>0.86848612886547605</v>
          </cell>
          <cell r="AP120">
            <v>1.7283370301302317</v>
          </cell>
          <cell r="AQ120">
            <v>2.0213268166715475</v>
          </cell>
          <cell r="AR120">
            <v>7.8920002096598001</v>
          </cell>
          <cell r="AS120">
            <v>3.0485445308513777</v>
          </cell>
          <cell r="AT120">
            <v>3.0115392602281572</v>
          </cell>
          <cell r="AU120">
            <v>2.9730623487482069</v>
          </cell>
          <cell r="AV120">
            <v>3.0112198002781447</v>
          </cell>
          <cell r="AW120">
            <v>3.0848611497150005</v>
          </cell>
          <cell r="AX120">
            <v>3.22564069554018</v>
          </cell>
          <cell r="AY120">
            <v>3.1618739515093295</v>
          </cell>
          <cell r="AZ120">
            <v>3.2349769374683635</v>
          </cell>
        </row>
        <row r="121">
          <cell r="AL121">
            <v>1118</v>
          </cell>
          <cell r="AM121">
            <v>1.0026411058825322</v>
          </cell>
          <cell r="AN121">
            <v>0.529815788436797</v>
          </cell>
          <cell r="AO121">
            <v>0.48019967384354612</v>
          </cell>
          <cell r="AP121">
            <v>1.0190666451239574</v>
          </cell>
          <cell r="AQ121">
            <v>1.0106634083357737</v>
          </cell>
          <cell r="AR121">
            <v>0.98650002620747501</v>
          </cell>
          <cell r="AS121">
            <v>1.0161815102837926</v>
          </cell>
          <cell r="AT121">
            <v>6.0230785204563144</v>
          </cell>
          <cell r="AU121">
            <v>2.1806409450605821</v>
          </cell>
          <cell r="AV121">
            <v>2.0074798668520963</v>
          </cell>
          <cell r="AW121">
            <v>2.0565740998100002</v>
          </cell>
          <cell r="AX121">
            <v>2.1504271303601201</v>
          </cell>
          <cell r="AY121">
            <v>1.6252032110757955</v>
          </cell>
          <cell r="AZ121">
            <v>3.3190863378425406</v>
          </cell>
        </row>
        <row r="122">
          <cell r="AL122">
            <v>1119</v>
          </cell>
          <cell r="AM122">
            <v>18.547857817720963</v>
          </cell>
          <cell r="AN122">
            <v>18.548646977869023</v>
          </cell>
          <cell r="AO122">
            <v>16.902653363297635</v>
          </cell>
          <cell r="AP122">
            <v>14.034585836647141</v>
          </cell>
          <cell r="AQ122">
            <v>37.394546108423626</v>
          </cell>
          <cell r="AR122">
            <v>21.703000576564449</v>
          </cell>
          <cell r="AS122">
            <v>25.404537757094815</v>
          </cell>
          <cell r="AT122">
            <v>25.096160501901309</v>
          </cell>
          <cell r="AU122">
            <v>24.67078557191558</v>
          </cell>
          <cell r="AV122">
            <v>28.599561923108396</v>
          </cell>
          <cell r="AW122">
            <v>27.852183033726835</v>
          </cell>
          <cell r="AX122">
            <v>25.90619563944837</v>
          </cell>
          <cell r="AY122">
            <v>31.788426750490963</v>
          </cell>
          <cell r="AZ122">
            <v>33.489559582318321</v>
          </cell>
        </row>
        <row r="123">
          <cell r="AL123">
            <v>1120</v>
          </cell>
          <cell r="AM123">
            <v>212.27319297888758</v>
          </cell>
          <cell r="AN123">
            <v>187.65077346439998</v>
          </cell>
          <cell r="AO123">
            <v>141.0588312246058</v>
          </cell>
          <cell r="AP123">
            <v>125.56751908604272</v>
          </cell>
          <cell r="AQ123">
            <v>209.57217501591438</v>
          </cell>
          <cell r="AR123">
            <v>166.18480791488503</v>
          </cell>
          <cell r="AS123">
            <v>196.7550963841685</v>
          </cell>
          <cell r="AT123">
            <v>134.76437420236988</v>
          </cell>
          <cell r="AU123">
            <v>120.84129989252349</v>
          </cell>
          <cell r="AV123">
            <v>174.04047453660937</v>
          </cell>
          <cell r="AW123">
            <v>118.90391644166488</v>
          </cell>
          <cell r="AX123">
            <v>141.74432908412214</v>
          </cell>
          <cell r="AY123">
            <v>188.28959381238056</v>
          </cell>
          <cell r="AZ123">
            <v>214.64503310360922</v>
          </cell>
        </row>
        <row r="124">
          <cell r="AL124">
            <v>1121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</row>
        <row r="125">
          <cell r="AL125">
            <v>1122</v>
          </cell>
          <cell r="AM125">
            <v>1.9310867699297569</v>
          </cell>
          <cell r="AN125">
            <v>1.8329588526880727</v>
          </cell>
          <cell r="AO125">
            <v>1.8410780463962522</v>
          </cell>
          <cell r="AP125">
            <v>1.9260359592842797</v>
          </cell>
          <cell r="AQ125">
            <v>58.618477683474879</v>
          </cell>
          <cell r="AR125">
            <v>5.9190001572448496</v>
          </cell>
          <cell r="AS125">
            <v>3.0485445308513777</v>
          </cell>
          <cell r="AT125">
            <v>1.0038464200760524</v>
          </cell>
          <cell r="AU125">
            <v>1.7034096009444692</v>
          </cell>
          <cell r="AV125">
            <v>2.3909085214208474</v>
          </cell>
          <cell r="AW125">
            <v>1.4396018698670003</v>
          </cell>
          <cell r="AX125">
            <v>1.4676665164707818</v>
          </cell>
          <cell r="AY125">
            <v>0.91694344593770549</v>
          </cell>
          <cell r="AZ125">
            <v>2.4186844235805132</v>
          </cell>
        </row>
        <row r="126">
          <cell r="AL126">
            <v>1123</v>
          </cell>
          <cell r="AM126">
            <v>211.30561042363777</v>
          </cell>
          <cell r="AN126">
            <v>270.63398023958081</v>
          </cell>
          <cell r="AO126">
            <v>240.60442173530399</v>
          </cell>
          <cell r="AP126">
            <v>261.42931900680981</v>
          </cell>
          <cell r="AQ126">
            <v>274.90044706733045</v>
          </cell>
          <cell r="AR126">
            <v>281.15250746913034</v>
          </cell>
          <cell r="AS126">
            <v>348.55025802734087</v>
          </cell>
          <cell r="AT126">
            <v>269.03084058038206</v>
          </cell>
          <cell r="AU126">
            <v>218.22415967737666</v>
          </cell>
          <cell r="AV126">
            <v>280.61256196812002</v>
          </cell>
          <cell r="AW126">
            <v>276.14751553903773</v>
          </cell>
          <cell r="AX126">
            <v>312.96563805765561</v>
          </cell>
          <cell r="AY126">
            <v>410.6410017463873</v>
          </cell>
          <cell r="AZ126">
            <v>303.23811151311776</v>
          </cell>
        </row>
        <row r="127">
          <cell r="AL127">
            <v>1124</v>
          </cell>
          <cell r="AM127">
            <v>8.2667759180014802</v>
          </cell>
          <cell r="AN127">
            <v>11.445039906751042</v>
          </cell>
          <cell r="AO127">
            <v>8.0424066468914219</v>
          </cell>
          <cell r="AP127">
            <v>14.381068495989286</v>
          </cell>
          <cell r="AQ127">
            <v>15.159951125036605</v>
          </cell>
          <cell r="AR127">
            <v>7.8920002096598001</v>
          </cell>
          <cell r="AS127">
            <v>5.0809075514189637</v>
          </cell>
          <cell r="AT127">
            <v>5.019232100380262</v>
          </cell>
          <cell r="AU127">
            <v>5.4224546925656902</v>
          </cell>
          <cell r="AV127">
            <v>5.1772905766115569</v>
          </cell>
          <cell r="AW127">
            <v>4.3948988512939708</v>
          </cell>
          <cell r="AX127">
            <v>4.7728730158342874</v>
          </cell>
          <cell r="AY127">
            <v>4.0861951033338908</v>
          </cell>
          <cell r="AZ127">
            <v>4.8869718268688747</v>
          </cell>
        </row>
        <row r="128">
          <cell r="AL128">
            <v>1125</v>
          </cell>
          <cell r="AM128">
            <v>127.95405000941112</v>
          </cell>
          <cell r="AN128">
            <v>124.26931205436698</v>
          </cell>
          <cell r="AO128">
            <v>137.69444280467295</v>
          </cell>
          <cell r="AP128">
            <v>149.07416418195811</v>
          </cell>
          <cell r="AQ128">
            <v>152.61017465870182</v>
          </cell>
          <cell r="AR128">
            <v>165.73200440285581</v>
          </cell>
          <cell r="AS128">
            <v>277.41755230747538</v>
          </cell>
          <cell r="AT128">
            <v>207.79620895574283</v>
          </cell>
          <cell r="AU128">
            <v>213.77494074869168</v>
          </cell>
          <cell r="AV128">
            <v>213.46436790178427</v>
          </cell>
          <cell r="AW128">
            <v>220.41435743418668</v>
          </cell>
          <cell r="AX128">
            <v>261.64676980517652</v>
          </cell>
          <cell r="AY128">
            <v>254.26525568457424</v>
          </cell>
          <cell r="AZ128">
            <v>310.02832810486393</v>
          </cell>
        </row>
        <row r="129">
          <cell r="AL129">
            <v>1126</v>
          </cell>
          <cell r="AM129">
            <v>235.04815181093616</v>
          </cell>
          <cell r="AN129">
            <v>266.36284988356726</v>
          </cell>
          <cell r="AO129">
            <v>218.42707507963112</v>
          </cell>
          <cell r="AP129">
            <v>212.41730870957306</v>
          </cell>
          <cell r="AQ129">
            <v>195.05803780880433</v>
          </cell>
          <cell r="AR129">
            <v>206.17850547736228</v>
          </cell>
          <cell r="AS129">
            <v>222.54375075215057</v>
          </cell>
          <cell r="AT129">
            <v>173.66543067315706</v>
          </cell>
          <cell r="AU129">
            <v>157.58613727623805</v>
          </cell>
          <cell r="AV129">
            <v>165.6913657703715</v>
          </cell>
          <cell r="AW129">
            <v>197.69229849243587</v>
          </cell>
          <cell r="AX129">
            <v>206.52057031839487</v>
          </cell>
          <cell r="AY129">
            <v>216.63473982967787</v>
          </cell>
          <cell r="AZ129">
            <v>211.52759366153555</v>
          </cell>
        </row>
        <row r="130">
          <cell r="AL130">
            <v>1127</v>
          </cell>
          <cell r="AM130">
            <v>142.15245070981365</v>
          </cell>
          <cell r="AN130">
            <v>168.93583964913765</v>
          </cell>
          <cell r="AO130">
            <v>127.86066628074796</v>
          </cell>
          <cell r="AP130">
            <v>169.07538522580603</v>
          </cell>
          <cell r="AQ130">
            <v>156.65282829204494</v>
          </cell>
          <cell r="AR130">
            <v>176.58350469113802</v>
          </cell>
          <cell r="AS130">
            <v>193.07448695392063</v>
          </cell>
          <cell r="AT130">
            <v>165.63465931254865</v>
          </cell>
          <cell r="AU130">
            <v>165.54098106811966</v>
          </cell>
          <cell r="AV130">
            <v>148.00145318367083</v>
          </cell>
          <cell r="AW130">
            <v>150.85587994336296</v>
          </cell>
          <cell r="AX130">
            <v>172.96423016269037</v>
          </cell>
          <cell r="AY130">
            <v>196.54840857372292</v>
          </cell>
          <cell r="AZ130">
            <v>185.88069650128631</v>
          </cell>
        </row>
        <row r="131">
          <cell r="AL131">
            <v>1128</v>
          </cell>
          <cell r="AM131">
            <v>75.605155230178227</v>
          </cell>
          <cell r="AN131">
            <v>78.859004602752336</v>
          </cell>
          <cell r="AO131">
            <v>58.167937054251432</v>
          </cell>
          <cell r="AP131">
            <v>57.420329186154504</v>
          </cell>
          <cell r="AQ131">
            <v>43.458526558438273</v>
          </cell>
          <cell r="AR131">
            <v>60.176501598655967</v>
          </cell>
          <cell r="AS131">
            <v>116.86087368263615</v>
          </cell>
          <cell r="AT131">
            <v>73.280788665551825</v>
          </cell>
          <cell r="AU131">
            <v>56.902180347095126</v>
          </cell>
          <cell r="AV131">
            <v>60.984227135166407</v>
          </cell>
          <cell r="AW131">
            <v>62.944535185834773</v>
          </cell>
          <cell r="AX131">
            <v>81.969981355067063</v>
          </cell>
          <cell r="AY131">
            <v>81.060962494844674</v>
          </cell>
          <cell r="AZ131">
            <v>86.055778164887585</v>
          </cell>
        </row>
        <row r="132">
          <cell r="AL132">
            <v>1129</v>
          </cell>
          <cell r="AM132">
            <v>15.960041123438149</v>
          </cell>
          <cell r="AN132">
            <v>16.75848093886238</v>
          </cell>
          <cell r="AO132">
            <v>14.889003559113858</v>
          </cell>
          <cell r="AP132">
            <v>19.49066865464081</v>
          </cell>
          <cell r="AQ132">
            <v>10.106634083357738</v>
          </cell>
          <cell r="AR132">
            <v>17.75700047173455</v>
          </cell>
          <cell r="AS132">
            <v>14.226541143973096</v>
          </cell>
          <cell r="AT132">
            <v>18.069235561368941</v>
          </cell>
          <cell r="AU132">
            <v>19.182131086273742</v>
          </cell>
          <cell r="AV132">
            <v>27.126071700838956</v>
          </cell>
          <cell r="AW132">
            <v>25.162184111175353</v>
          </cell>
          <cell r="AX132">
            <v>30.830673767973039</v>
          </cell>
          <cell r="AY132">
            <v>29.312679446459157</v>
          </cell>
          <cell r="AZ132">
            <v>28.226252105057291</v>
          </cell>
        </row>
        <row r="133">
          <cell r="AL133">
            <v>1130</v>
          </cell>
          <cell r="AM133">
            <v>513.7462841664684</v>
          </cell>
          <cell r="AN133">
            <v>518.4919948354767</v>
          </cell>
          <cell r="AO133">
            <v>425.4991160748408</v>
          </cell>
          <cell r="AP133">
            <v>528.50121002767094</v>
          </cell>
          <cell r="AQ133">
            <v>742.83760512679373</v>
          </cell>
          <cell r="AR133">
            <v>706.33401876455207</v>
          </cell>
          <cell r="AS133">
            <v>687.95488246212767</v>
          </cell>
          <cell r="AT133">
            <v>675.58864071118319</v>
          </cell>
          <cell r="AU133">
            <v>691.74337509815996</v>
          </cell>
          <cell r="AV133">
            <v>754.54744259396375</v>
          </cell>
          <cell r="AW133">
            <v>777.46830097922236</v>
          </cell>
          <cell r="AX133">
            <v>825.3253309236926</v>
          </cell>
          <cell r="AY133">
            <v>790.3283114654821</v>
          </cell>
          <cell r="AZ133">
            <v>798.79452363308405</v>
          </cell>
        </row>
        <row r="134">
          <cell r="AL134">
            <v>1131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</row>
        <row r="135">
          <cell r="AL135">
            <v>1132</v>
          </cell>
          <cell r="AM135">
            <v>14.391910433837868</v>
          </cell>
          <cell r="AN135">
            <v>12.561728568533214</v>
          </cell>
          <cell r="AO135">
            <v>14.454760494681119</v>
          </cell>
          <cell r="AP135">
            <v>18.637709872672058</v>
          </cell>
          <cell r="AQ135">
            <v>22.234594983387019</v>
          </cell>
          <cell r="AR135">
            <v>20.716500550356976</v>
          </cell>
          <cell r="AS135">
            <v>19.307448695392061</v>
          </cell>
          <cell r="AT135">
            <v>16.061542721216838</v>
          </cell>
          <cell r="AU135">
            <v>21.935844866918892</v>
          </cell>
          <cell r="AV135">
            <v>18.785996594001922</v>
          </cell>
          <cell r="AW135">
            <v>22.239792315345344</v>
          </cell>
          <cell r="AX135">
            <v>24.852486345571911</v>
          </cell>
          <cell r="AY135">
            <v>33.977497482919254</v>
          </cell>
          <cell r="AZ135">
            <v>25.124987547670955</v>
          </cell>
        </row>
        <row r="136">
          <cell r="AL136">
            <v>1133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</row>
        <row r="137">
          <cell r="AL137">
            <v>1134</v>
          </cell>
          <cell r="AM137">
            <v>33.872224480029587</v>
          </cell>
          <cell r="AN137">
            <v>46.609525111210999</v>
          </cell>
          <cell r="AO137">
            <v>44.490687359602141</v>
          </cell>
          <cell r="AP137">
            <v>53.351196072174545</v>
          </cell>
          <cell r="AQ137">
            <v>45.479853375109819</v>
          </cell>
          <cell r="AR137">
            <v>43.406001153128898</v>
          </cell>
          <cell r="AS137">
            <v>42.679623431919289</v>
          </cell>
          <cell r="AT137">
            <v>42.161549643194199</v>
          </cell>
          <cell r="AU137">
            <v>36.689506213382238</v>
          </cell>
          <cell r="AV137">
            <v>28.277361404478633</v>
          </cell>
          <cell r="AW137">
            <v>81.64496347540711</v>
          </cell>
          <cell r="AX137">
            <v>58.41850342336302</v>
          </cell>
          <cell r="AY137">
            <v>55.902985420668784</v>
          </cell>
          <cell r="AZ137">
            <v>54.643073776423947</v>
          </cell>
        </row>
        <row r="138">
          <cell r="AL138">
            <v>1135</v>
          </cell>
          <cell r="AM138">
            <v>9.8048273744252832</v>
          </cell>
          <cell r="AN138">
            <v>6.5523948758404646</v>
          </cell>
          <cell r="AO138">
            <v>6.2622914497135884</v>
          </cell>
          <cell r="AP138">
            <v>6.7125919914315064</v>
          </cell>
          <cell r="AQ138">
            <v>8.0853072666861898</v>
          </cell>
          <cell r="AR138">
            <v>7.8920002096598001</v>
          </cell>
          <cell r="AS138">
            <v>15.242722654256889</v>
          </cell>
          <cell r="AT138">
            <v>22.084621241673151</v>
          </cell>
          <cell r="AU138">
            <v>24.323977700725607</v>
          </cell>
          <cell r="AV138">
            <v>27.558683612145582</v>
          </cell>
          <cell r="AW138">
            <v>30.163772321913275</v>
          </cell>
          <cell r="AX138">
            <v>31.482253188472161</v>
          </cell>
          <cell r="AY138">
            <v>33.992252894692967</v>
          </cell>
          <cell r="AZ138">
            <v>36.036564757751741</v>
          </cell>
        </row>
        <row r="139">
          <cell r="AL139">
            <v>1136</v>
          </cell>
          <cell r="AM139">
            <v>79.148488898367091</v>
          </cell>
          <cell r="AN139">
            <v>82.728697611373406</v>
          </cell>
          <cell r="AO139">
            <v>41.270911030881649</v>
          </cell>
          <cell r="AP139">
            <v>104.36057699385424</v>
          </cell>
          <cell r="AQ139">
            <v>98.034350608570051</v>
          </cell>
          <cell r="AR139">
            <v>78.920002096597997</v>
          </cell>
          <cell r="AS139">
            <v>124.99032576490649</v>
          </cell>
          <cell r="AT139">
            <v>110.42310620836577</v>
          </cell>
          <cell r="AU139">
            <v>82.437515455452925</v>
          </cell>
          <cell r="AV139">
            <v>94.375643500450764</v>
          </cell>
          <cell r="AW139">
            <v>67.82787038583362</v>
          </cell>
          <cell r="AX139">
            <v>105.6074763719855</v>
          </cell>
          <cell r="AY139">
            <v>110.28405551267774</v>
          </cell>
          <cell r="AZ139">
            <v>107.51553684240689</v>
          </cell>
        </row>
        <row r="140">
          <cell r="AL140">
            <v>1137</v>
          </cell>
          <cell r="AM140">
            <v>13.436393459931814</v>
          </cell>
          <cell r="AN140">
            <v>13.661096329539566</v>
          </cell>
          <cell r="AO140">
            <v>6.5896150555170996</v>
          </cell>
          <cell r="AP140">
            <v>10.495367378131636</v>
          </cell>
          <cell r="AQ140">
            <v>13.13862430836506</v>
          </cell>
          <cell r="AR140">
            <v>25.649000681394348</v>
          </cell>
          <cell r="AS140">
            <v>14.226541143973096</v>
          </cell>
          <cell r="AT140">
            <v>13.05000346098868</v>
          </cell>
          <cell r="AU140">
            <v>11.237167860522884</v>
          </cell>
          <cell r="AV140">
            <v>11.333227588313511</v>
          </cell>
          <cell r="AW140">
            <v>14.605789256850622</v>
          </cell>
          <cell r="AX140">
            <v>13.313294364059503</v>
          </cell>
          <cell r="AY140">
            <v>13.36102536109459</v>
          </cell>
          <cell r="AZ140">
            <v>12.821291928832947</v>
          </cell>
        </row>
        <row r="141">
          <cell r="AL141">
            <v>1138</v>
          </cell>
          <cell r="AM141">
            <v>1.2031693270590388E-2</v>
          </cell>
          <cell r="AN141">
            <v>13.324867079185443</v>
          </cell>
          <cell r="AO141">
            <v>16.021974664588477</v>
          </cell>
          <cell r="AP141">
            <v>19.575251186186097</v>
          </cell>
          <cell r="AQ141">
            <v>17.181277941708153</v>
          </cell>
          <cell r="AR141">
            <v>16.770500445527077</v>
          </cell>
          <cell r="AS141">
            <v>27.436900777662402</v>
          </cell>
          <cell r="AT141">
            <v>22.084621241673151</v>
          </cell>
          <cell r="AU141">
            <v>19.191023595791435</v>
          </cell>
          <cell r="AV141">
            <v>40.665519662822916</v>
          </cell>
          <cell r="AW141">
            <v>35.706239520901228</v>
          </cell>
          <cell r="AX141">
            <v>7.6716487875597288</v>
          </cell>
          <cell r="AY141">
            <v>2.8035282370049388</v>
          </cell>
          <cell r="AZ141">
            <v>23.643368110310444</v>
          </cell>
        </row>
        <row r="142">
          <cell r="AL142">
            <v>1139</v>
          </cell>
          <cell r="AM142">
            <v>64.390614460882105</v>
          </cell>
          <cell r="AN142">
            <v>54.664762848482759</v>
          </cell>
          <cell r="AO142">
            <v>50.351561894462144</v>
          </cell>
          <cell r="AP142">
            <v>55.571742291899646</v>
          </cell>
          <cell r="AQ142">
            <v>84.895726300204998</v>
          </cell>
          <cell r="AR142">
            <v>64.122501703485881</v>
          </cell>
          <cell r="AS142">
            <v>66.051798168446524</v>
          </cell>
          <cell r="AT142">
            <v>66.253863725019457</v>
          </cell>
          <cell r="AU142">
            <v>67.505015862022674</v>
          </cell>
          <cell r="AV142">
            <v>79.041508537501031</v>
          </cell>
          <cell r="AW142">
            <v>86.614674787597977</v>
          </cell>
          <cell r="AX142">
            <v>102.38506131714085</v>
          </cell>
          <cell r="AY142">
            <v>104.76974734124546</v>
          </cell>
          <cell r="AZ142">
            <v>94.418193548243295</v>
          </cell>
        </row>
        <row r="143">
          <cell r="AL143">
            <v>1140</v>
          </cell>
          <cell r="AM143">
            <v>1.2783674100002287</v>
          </cell>
          <cell r="AN143">
            <v>2.4717944283609037</v>
          </cell>
          <cell r="AO143">
            <v>3.5977459938746934</v>
          </cell>
          <cell r="AP143">
            <v>3.9713027160480623</v>
          </cell>
          <cell r="AQ143">
            <v>5.0533170416788691</v>
          </cell>
          <cell r="AR143">
            <v>1.97300005241495</v>
          </cell>
          <cell r="AS143">
            <v>8.1294520822703404</v>
          </cell>
          <cell r="AT143">
            <v>9.0346177806844707</v>
          </cell>
          <cell r="AU143">
            <v>9.6987637139622471</v>
          </cell>
          <cell r="AV143">
            <v>9.7262399548984089</v>
          </cell>
          <cell r="AW143">
            <v>9.4530428497766668</v>
          </cell>
          <cell r="AX143">
            <v>11.177920223611906</v>
          </cell>
          <cell r="AY143">
            <v>11.035994048751395</v>
          </cell>
          <cell r="AZ143">
            <v>9.4666208446782552</v>
          </cell>
        </row>
        <row r="144">
          <cell r="AL144">
            <v>1141</v>
          </cell>
          <cell r="AM144">
            <v>12.326469755719852</v>
          </cell>
          <cell r="AN144">
            <v>19.867073189863664</v>
          </cell>
          <cell r="AO144">
            <v>13.662243454841674</v>
          </cell>
          <cell r="AP144">
            <v>15.526499405108614</v>
          </cell>
          <cell r="AQ144">
            <v>15.159951125036605</v>
          </cell>
          <cell r="AR144">
            <v>16.770500445527077</v>
          </cell>
          <cell r="AS144">
            <v>16.258904164540681</v>
          </cell>
          <cell r="AT144">
            <v>16.061542721216838</v>
          </cell>
          <cell r="AU144">
            <v>15.223976294287926</v>
          </cell>
          <cell r="AV144">
            <v>15.412426677756971</v>
          </cell>
          <cell r="AW144">
            <v>14.866974167526493</v>
          </cell>
          <cell r="AX144">
            <v>16.095947070745499</v>
          </cell>
          <cell r="AY144">
            <v>16.155067976245</v>
          </cell>
          <cell r="AZ144">
            <v>9.1161650097858491</v>
          </cell>
        </row>
        <row r="145">
          <cell r="AL145">
            <v>1142</v>
          </cell>
          <cell r="AM145">
            <v>353.57537014283974</v>
          </cell>
          <cell r="AN145">
            <v>440.46031796389877</v>
          </cell>
          <cell r="AO145">
            <v>423.87984901060082</v>
          </cell>
          <cell r="AP145">
            <v>460.56767979709514</v>
          </cell>
          <cell r="AQ145">
            <v>492.19307985952179</v>
          </cell>
          <cell r="AR145">
            <v>506.07451344443467</v>
          </cell>
          <cell r="AS145">
            <v>605.64418012914041</v>
          </cell>
          <cell r="AT145">
            <v>552.11553104182883</v>
          </cell>
          <cell r="AU145">
            <v>371.82052435001043</v>
          </cell>
          <cell r="AV145">
            <v>331.82939581111759</v>
          </cell>
          <cell r="AW145">
            <v>350.58418679461073</v>
          </cell>
          <cell r="AX145">
            <v>450.36180348418964</v>
          </cell>
          <cell r="AY145">
            <v>579.37440516868253</v>
          </cell>
          <cell r="AZ145">
            <v>481.91127939772463</v>
          </cell>
        </row>
        <row r="146">
          <cell r="AL146">
            <v>1143</v>
          </cell>
          <cell r="AM146">
            <v>5.8975349848010552</v>
          </cell>
          <cell r="AN146">
            <v>13.908683322982148</v>
          </cell>
          <cell r="AO146">
            <v>18.840334078455381</v>
          </cell>
          <cell r="AP146">
            <v>32.844517972345152</v>
          </cell>
          <cell r="AQ146">
            <v>25.266585208394346</v>
          </cell>
          <cell r="AR146">
            <v>27.622000733809301</v>
          </cell>
          <cell r="AS146">
            <v>27.436900777662402</v>
          </cell>
          <cell r="AT146">
            <v>30.11539260228157</v>
          </cell>
          <cell r="AU146">
            <v>24.181697548442543</v>
          </cell>
          <cell r="AV146">
            <v>25.687712376239428</v>
          </cell>
          <cell r="AW146">
            <v>24.323101878452874</v>
          </cell>
          <cell r="AX146">
            <v>27.370636515223609</v>
          </cell>
          <cell r="AY146">
            <v>26.992917924035144</v>
          </cell>
          <cell r="AZ146">
            <v>25.931575130746399</v>
          </cell>
        </row>
        <row r="147">
          <cell r="AL147">
            <v>1144</v>
          </cell>
          <cell r="AM147">
            <v>59.119730167257629</v>
          </cell>
          <cell r="AN147">
            <v>55.184389871757311</v>
          </cell>
          <cell r="AO147">
            <v>41.645129136083945</v>
          </cell>
          <cell r="AP147">
            <v>66.528746860272435</v>
          </cell>
          <cell r="AQ147">
            <v>60.639804500146418</v>
          </cell>
          <cell r="AR147">
            <v>42.419501126921425</v>
          </cell>
          <cell r="AS147">
            <v>80.278339312419618</v>
          </cell>
          <cell r="AT147">
            <v>54.207706684106824</v>
          </cell>
          <cell r="AU147">
            <v>52.621919099246263</v>
          </cell>
          <cell r="AV147">
            <v>58.910500432708197</v>
          </cell>
          <cell r="AW147">
            <v>44.427141991145533</v>
          </cell>
          <cell r="AX147">
            <v>46.242785011264026</v>
          </cell>
          <cell r="AY147">
            <v>46.695608473873612</v>
          </cell>
          <cell r="AZ147">
            <v>41.416331404761635</v>
          </cell>
        </row>
        <row r="148">
          <cell r="AL148">
            <v>1145</v>
          </cell>
          <cell r="AM148">
            <v>0.59055561136481149</v>
          </cell>
          <cell r="AN148">
            <v>0.68264726587048852</v>
          </cell>
          <cell r="AO148">
            <v>0.79533070980337328</v>
          </cell>
          <cell r="AP148">
            <v>0.71844198481238986</v>
          </cell>
          <cell r="AQ148">
            <v>1.0106634083357737</v>
          </cell>
          <cell r="AR148">
            <v>0.98650002620747501</v>
          </cell>
          <cell r="AS148">
            <v>1.0161815102837926</v>
          </cell>
          <cell r="AT148">
            <v>1.0038464200760524</v>
          </cell>
          <cell r="AU148">
            <v>0.98805661307683834</v>
          </cell>
          <cell r="AV148">
            <v>1.0037399334260482</v>
          </cell>
          <cell r="AW148">
            <v>1.0282870499050001</v>
          </cell>
          <cell r="AX148">
            <v>1.0752135651800601</v>
          </cell>
          <cell r="AY148">
            <v>1.0539579838364432</v>
          </cell>
          <cell r="AZ148">
            <v>1.0783256458227879</v>
          </cell>
        </row>
        <row r="149">
          <cell r="AL149">
            <v>1146</v>
          </cell>
          <cell r="AM149">
            <v>81.351291407991027</v>
          </cell>
          <cell r="AN149">
            <v>76.931290234055382</v>
          </cell>
          <cell r="AO149">
            <v>78.597056772337609</v>
          </cell>
          <cell r="AP149">
            <v>78.721879269180576</v>
          </cell>
          <cell r="AQ149">
            <v>92.981033566891185</v>
          </cell>
          <cell r="AR149">
            <v>76.947002044183037</v>
          </cell>
          <cell r="AS149">
            <v>74.181250250716857</v>
          </cell>
          <cell r="AT149">
            <v>61.234631624639192</v>
          </cell>
          <cell r="AU149">
            <v>55.370692596826018</v>
          </cell>
          <cell r="AV149">
            <v>69.539102587756631</v>
          </cell>
          <cell r="AW149">
            <v>56.857075850397173</v>
          </cell>
          <cell r="AX149">
            <v>56.069161783444592</v>
          </cell>
          <cell r="AY149">
            <v>68.201621134056253</v>
          </cell>
          <cell r="AZ149">
            <v>64.810606290887023</v>
          </cell>
        </row>
        <row r="150">
          <cell r="AL150">
            <v>1147</v>
          </cell>
          <cell r="AM150">
            <v>1.0026411058825322</v>
          </cell>
          <cell r="AN150">
            <v>0.59502388547517204</v>
          </cell>
          <cell r="AO150">
            <v>0.49520591365115696</v>
          </cell>
          <cell r="AP150">
            <v>1.0190666451239574</v>
          </cell>
          <cell r="AQ150">
            <v>1.0106634083357737</v>
          </cell>
          <cell r="AR150">
            <v>0.98650002620747501</v>
          </cell>
          <cell r="AS150">
            <v>1.0161815102837926</v>
          </cell>
          <cell r="AT150">
            <v>1.0038464200760524</v>
          </cell>
          <cell r="AU150">
            <v>0.99892523582068382</v>
          </cell>
          <cell r="AV150">
            <v>1.1914393009767192</v>
          </cell>
          <cell r="AW150">
            <v>1.0128627441564251</v>
          </cell>
          <cell r="AX150">
            <v>1.0031742563129959</v>
          </cell>
          <cell r="AY150">
            <v>1.0644975636748075</v>
          </cell>
          <cell r="AZ150">
            <v>0.98558964028202811</v>
          </cell>
        </row>
        <row r="151">
          <cell r="AL151">
            <v>1148</v>
          </cell>
          <cell r="AM151">
            <v>2272.6728083887301</v>
          </cell>
          <cell r="AN151">
            <v>2309.4733897742249</v>
          </cell>
          <cell r="AO151">
            <v>2125.9023397571304</v>
          </cell>
          <cell r="AP151">
            <v>2309.9043523361038</v>
          </cell>
          <cell r="AQ151">
            <v>2326.5471659889513</v>
          </cell>
          <cell r="AR151">
            <v>3025.5955803783258</v>
          </cell>
          <cell r="AS151">
            <v>2670.5795441001919</v>
          </cell>
          <cell r="AT151">
            <v>2638.1622650510762</v>
          </cell>
          <cell r="AU151">
            <v>2596.6658048708332</v>
          </cell>
          <cell r="AV151">
            <v>2640.7203197918552</v>
          </cell>
          <cell r="AW151">
            <v>1972.2175433839936</v>
          </cell>
          <cell r="AX151">
            <v>2824.2258391836826</v>
          </cell>
          <cell r="AY151">
            <v>2709.1589470481913</v>
          </cell>
          <cell r="AZ151">
            <v>2261.6273715920702</v>
          </cell>
        </row>
        <row r="152">
          <cell r="AL152">
            <v>1149</v>
          </cell>
          <cell r="AM152">
            <v>1.8097671961179707</v>
          </cell>
          <cell r="AN152">
            <v>1.9379031338592076</v>
          </cell>
          <cell r="AO152">
            <v>1.9339291552058437</v>
          </cell>
          <cell r="AP152">
            <v>2.0381332902479148</v>
          </cell>
          <cell r="AQ152">
            <v>2.0213268166715475</v>
          </cell>
          <cell r="AR152">
            <v>1.97300005241495</v>
          </cell>
          <cell r="AS152">
            <v>4.0647260411351702</v>
          </cell>
          <cell r="AT152">
            <v>3.0115392602281572</v>
          </cell>
          <cell r="AU152">
            <v>3.7625195825966009</v>
          </cell>
          <cell r="AV152">
            <v>32.9156436368404</v>
          </cell>
          <cell r="AW152">
            <v>7.5805321318996608</v>
          </cell>
          <cell r="AX152">
            <v>6.9673839023667901</v>
          </cell>
          <cell r="AY152">
            <v>14.172573008648651</v>
          </cell>
          <cell r="AZ152">
            <v>18.316439419945873</v>
          </cell>
        </row>
        <row r="153">
          <cell r="AL153">
            <v>1150</v>
          </cell>
          <cell r="AM153">
            <v>41.043113669301462</v>
          </cell>
          <cell r="AN153">
            <v>51.350357541204104</v>
          </cell>
          <cell r="AO153">
            <v>34.997364901312352</v>
          </cell>
          <cell r="AP153">
            <v>44.945934383192146</v>
          </cell>
          <cell r="AQ153">
            <v>43.458526558438273</v>
          </cell>
          <cell r="AR153">
            <v>55.244001467618602</v>
          </cell>
          <cell r="AS153">
            <v>60.970890617027557</v>
          </cell>
          <cell r="AT153">
            <v>75.288481505703928</v>
          </cell>
          <cell r="AU153">
            <v>67.267882274884244</v>
          </cell>
          <cell r="AV153">
            <v>72.157860074065169</v>
          </cell>
          <cell r="AW153">
            <v>77.695312916722003</v>
          </cell>
          <cell r="AX153">
            <v>80.59908405946247</v>
          </cell>
          <cell r="AY153">
            <v>86.649047725145508</v>
          </cell>
          <cell r="AZ153">
            <v>108.09028441163044</v>
          </cell>
        </row>
        <row r="154">
          <cell r="AL154">
            <v>1151</v>
          </cell>
          <cell r="AM154">
            <v>1.0026411058825322</v>
          </cell>
          <cell r="AN154">
            <v>1.0188765162246096</v>
          </cell>
          <cell r="AO154">
            <v>1.3786982823242437</v>
          </cell>
          <cell r="AP154">
            <v>0.61042092042925034</v>
          </cell>
          <cell r="AQ154">
            <v>4.0426536333430949</v>
          </cell>
          <cell r="AR154">
            <v>3.9460001048299</v>
          </cell>
          <cell r="AS154">
            <v>4.0647260411351702</v>
          </cell>
          <cell r="AT154">
            <v>4.0153856803042096</v>
          </cell>
          <cell r="AU154">
            <v>3.9522264523073534</v>
          </cell>
          <cell r="AV154">
            <v>4.0149597337041927</v>
          </cell>
          <cell r="AW154">
            <v>4.1131481996200003</v>
          </cell>
          <cell r="AX154">
            <v>4.3008542607202402</v>
          </cell>
          <cell r="AY154">
            <v>4.2158319353457729</v>
          </cell>
          <cell r="AZ154">
            <v>4.3133025832911516</v>
          </cell>
        </row>
        <row r="155">
          <cell r="AL155">
            <v>1152</v>
          </cell>
          <cell r="AM155">
            <v>1.0026411058825322</v>
          </cell>
          <cell r="AN155">
            <v>1.0188765162246096</v>
          </cell>
          <cell r="AO155">
            <v>0.55054142294172181</v>
          </cell>
          <cell r="AP155">
            <v>0.59003958752677121</v>
          </cell>
          <cell r="AQ155">
            <v>1.0106634083357737</v>
          </cell>
          <cell r="AR155">
            <v>0.98650002620747501</v>
          </cell>
          <cell r="AS155">
            <v>1.0161815102837926</v>
          </cell>
          <cell r="AT155">
            <v>1.0038464200760524</v>
          </cell>
          <cell r="AU155">
            <v>1.3398047673321929</v>
          </cell>
          <cell r="AV155">
            <v>1.3169067926549753</v>
          </cell>
          <cell r="AW155">
            <v>2.0031031732149405</v>
          </cell>
          <cell r="AX155">
            <v>2.5697604207803435</v>
          </cell>
          <cell r="AY155">
            <v>3.3568561785190716</v>
          </cell>
          <cell r="AZ155">
            <v>4.4631898480605185</v>
          </cell>
        </row>
        <row r="156">
          <cell r="AL156">
            <v>1153</v>
          </cell>
          <cell r="AM156">
            <v>34.461777450288515</v>
          </cell>
          <cell r="AN156">
            <v>37.973527759691208</v>
          </cell>
          <cell r="AO156">
            <v>39.904405318401089</v>
          </cell>
          <cell r="AP156">
            <v>40.949155001015981</v>
          </cell>
          <cell r="AQ156">
            <v>53.565160641796005</v>
          </cell>
          <cell r="AR156">
            <v>41.433001100713952</v>
          </cell>
          <cell r="AS156">
            <v>75.197431761000658</v>
          </cell>
          <cell r="AT156">
            <v>49.188474583726567</v>
          </cell>
          <cell r="AU156">
            <v>56.93478621532666</v>
          </cell>
          <cell r="AV156">
            <v>55.389380746249621</v>
          </cell>
          <cell r="AW156">
            <v>50.632854337322208</v>
          </cell>
          <cell r="AX156">
            <v>62.608610686869717</v>
          </cell>
          <cell r="AY156">
            <v>49.271481786369883</v>
          </cell>
          <cell r="AZ156">
            <v>50.817174385044694</v>
          </cell>
        </row>
        <row r="157">
          <cell r="AL157">
            <v>1154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0.33439141877099865</v>
          </cell>
          <cell r="AY157">
            <v>0.4521479750658341</v>
          </cell>
          <cell r="AZ157">
            <v>0</v>
          </cell>
        </row>
        <row r="158">
          <cell r="AL158">
            <v>1155</v>
          </cell>
          <cell r="AM158">
            <v>1.0026411058825322</v>
          </cell>
          <cell r="AN158">
            <v>1.0188765162246096</v>
          </cell>
          <cell r="AO158">
            <v>0.93788998797567602</v>
          </cell>
          <cell r="AP158">
            <v>1.0190666451239574</v>
          </cell>
          <cell r="AQ158">
            <v>1.0106634083357737</v>
          </cell>
          <cell r="AR158">
            <v>6.9055001834523253</v>
          </cell>
          <cell r="AS158">
            <v>7.1132705719865479</v>
          </cell>
          <cell r="AT158">
            <v>8.0307713606084192</v>
          </cell>
          <cell r="AU158">
            <v>6.7365699879578846</v>
          </cell>
          <cell r="AV158">
            <v>8.0720765446122797</v>
          </cell>
          <cell r="AW158">
            <v>6.741449899177181</v>
          </cell>
          <cell r="AX158">
            <v>6.8620129729791435</v>
          </cell>
          <cell r="AY158">
            <v>5.9432690708537024</v>
          </cell>
          <cell r="AZ158">
            <v>5.5037740962795088</v>
          </cell>
        </row>
        <row r="159">
          <cell r="AL159">
            <v>1156</v>
          </cell>
          <cell r="AM159">
            <v>668.72486975838342</v>
          </cell>
          <cell r="AN159">
            <v>870.55151698872453</v>
          </cell>
          <cell r="AO159">
            <v>807.17809596153802</v>
          </cell>
          <cell r="AP159">
            <v>748.8478618301566</v>
          </cell>
          <cell r="AQ159">
            <v>977.31151586069325</v>
          </cell>
          <cell r="AR159">
            <v>1019.0545270723217</v>
          </cell>
          <cell r="AS159">
            <v>1262.0974357724706</v>
          </cell>
          <cell r="AT159">
            <v>1104.2310620836577</v>
          </cell>
          <cell r="AU159">
            <v>1037.6955892612057</v>
          </cell>
          <cell r="AV159">
            <v>1090.1398594154957</v>
          </cell>
          <cell r="AW159">
            <v>1207.416710572551</v>
          </cell>
          <cell r="AX159">
            <v>1283.3845883210063</v>
          </cell>
          <cell r="AY159">
            <v>1152.095173585406</v>
          </cell>
          <cell r="AZ159">
            <v>1198.9557791696914</v>
          </cell>
        </row>
        <row r="160">
          <cell r="AL160">
            <v>1157</v>
          </cell>
          <cell r="AM160">
            <v>1.228235354706102</v>
          </cell>
          <cell r="AN160">
            <v>1.2440482263102484</v>
          </cell>
          <cell r="AO160">
            <v>1.1470394552942518</v>
          </cell>
          <cell r="AP160">
            <v>1.0425051779618084</v>
          </cell>
          <cell r="AQ160">
            <v>7.0746438583504165</v>
          </cell>
          <cell r="AR160">
            <v>0.98650002620747501</v>
          </cell>
          <cell r="AS160">
            <v>1.0161815102837926</v>
          </cell>
          <cell r="AT160">
            <v>1.0038464200760524</v>
          </cell>
          <cell r="AU160">
            <v>0.98805661307683834</v>
          </cell>
          <cell r="AV160">
            <v>1.0037399334260482</v>
          </cell>
          <cell r="AW160">
            <v>1.0282870499050001</v>
          </cell>
          <cell r="AX160">
            <v>1.0752135651800601</v>
          </cell>
          <cell r="AY160">
            <v>1.0539579838364432</v>
          </cell>
          <cell r="AZ160">
            <v>1.0783256458227879</v>
          </cell>
        </row>
        <row r="161">
          <cell r="AL161">
            <v>1158</v>
          </cell>
          <cell r="AM161">
            <v>24.502543345557321</v>
          </cell>
          <cell r="AN161">
            <v>29.451644577988571</v>
          </cell>
          <cell r="AO161">
            <v>25.48622253325102</v>
          </cell>
          <cell r="AP161">
            <v>32.852670505506133</v>
          </cell>
          <cell r="AQ161">
            <v>29.309238841737439</v>
          </cell>
          <cell r="AR161">
            <v>45.379001205543844</v>
          </cell>
          <cell r="AS161">
            <v>40.647260411351709</v>
          </cell>
          <cell r="AT161">
            <v>40.153856803042096</v>
          </cell>
          <cell r="AU161">
            <v>35.473208522684651</v>
          </cell>
          <cell r="AV161">
            <v>26.590074576389444</v>
          </cell>
          <cell r="AW161">
            <v>28.657331793802449</v>
          </cell>
          <cell r="AX161">
            <v>31.213449797177145</v>
          </cell>
          <cell r="AY161">
            <v>30.376123052150131</v>
          </cell>
          <cell r="AZ161">
            <v>30.114400310892993</v>
          </cell>
        </row>
        <row r="162">
          <cell r="AL162">
            <v>1159</v>
          </cell>
          <cell r="AM162">
            <v>61.942164880316966</v>
          </cell>
          <cell r="AN162">
            <v>60.166696036095644</v>
          </cell>
          <cell r="AO162">
            <v>57.741197109722499</v>
          </cell>
          <cell r="AP162">
            <v>54.966416704696016</v>
          </cell>
          <cell r="AQ162">
            <v>53.565160641796005</v>
          </cell>
          <cell r="AR162">
            <v>56.230501493826068</v>
          </cell>
          <cell r="AS162">
            <v>70.116524209581698</v>
          </cell>
          <cell r="AT162">
            <v>63.242324464791302</v>
          </cell>
          <cell r="AU162">
            <v>54.204785793395352</v>
          </cell>
          <cell r="AV162">
            <v>54.497055945433871</v>
          </cell>
          <cell r="AW162">
            <v>50.785040820708147</v>
          </cell>
          <cell r="AX162">
            <v>54.275705556724247</v>
          </cell>
          <cell r="AY162">
            <v>51.377289838075093</v>
          </cell>
          <cell r="AZ162">
            <v>73.895499856944014</v>
          </cell>
        </row>
        <row r="163">
          <cell r="AL163">
            <v>1160</v>
          </cell>
          <cell r="AM163">
            <v>13.796341616943643</v>
          </cell>
          <cell r="AN163">
            <v>13.646832058312421</v>
          </cell>
          <cell r="AO163">
            <v>20.404734578398809</v>
          </cell>
          <cell r="AP163">
            <v>17.912134421343801</v>
          </cell>
          <cell r="AQ163">
            <v>18.19194135004393</v>
          </cell>
          <cell r="AR163">
            <v>23.676000628979398</v>
          </cell>
          <cell r="AS163">
            <v>20.323630205675855</v>
          </cell>
          <cell r="AT163">
            <v>23.088467661749206</v>
          </cell>
          <cell r="AU163">
            <v>18.679210270217631</v>
          </cell>
          <cell r="AV163">
            <v>19.018864258556764</v>
          </cell>
          <cell r="AW163">
            <v>19.171383758428824</v>
          </cell>
          <cell r="AX163">
            <v>21.748344782897075</v>
          </cell>
          <cell r="AY163">
            <v>17.21956553991981</v>
          </cell>
          <cell r="AZ163">
            <v>14.167042334819786</v>
          </cell>
        </row>
        <row r="164">
          <cell r="AL164">
            <v>1161</v>
          </cell>
          <cell r="AM164">
            <v>324.37344793401098</v>
          </cell>
          <cell r="AN164">
            <v>371.54452928298235</v>
          </cell>
          <cell r="AO164">
            <v>330.26670458577865</v>
          </cell>
          <cell r="AP164">
            <v>408.64368656141664</v>
          </cell>
          <cell r="AQ164">
            <v>388.09474880093711</v>
          </cell>
          <cell r="AR164">
            <v>348.23450925123871</v>
          </cell>
          <cell r="AS164">
            <v>409.5211486443684</v>
          </cell>
          <cell r="AT164">
            <v>360.38086480730283</v>
          </cell>
          <cell r="AU164">
            <v>291.07357375953194</v>
          </cell>
          <cell r="AV164">
            <v>288.45678954784461</v>
          </cell>
          <cell r="AW164">
            <v>302.06446234484332</v>
          </cell>
          <cell r="AX164">
            <v>277.92335275487233</v>
          </cell>
          <cell r="AY164">
            <v>279.50649543947321</v>
          </cell>
          <cell r="AZ164">
            <v>263.04567971636504</v>
          </cell>
        </row>
        <row r="165">
          <cell r="AL165">
            <v>1162</v>
          </cell>
          <cell r="AM165">
            <v>87.284921472603855</v>
          </cell>
          <cell r="AN165">
            <v>66.44399425255547</v>
          </cell>
          <cell r="AO165">
            <v>55.534341968015731</v>
          </cell>
          <cell r="AP165">
            <v>53.834233661963289</v>
          </cell>
          <cell r="AQ165">
            <v>64.682458133489519</v>
          </cell>
          <cell r="AR165">
            <v>55.244001467618602</v>
          </cell>
          <cell r="AS165">
            <v>56.906164575892383</v>
          </cell>
          <cell r="AT165">
            <v>49.188474583726567</v>
          </cell>
          <cell r="AU165">
            <v>65.13071582079904</v>
          </cell>
          <cell r="AV165">
            <v>69.981751898397519</v>
          </cell>
          <cell r="AW165">
            <v>61.643752067704945</v>
          </cell>
          <cell r="AX165">
            <v>58.42280427762374</v>
          </cell>
          <cell r="AY165">
            <v>56.990670059987991</v>
          </cell>
          <cell r="AZ165">
            <v>53.456915566018878</v>
          </cell>
        </row>
        <row r="166">
          <cell r="AL166">
            <v>1163</v>
          </cell>
          <cell r="AM166">
            <v>7.3172747907307203</v>
          </cell>
          <cell r="AN166">
            <v>7.8096884968616331</v>
          </cell>
          <cell r="AO166">
            <v>7.1992435477012888</v>
          </cell>
          <cell r="AP166">
            <v>9.8492791251230489</v>
          </cell>
          <cell r="AQ166">
            <v>8.0853072666861898</v>
          </cell>
          <cell r="AR166">
            <v>6.9055001834523253</v>
          </cell>
          <cell r="AS166">
            <v>9.1456335925541339</v>
          </cell>
          <cell r="AT166">
            <v>10.038464200760524</v>
          </cell>
          <cell r="AU166">
            <v>11.85667935692206</v>
          </cell>
          <cell r="AV166">
            <v>16.872868280891872</v>
          </cell>
          <cell r="AW166">
            <v>17.497332441183485</v>
          </cell>
          <cell r="AX166">
            <v>17.699090496428969</v>
          </cell>
          <cell r="AY166">
            <v>20.414112188928069</v>
          </cell>
          <cell r="AZ166">
            <v>25.413978820751463</v>
          </cell>
        </row>
        <row r="167">
          <cell r="AL167">
            <v>1164</v>
          </cell>
          <cell r="AM167">
            <v>485.36428576395144</v>
          </cell>
          <cell r="AN167">
            <v>522.13777599631271</v>
          </cell>
          <cell r="AO167">
            <v>557.76250217348809</v>
          </cell>
          <cell r="AP167">
            <v>950.25518948777176</v>
          </cell>
          <cell r="AQ167">
            <v>1596.8481851705224</v>
          </cell>
          <cell r="AR167">
            <v>1768.7945469900026</v>
          </cell>
          <cell r="AS167">
            <v>1886.032883086719</v>
          </cell>
          <cell r="AT167">
            <v>1989.6236045907358</v>
          </cell>
          <cell r="AU167">
            <v>1931.6002876779521</v>
          </cell>
          <cell r="AV167">
            <v>1622.0166314382914</v>
          </cell>
          <cell r="AW167">
            <v>1595.9056146007599</v>
          </cell>
          <cell r="AX167">
            <v>1787.0275248141286</v>
          </cell>
          <cell r="AY167">
            <v>1996.9637027984563</v>
          </cell>
          <cell r="AZ167">
            <v>2185.8814649268938</v>
          </cell>
        </row>
        <row r="168">
          <cell r="AL168">
            <v>1165</v>
          </cell>
          <cell r="AM168">
            <v>1.0026411058825322</v>
          </cell>
          <cell r="AN168">
            <v>0.90170571685877965</v>
          </cell>
          <cell r="AO168">
            <v>4.9408044566558615</v>
          </cell>
          <cell r="AP168">
            <v>4.0721903139153337</v>
          </cell>
          <cell r="AQ168">
            <v>3.0319902250073212</v>
          </cell>
          <cell r="AR168">
            <v>2.9595000786224248</v>
          </cell>
          <cell r="AS168">
            <v>3.0485445308513777</v>
          </cell>
          <cell r="AT168">
            <v>3.0115392602281572</v>
          </cell>
          <cell r="AU168">
            <v>2.9276117445466721</v>
          </cell>
          <cell r="AV168">
            <v>1.9884088081170017</v>
          </cell>
          <cell r="AW168">
            <v>2.7321586915975851</v>
          </cell>
          <cell r="AX168">
            <v>2.5654595665196234</v>
          </cell>
          <cell r="AY168">
            <v>2.9226254891784569</v>
          </cell>
          <cell r="AZ168">
            <v>2.128614824854183</v>
          </cell>
        </row>
        <row r="169">
          <cell r="AL169">
            <v>1166</v>
          </cell>
          <cell r="AM169">
            <v>94.236232259687441</v>
          </cell>
          <cell r="AN169">
            <v>129.9627940270301</v>
          </cell>
          <cell r="AO169">
            <v>133.10816076347189</v>
          </cell>
          <cell r="AP169">
            <v>165.69514116392983</v>
          </cell>
          <cell r="AQ169">
            <v>186.97273054211814</v>
          </cell>
          <cell r="AR169">
            <v>227.88150605392673</v>
          </cell>
          <cell r="AS169">
            <v>306.88681610570541</v>
          </cell>
          <cell r="AT169">
            <v>267.02314774022994</v>
          </cell>
          <cell r="AU169">
            <v>249.64831219967246</v>
          </cell>
          <cell r="AV169">
            <v>315.39817310093321</v>
          </cell>
          <cell r="AW169">
            <v>378.36233316074441</v>
          </cell>
          <cell r="AX169">
            <v>412.90566372757701</v>
          </cell>
          <cell r="AY169">
            <v>403.4456305907359</v>
          </cell>
          <cell r="AZ169">
            <v>395.24301226600971</v>
          </cell>
        </row>
        <row r="170">
          <cell r="AL170">
            <v>1167</v>
          </cell>
          <cell r="AM170">
            <v>0.65171671882364601</v>
          </cell>
          <cell r="AN170">
            <v>0.66023198251354709</v>
          </cell>
          <cell r="AO170">
            <v>0.8534798890578652</v>
          </cell>
          <cell r="AP170">
            <v>0.72557545132825763</v>
          </cell>
          <cell r="AQ170">
            <v>1.0106634083357737</v>
          </cell>
          <cell r="AR170">
            <v>0.98650002620747501</v>
          </cell>
          <cell r="AS170">
            <v>2.0323630205675851</v>
          </cell>
          <cell r="AT170">
            <v>1.0038464200760524</v>
          </cell>
          <cell r="AU170">
            <v>1.0176983114691436</v>
          </cell>
          <cell r="AV170">
            <v>1.2837833748519158</v>
          </cell>
          <cell r="AW170">
            <v>1.2051524224886601</v>
          </cell>
          <cell r="AX170">
            <v>1.2106904743927476</v>
          </cell>
          <cell r="AY170">
            <v>1.1540839923009052</v>
          </cell>
          <cell r="AZ170">
            <v>1.4212332011944344</v>
          </cell>
        </row>
        <row r="171">
          <cell r="AL171">
            <v>1168</v>
          </cell>
          <cell r="AM171">
            <v>718.17979245038725</v>
          </cell>
          <cell r="AN171">
            <v>814.94023049012424</v>
          </cell>
          <cell r="AO171">
            <v>628.88055996736614</v>
          </cell>
          <cell r="AP171">
            <v>833.57970111175268</v>
          </cell>
          <cell r="AQ171">
            <v>826.70599207242549</v>
          </cell>
          <cell r="AR171">
            <v>812.8760215949593</v>
          </cell>
          <cell r="AS171">
            <v>909.48245170399434</v>
          </cell>
          <cell r="AT171">
            <v>845.23868570403613</v>
          </cell>
          <cell r="AU171">
            <v>818.59996365109521</v>
          </cell>
          <cell r="AV171">
            <v>866.17938302987523</v>
          </cell>
          <cell r="AW171">
            <v>869.10410143150648</v>
          </cell>
          <cell r="AX171">
            <v>998.84114564532035</v>
          </cell>
          <cell r="AY171">
            <v>1082.4517379294614</v>
          </cell>
          <cell r="AZ171">
            <v>1067.7957958913282</v>
          </cell>
        </row>
        <row r="172">
          <cell r="AL172">
            <v>1169</v>
          </cell>
          <cell r="AM172">
            <v>8.0211288470602575</v>
          </cell>
          <cell r="AN172">
            <v>8.1510121297968769</v>
          </cell>
          <cell r="AO172">
            <v>7.7563502005588409</v>
          </cell>
          <cell r="AP172">
            <v>4.6612108347969805</v>
          </cell>
          <cell r="AQ172">
            <v>5.0533170416788691</v>
          </cell>
          <cell r="AR172">
            <v>4.9325001310373748</v>
          </cell>
          <cell r="AS172">
            <v>19.035112050636002</v>
          </cell>
          <cell r="AT172">
            <v>23.15271383263407</v>
          </cell>
          <cell r="AU172">
            <v>26.599472080641565</v>
          </cell>
          <cell r="AV172">
            <v>31.483306751841432</v>
          </cell>
          <cell r="AW172">
            <v>13.935346100312563</v>
          </cell>
          <cell r="AX172">
            <v>16.349697472127993</v>
          </cell>
          <cell r="AY172">
            <v>11.576674494459493</v>
          </cell>
          <cell r="AZ172">
            <v>10.212822191587623</v>
          </cell>
        </row>
        <row r="173">
          <cell r="AL173">
            <v>1170</v>
          </cell>
          <cell r="AM173">
            <v>66.235474095705968</v>
          </cell>
          <cell r="AN173">
            <v>97.795843533302943</v>
          </cell>
          <cell r="AO173">
            <v>86.050468506780291</v>
          </cell>
          <cell r="AP173">
            <v>95.137004788837288</v>
          </cell>
          <cell r="AQ173">
            <v>100.0556774252416</v>
          </cell>
          <cell r="AR173">
            <v>105.55550280419982</v>
          </cell>
          <cell r="AS173">
            <v>101.61815102837926</v>
          </cell>
          <cell r="AT173">
            <v>112.43079904851787</v>
          </cell>
          <cell r="AU173">
            <v>104.92271979924256</v>
          </cell>
          <cell r="AV173">
            <v>101.3787370159643</v>
          </cell>
          <cell r="AW173">
            <v>109.23596159845808</v>
          </cell>
          <cell r="AX173">
            <v>125.97954779145211</v>
          </cell>
          <cell r="AY173">
            <v>120.4515881827479</v>
          </cell>
          <cell r="AZ173">
            <v>115.43368205968362</v>
          </cell>
        </row>
        <row r="174">
          <cell r="AL174">
            <v>1171</v>
          </cell>
          <cell r="AM174">
            <v>358.45021119964059</v>
          </cell>
          <cell r="AN174">
            <v>370.60512513502329</v>
          </cell>
          <cell r="AO174">
            <v>303.95982831304889</v>
          </cell>
          <cell r="AP174">
            <v>358.10307629649401</v>
          </cell>
          <cell r="AQ174">
            <v>413.36133400933147</v>
          </cell>
          <cell r="AR174">
            <v>453.79001205543847</v>
          </cell>
          <cell r="AS174">
            <v>436.9580494220308</v>
          </cell>
          <cell r="AT174">
            <v>381.46163962889989</v>
          </cell>
          <cell r="AU174">
            <v>415.48669830832824</v>
          </cell>
          <cell r="AV174">
            <v>445.1395894157173</v>
          </cell>
          <cell r="AW174">
            <v>432.30832837286056</v>
          </cell>
          <cell r="AX174">
            <v>448.47802931799413</v>
          </cell>
          <cell r="AY174">
            <v>487.07719660815769</v>
          </cell>
          <cell r="AZ174">
            <v>585.68286959783472</v>
          </cell>
        </row>
        <row r="175">
          <cell r="AL175">
            <v>1172</v>
          </cell>
          <cell r="AM175">
            <v>22.330822710215763</v>
          </cell>
          <cell r="AN175">
            <v>31.486340980889114</v>
          </cell>
          <cell r="AO175">
            <v>24.610233284481744</v>
          </cell>
          <cell r="AP175">
            <v>16.939944841895542</v>
          </cell>
          <cell r="AQ175">
            <v>27.287912025065889</v>
          </cell>
          <cell r="AR175">
            <v>18.743500497942026</v>
          </cell>
          <cell r="AS175">
            <v>26.420719267378608</v>
          </cell>
          <cell r="AT175">
            <v>28.107699762129467</v>
          </cell>
          <cell r="AU175">
            <v>28.166529868981431</v>
          </cell>
          <cell r="AV175">
            <v>28.31550352194882</v>
          </cell>
          <cell r="AW175">
            <v>28.58329512620929</v>
          </cell>
          <cell r="AX175">
            <v>36.251900563610903</v>
          </cell>
          <cell r="AY175">
            <v>34.095540777108937</v>
          </cell>
          <cell r="AZ175">
            <v>31.607881330357557</v>
          </cell>
        </row>
        <row r="176">
          <cell r="AL176">
            <v>1173</v>
          </cell>
          <cell r="AM176">
            <v>150.52650922614455</v>
          </cell>
          <cell r="AN176">
            <v>172.06073392439851</v>
          </cell>
          <cell r="AO176">
            <v>160.02185185842185</v>
          </cell>
          <cell r="AP176">
            <v>132.30746066973362</v>
          </cell>
          <cell r="AQ176">
            <v>178.88742327543196</v>
          </cell>
          <cell r="AR176">
            <v>158.82650421940346</v>
          </cell>
          <cell r="AS176">
            <v>243.88356246811023</v>
          </cell>
          <cell r="AT176">
            <v>206.7923625356668</v>
          </cell>
          <cell r="AU176">
            <v>231.88305429655091</v>
          </cell>
          <cell r="AV176">
            <v>209.41427727041017</v>
          </cell>
          <cell r="AW176">
            <v>226.64063552136147</v>
          </cell>
          <cell r="AX176">
            <v>241.70693423891234</v>
          </cell>
          <cell r="AY176">
            <v>243.88166162781761</v>
          </cell>
          <cell r="AZ176">
            <v>252.20635032455436</v>
          </cell>
        </row>
        <row r="177">
          <cell r="AL177">
            <v>1174</v>
          </cell>
          <cell r="AM177">
            <v>148.88919630023841</v>
          </cell>
          <cell r="AN177">
            <v>184.71008587332705</v>
          </cell>
          <cell r="AO177">
            <v>124.85285308930999</v>
          </cell>
          <cell r="AP177">
            <v>197.71931048695021</v>
          </cell>
          <cell r="AQ177">
            <v>230.43125710055642</v>
          </cell>
          <cell r="AR177">
            <v>216.04350573943702</v>
          </cell>
          <cell r="AS177">
            <v>252.01301455038057</v>
          </cell>
          <cell r="AT177">
            <v>214.82313389627521</v>
          </cell>
          <cell r="AU177">
            <v>176.15666131901719</v>
          </cell>
          <cell r="AV177">
            <v>156.64867271013622</v>
          </cell>
          <cell r="AW177">
            <v>147.41625976143072</v>
          </cell>
          <cell r="AX177">
            <v>161.99382615715822</v>
          </cell>
          <cell r="AY177">
            <v>201.24062951776281</v>
          </cell>
          <cell r="AZ177">
            <v>166.8838335988263</v>
          </cell>
        </row>
        <row r="178">
          <cell r="AL178">
            <v>1175</v>
          </cell>
          <cell r="AM178">
            <v>2.6108774397181143</v>
          </cell>
          <cell r="AN178">
            <v>4.0979213482553805</v>
          </cell>
          <cell r="AO178">
            <v>3.6455783832614528</v>
          </cell>
          <cell r="AP178">
            <v>3.0571999353718722</v>
          </cell>
          <cell r="AQ178">
            <v>3.0319902250073212</v>
          </cell>
          <cell r="AR178">
            <v>2.9595000786224248</v>
          </cell>
          <cell r="AS178">
            <v>3.0485445308513777</v>
          </cell>
          <cell r="AT178">
            <v>3.0115392602281572</v>
          </cell>
          <cell r="AU178">
            <v>2.9641698392305149</v>
          </cell>
          <cell r="AV178">
            <v>1.1844131214427369</v>
          </cell>
          <cell r="AW178">
            <v>1.5588831676559802</v>
          </cell>
          <cell r="AX178">
            <v>2.6966356214715907</v>
          </cell>
          <cell r="AY178">
            <v>2.6612439091870188</v>
          </cell>
          <cell r="AZ178">
            <v>2.0682285886881067</v>
          </cell>
        </row>
        <row r="179">
          <cell r="AL179">
            <v>1176</v>
          </cell>
          <cell r="AM179">
            <v>56.201041908033588</v>
          </cell>
          <cell r="AN179">
            <v>101.81327363677657</v>
          </cell>
          <cell r="AO179">
            <v>62.023602794819432</v>
          </cell>
          <cell r="AP179">
            <v>53.16470687611686</v>
          </cell>
          <cell r="AQ179">
            <v>64.682458133489519</v>
          </cell>
          <cell r="AR179">
            <v>144.02900382629136</v>
          </cell>
          <cell r="AS179">
            <v>55.88998306560859</v>
          </cell>
          <cell r="AT179">
            <v>51.19616742387867</v>
          </cell>
          <cell r="AU179">
            <v>47.150061576026722</v>
          </cell>
          <cell r="AV179">
            <v>48.682390511096763</v>
          </cell>
          <cell r="AW179">
            <v>51.383503883752851</v>
          </cell>
          <cell r="AX179">
            <v>45.568626105896129</v>
          </cell>
          <cell r="AY179">
            <v>47.245774541436234</v>
          </cell>
          <cell r="AZ179">
            <v>56.991667033025976</v>
          </cell>
        </row>
        <row r="180">
          <cell r="AL180">
            <v>1177</v>
          </cell>
          <cell r="AM180">
            <v>1.5681306896002805</v>
          </cell>
          <cell r="AN180">
            <v>2.641946806570413</v>
          </cell>
          <cell r="AO180">
            <v>2.1937246818751062</v>
          </cell>
          <cell r="AP180">
            <v>1.3115387722745331</v>
          </cell>
          <cell r="AQ180">
            <v>1.0106634083357737</v>
          </cell>
          <cell r="AR180">
            <v>1.97300005241495</v>
          </cell>
          <cell r="AS180">
            <v>3.0485445308513777</v>
          </cell>
          <cell r="AT180">
            <v>2.0076928401521048</v>
          </cell>
          <cell r="AU180">
            <v>1.9069492632382981</v>
          </cell>
          <cell r="AV180">
            <v>2.7010641608494956</v>
          </cell>
          <cell r="AW180">
            <v>1.2586233490837202</v>
          </cell>
          <cell r="AX180">
            <v>1.9611895428884296</v>
          </cell>
          <cell r="AY180">
            <v>1.2004581435897088</v>
          </cell>
          <cell r="AZ180">
            <v>29.485736459378309</v>
          </cell>
        </row>
        <row r="181">
          <cell r="AL181">
            <v>1178</v>
          </cell>
          <cell r="AM181">
            <v>480.38841457375645</v>
          </cell>
          <cell r="AN181">
            <v>443.20822792815653</v>
          </cell>
          <cell r="AO181">
            <v>322.98680249911143</v>
          </cell>
          <cell r="AP181">
            <v>584.54885644284332</v>
          </cell>
          <cell r="AQ181">
            <v>656.93121541825303</v>
          </cell>
          <cell r="AR181">
            <v>670.82001782108296</v>
          </cell>
          <cell r="AS181">
            <v>693.0357900135466</v>
          </cell>
          <cell r="AT181">
            <v>694.66172269262825</v>
          </cell>
          <cell r="AU181">
            <v>523.8439028946259</v>
          </cell>
          <cell r="AV181">
            <v>549.9731992825341</v>
          </cell>
          <cell r="AW181">
            <v>476.98637240418287</v>
          </cell>
          <cell r="AX181">
            <v>575.94782311078575</v>
          </cell>
          <cell r="AY181">
            <v>635.76958896780309</v>
          </cell>
          <cell r="AZ181">
            <v>544.82726752890107</v>
          </cell>
        </row>
        <row r="182">
          <cell r="AL182">
            <v>1179</v>
          </cell>
          <cell r="AM182">
            <v>50.326567668667828</v>
          </cell>
          <cell r="AN182">
            <v>45.369552390965652</v>
          </cell>
          <cell r="AO182">
            <v>48.09593647338064</v>
          </cell>
          <cell r="AP182">
            <v>48.743995769569125</v>
          </cell>
          <cell r="AQ182">
            <v>55.586487458467552</v>
          </cell>
          <cell r="AR182">
            <v>73.001001939353145</v>
          </cell>
          <cell r="AS182">
            <v>87.391609884406165</v>
          </cell>
          <cell r="AT182">
            <v>83.31925286631234</v>
          </cell>
          <cell r="AU182">
            <v>73.648751882134462</v>
          </cell>
          <cell r="AV182">
            <v>67.582813457509261</v>
          </cell>
          <cell r="AW182">
            <v>48.48990412532018</v>
          </cell>
          <cell r="AX182">
            <v>78.518545810839072</v>
          </cell>
          <cell r="AY182">
            <v>78.689557031212686</v>
          </cell>
          <cell r="AZ182">
            <v>64.655327397888541</v>
          </cell>
        </row>
        <row r="183">
          <cell r="AL183">
            <v>1180</v>
          </cell>
          <cell r="AM183">
            <v>59.729335959634213</v>
          </cell>
          <cell r="AN183">
            <v>57.391276405899816</v>
          </cell>
          <cell r="AO183">
            <v>58.843217845593919</v>
          </cell>
          <cell r="AP183">
            <v>58.08577970542045</v>
          </cell>
          <cell r="AQ183">
            <v>51.543833825124466</v>
          </cell>
          <cell r="AR183">
            <v>3.9460001048299</v>
          </cell>
          <cell r="AS183">
            <v>22.355993226243438</v>
          </cell>
          <cell r="AT183">
            <v>15.057696301140785</v>
          </cell>
          <cell r="AU183">
            <v>19.010209235598371</v>
          </cell>
          <cell r="AV183">
            <v>19.317978758717722</v>
          </cell>
          <cell r="AW183">
            <v>21.226929571188919</v>
          </cell>
          <cell r="AX183">
            <v>21.793503752634638</v>
          </cell>
          <cell r="AY183">
            <v>21.671484063644947</v>
          </cell>
          <cell r="AZ183">
            <v>23.166748174856775</v>
          </cell>
        </row>
        <row r="184">
          <cell r="AL184">
            <v>1181</v>
          </cell>
          <cell r="AM184">
            <v>8.7751149586839237</v>
          </cell>
          <cell r="AN184">
            <v>9.2075870771217989</v>
          </cell>
          <cell r="AO184">
            <v>9.3742104298168822</v>
          </cell>
          <cell r="AP184">
            <v>10.068378453824698</v>
          </cell>
          <cell r="AQ184">
            <v>14.149287716700833</v>
          </cell>
          <cell r="AR184">
            <v>9.8650002620747497</v>
          </cell>
          <cell r="AS184">
            <v>13.210359633689304</v>
          </cell>
          <cell r="AT184">
            <v>13.05000346098868</v>
          </cell>
          <cell r="AU184">
            <v>13.571945637223452</v>
          </cell>
          <cell r="AV184">
            <v>17.489164600015464</v>
          </cell>
          <cell r="AW184">
            <v>17.181648316862649</v>
          </cell>
          <cell r="AX184">
            <v>17.755001601818332</v>
          </cell>
          <cell r="AY184">
            <v>29.156693664851364</v>
          </cell>
          <cell r="AZ184">
            <v>35.881285864753266</v>
          </cell>
        </row>
        <row r="185">
          <cell r="AL185">
            <v>1182</v>
          </cell>
          <cell r="AM185">
            <v>0.34691382263535619</v>
          </cell>
          <cell r="AN185">
            <v>0.17932226685553129</v>
          </cell>
          <cell r="AO185">
            <v>0.31044158601994876</v>
          </cell>
          <cell r="AP185">
            <v>0.31183439340793095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</row>
        <row r="186">
          <cell r="AL186">
            <v>1183</v>
          </cell>
          <cell r="AM186">
            <v>158.22879820153418</v>
          </cell>
          <cell r="AN186">
            <v>202.03608103172655</v>
          </cell>
          <cell r="AO186">
            <v>138.4203696553661</v>
          </cell>
          <cell r="AP186">
            <v>220.97644946196917</v>
          </cell>
          <cell r="AQ186">
            <v>210.21798893384096</v>
          </cell>
          <cell r="AR186">
            <v>257.47650684015093</v>
          </cell>
          <cell r="AS186">
            <v>254.04537757094815</v>
          </cell>
          <cell r="AT186">
            <v>259.99622279969759</v>
          </cell>
          <cell r="AU186">
            <v>262.51379735854601</v>
          </cell>
          <cell r="AV186">
            <v>273.96178116923909</v>
          </cell>
          <cell r="AW186">
            <v>265.05126998351278</v>
          </cell>
          <cell r="AX186">
            <v>254.60627138037751</v>
          </cell>
          <cell r="AY186">
            <v>217.30400314941403</v>
          </cell>
          <cell r="AZ186">
            <v>272.94255249372657</v>
          </cell>
        </row>
        <row r="187">
          <cell r="AL187">
            <v>1184</v>
          </cell>
          <cell r="AM187">
            <v>19.853296537580022</v>
          </cell>
          <cell r="AN187">
            <v>14.756388584481023</v>
          </cell>
          <cell r="AO187">
            <v>16.29771432105332</v>
          </cell>
          <cell r="AP187">
            <v>16.434487785914058</v>
          </cell>
          <cell r="AQ187">
            <v>17.181277941708153</v>
          </cell>
          <cell r="AR187">
            <v>14.797500393112125</v>
          </cell>
          <cell r="AS187">
            <v>14.226541143973096</v>
          </cell>
          <cell r="AT187">
            <v>13.05000346098868</v>
          </cell>
          <cell r="AU187">
            <v>17.262337087065443</v>
          </cell>
          <cell r="AV187">
            <v>16.287687899704487</v>
          </cell>
          <cell r="AW187">
            <v>9.0355583075152364</v>
          </cell>
          <cell r="AX187">
            <v>5.4631601246798853</v>
          </cell>
          <cell r="AY187">
            <v>8.6403475514911605</v>
          </cell>
          <cell r="AZ187">
            <v>10.166454188817244</v>
          </cell>
        </row>
        <row r="188">
          <cell r="AL188">
            <v>1185</v>
          </cell>
          <cell r="AM188">
            <v>27.350044086263718</v>
          </cell>
          <cell r="AN188">
            <v>21.838599248758285</v>
          </cell>
          <cell r="AO188">
            <v>26.072403775735815</v>
          </cell>
          <cell r="AP188">
            <v>14.711246089009448</v>
          </cell>
          <cell r="AQ188">
            <v>23.245258391722796</v>
          </cell>
          <cell r="AR188">
            <v>24.662500655186872</v>
          </cell>
          <cell r="AS188">
            <v>67.06797967873031</v>
          </cell>
          <cell r="AT188">
            <v>32.123085442433677</v>
          </cell>
          <cell r="AU188">
            <v>28.47381547564833</v>
          </cell>
          <cell r="AV188">
            <v>29.186749784162632</v>
          </cell>
          <cell r="AW188">
            <v>31.888209704603959</v>
          </cell>
          <cell r="AX188">
            <v>37.657204693301246</v>
          </cell>
          <cell r="AY188">
            <v>49.116549962745928</v>
          </cell>
          <cell r="AZ188">
            <v>56.184001124304714</v>
          </cell>
        </row>
        <row r="189">
          <cell r="AL189">
            <v>1186</v>
          </cell>
          <cell r="AM189">
            <v>2.2459160771768727</v>
          </cell>
          <cell r="AN189">
            <v>2.0122811195436041</v>
          </cell>
          <cell r="AO189">
            <v>1.8307612565285196</v>
          </cell>
          <cell r="AP189">
            <v>2.9328738046667495</v>
          </cell>
          <cell r="AQ189">
            <v>2.0213268166715475</v>
          </cell>
          <cell r="AR189">
            <v>2.9595000786224248</v>
          </cell>
          <cell r="AS189">
            <v>2.0323630205675851</v>
          </cell>
          <cell r="AT189">
            <v>2.0076928401521048</v>
          </cell>
          <cell r="AU189">
            <v>2.0452771890690551</v>
          </cell>
          <cell r="AV189">
            <v>2.6589070836456017</v>
          </cell>
          <cell r="AW189">
            <v>5.844783591660021</v>
          </cell>
          <cell r="AX189">
            <v>4.2363414468094369</v>
          </cell>
          <cell r="AY189">
            <v>5.2560884653923425</v>
          </cell>
          <cell r="AZ189">
            <v>4.3909420297903923</v>
          </cell>
        </row>
        <row r="190">
          <cell r="AL190">
            <v>1187</v>
          </cell>
          <cell r="AM190">
            <v>2.3662330098827762</v>
          </cell>
          <cell r="AN190">
            <v>3.1065544979688346</v>
          </cell>
          <cell r="AO190">
            <v>3.0087510814259693</v>
          </cell>
          <cell r="AP190">
            <v>2.8095667406067508</v>
          </cell>
          <cell r="AQ190">
            <v>3.0319902250073212</v>
          </cell>
          <cell r="AR190">
            <v>3.9460001048299</v>
          </cell>
          <cell r="AS190">
            <v>4.0647260411351702</v>
          </cell>
          <cell r="AT190">
            <v>4.0153856803042096</v>
          </cell>
          <cell r="AU190">
            <v>3.9146803010104336</v>
          </cell>
          <cell r="AV190">
            <v>3.2169864866304851</v>
          </cell>
          <cell r="AW190">
            <v>3.1846049935557854</v>
          </cell>
          <cell r="AX190">
            <v>3.4879928054441152</v>
          </cell>
          <cell r="AY190">
            <v>3.9681518091442083</v>
          </cell>
          <cell r="AZ190">
            <v>3.7924712963587446</v>
          </cell>
        </row>
        <row r="191">
          <cell r="AL191">
            <v>1188</v>
          </cell>
          <cell r="AM191">
            <v>0.95150640948252307</v>
          </cell>
          <cell r="AN191">
            <v>1.0188765162246096</v>
          </cell>
          <cell r="AO191">
            <v>0.93788998797567602</v>
          </cell>
          <cell r="AP191">
            <v>1.0190666451239574</v>
          </cell>
          <cell r="AQ191">
            <v>1.0106634083357737</v>
          </cell>
          <cell r="AR191">
            <v>0.98650002620747501</v>
          </cell>
          <cell r="AS191">
            <v>1.0161815102837926</v>
          </cell>
          <cell r="AT191">
            <v>1.0038464200760524</v>
          </cell>
          <cell r="AU191">
            <v>0.98805661307683834</v>
          </cell>
          <cell r="AV191">
            <v>20.654960350041218</v>
          </cell>
          <cell r="AW191">
            <v>3.6699564811109457</v>
          </cell>
          <cell r="AX191">
            <v>5.8470113674491664</v>
          </cell>
          <cell r="AY191">
            <v>9.4487333250937127</v>
          </cell>
          <cell r="AZ191">
            <v>10.341142943440534</v>
          </cell>
        </row>
        <row r="192">
          <cell r="AL192">
            <v>1189</v>
          </cell>
          <cell r="AM192">
            <v>378.66245325312656</v>
          </cell>
          <cell r="AN192">
            <v>417.34812306985975</v>
          </cell>
          <cell r="AO192">
            <v>409.68629087757091</v>
          </cell>
          <cell r="AP192">
            <v>458.88367216602774</v>
          </cell>
          <cell r="AQ192">
            <v>489.1610896345145</v>
          </cell>
          <cell r="AR192">
            <v>429.12751140025159</v>
          </cell>
          <cell r="AS192">
            <v>470.49203926139597</v>
          </cell>
          <cell r="AT192">
            <v>436.67319273308277</v>
          </cell>
          <cell r="AU192">
            <v>472.56574078916412</v>
          </cell>
          <cell r="AV192">
            <v>650.65333330483384</v>
          </cell>
          <cell r="AW192">
            <v>598.13195461464068</v>
          </cell>
          <cell r="AX192">
            <v>573.66299428477816</v>
          </cell>
          <cell r="AY192">
            <v>709.22413669330012</v>
          </cell>
          <cell r="AZ192">
            <v>772.56317397279884</v>
          </cell>
        </row>
        <row r="193">
          <cell r="AL193">
            <v>1190</v>
          </cell>
          <cell r="AM193">
            <v>20.680475449933112</v>
          </cell>
          <cell r="AN193">
            <v>21.583880119702133</v>
          </cell>
          <cell r="AO193">
            <v>23.303752531231623</v>
          </cell>
          <cell r="AP193">
            <v>25.531695726935627</v>
          </cell>
          <cell r="AQ193">
            <v>29.309238841737439</v>
          </cell>
          <cell r="AR193">
            <v>32.554500864846673</v>
          </cell>
          <cell r="AS193">
            <v>46.744349473054463</v>
          </cell>
          <cell r="AT193">
            <v>40.153856803042096</v>
          </cell>
          <cell r="AU193">
            <v>37.054099103607598</v>
          </cell>
          <cell r="AV193">
            <v>41.320961839350133</v>
          </cell>
          <cell r="AW193">
            <v>43.277517069351738</v>
          </cell>
          <cell r="AX193">
            <v>43.212833184586614</v>
          </cell>
          <cell r="AY193">
            <v>40.333918083436842</v>
          </cell>
          <cell r="AZ193">
            <v>35.597686219901867</v>
          </cell>
        </row>
        <row r="194">
          <cell r="AL194">
            <v>1191</v>
          </cell>
          <cell r="AM194">
            <v>1036.4391349207265</v>
          </cell>
          <cell r="AN194">
            <v>835.4675356625014</v>
          </cell>
          <cell r="AO194">
            <v>731.36004739351631</v>
          </cell>
          <cell r="AP194">
            <v>798.73628391499687</v>
          </cell>
          <cell r="AQ194">
            <v>918.69303817721834</v>
          </cell>
          <cell r="AR194">
            <v>823.72752188324159</v>
          </cell>
          <cell r="AS194">
            <v>873.91609884406159</v>
          </cell>
          <cell r="AT194">
            <v>925.54639931012025</v>
          </cell>
          <cell r="AU194">
            <v>842.18191083540012</v>
          </cell>
          <cell r="AV194">
            <v>1009.3658957529012</v>
          </cell>
          <cell r="AW194">
            <v>985.2336994125277</v>
          </cell>
          <cell r="AX194">
            <v>1037.7165673079705</v>
          </cell>
          <cell r="AY194">
            <v>989.12797429267971</v>
          </cell>
          <cell r="AZ194">
            <v>884.74354755903516</v>
          </cell>
        </row>
        <row r="195">
          <cell r="AL195">
            <v>1192</v>
          </cell>
          <cell r="AM195">
            <v>96.200406186111323</v>
          </cell>
          <cell r="AN195">
            <v>134.51411542500543</v>
          </cell>
          <cell r="AO195">
            <v>90.174370783909353</v>
          </cell>
          <cell r="AP195">
            <v>114.80295290643942</v>
          </cell>
          <cell r="AQ195">
            <v>138.460886942001</v>
          </cell>
          <cell r="AR195">
            <v>111.47450296144467</v>
          </cell>
          <cell r="AS195">
            <v>130.07123331632545</v>
          </cell>
          <cell r="AT195">
            <v>126.4846489295826</v>
          </cell>
          <cell r="AU195">
            <v>125.12254919698543</v>
          </cell>
          <cell r="AV195">
            <v>122.34686422523446</v>
          </cell>
          <cell r="AW195">
            <v>139.01104141550726</v>
          </cell>
          <cell r="AX195">
            <v>159.81436826053823</v>
          </cell>
          <cell r="AY195">
            <v>151.86059005905776</v>
          </cell>
          <cell r="AZ195">
            <v>145.64513167870064</v>
          </cell>
        </row>
        <row r="196">
          <cell r="AL196">
            <v>1193</v>
          </cell>
          <cell r="AM196">
            <v>676.48796998557975</v>
          </cell>
          <cell r="AN196">
            <v>719.43584024181041</v>
          </cell>
          <cell r="AO196">
            <v>582.14175030658623</v>
          </cell>
          <cell r="AP196">
            <v>829.3103214020058</v>
          </cell>
          <cell r="AQ196">
            <v>822.47181772320266</v>
          </cell>
          <cell r="AR196">
            <v>920.40452445157416</v>
          </cell>
          <cell r="AS196">
            <v>925.74135586853504</v>
          </cell>
          <cell r="AT196">
            <v>913.50024226920766</v>
          </cell>
          <cell r="AU196">
            <v>891.74579471717357</v>
          </cell>
          <cell r="AV196">
            <v>918.00749449232922</v>
          </cell>
          <cell r="AW196">
            <v>899.16401676137934</v>
          </cell>
          <cell r="AX196">
            <v>897.17002613545912</v>
          </cell>
          <cell r="AY196">
            <v>877.89008680462996</v>
          </cell>
          <cell r="AZ196">
            <v>894.55846758731423</v>
          </cell>
        </row>
        <row r="197">
          <cell r="AL197">
            <v>1194</v>
          </cell>
          <cell r="AM197">
            <v>542.67749327670879</v>
          </cell>
          <cell r="AN197">
            <v>558.23429222733387</v>
          </cell>
          <cell r="AO197">
            <v>464.54347627426819</v>
          </cell>
          <cell r="AP197">
            <v>541.32820188984624</v>
          </cell>
          <cell r="AQ197">
            <v>722.62433696007827</v>
          </cell>
          <cell r="AR197">
            <v>657.00901745417832</v>
          </cell>
          <cell r="AS197">
            <v>670.67979678730319</v>
          </cell>
          <cell r="AT197">
            <v>672.57710145095507</v>
          </cell>
          <cell r="AU197">
            <v>595.27446768040284</v>
          </cell>
          <cell r="AV197">
            <v>677.31166219669626</v>
          </cell>
          <cell r="AW197">
            <v>749.4341111376624</v>
          </cell>
          <cell r="AX197">
            <v>798.54283622862249</v>
          </cell>
          <cell r="AY197">
            <v>779.915206585178</v>
          </cell>
          <cell r="AZ197">
            <v>780.14488158857876</v>
          </cell>
        </row>
        <row r="198">
          <cell r="AL198">
            <v>1195</v>
          </cell>
          <cell r="AM198">
            <v>223.16585206512227</v>
          </cell>
          <cell r="AN198">
            <v>262.5430818242412</v>
          </cell>
          <cell r="AO198">
            <v>200.57246337853823</v>
          </cell>
          <cell r="AP198">
            <v>221.59298478226918</v>
          </cell>
          <cell r="AQ198">
            <v>346.65754905917044</v>
          </cell>
          <cell r="AR198">
            <v>243.66550647324632</v>
          </cell>
          <cell r="AS198">
            <v>277.41755230747538</v>
          </cell>
          <cell r="AT198">
            <v>215.82698031635127</v>
          </cell>
          <cell r="AU198">
            <v>203.75011835241406</v>
          </cell>
          <cell r="AV198">
            <v>252.04010102321413</v>
          </cell>
          <cell r="AW198">
            <v>232.9409502761294</v>
          </cell>
          <cell r="AX198">
            <v>246.97763113542496</v>
          </cell>
          <cell r="AY198">
            <v>249.75009968181891</v>
          </cell>
          <cell r="AZ198">
            <v>241.07155970578827</v>
          </cell>
        </row>
        <row r="199">
          <cell r="AL199">
            <v>1196</v>
          </cell>
          <cell r="AM199">
            <v>119.35941044978605</v>
          </cell>
          <cell r="AN199">
            <v>139.4077793324322</v>
          </cell>
          <cell r="AO199">
            <v>128.81356250853125</v>
          </cell>
          <cell r="AP199">
            <v>164.74333291738409</v>
          </cell>
          <cell r="AQ199">
            <v>176.86609645876041</v>
          </cell>
          <cell r="AR199">
            <v>181.51600482217538</v>
          </cell>
          <cell r="AS199">
            <v>164.62140466597441</v>
          </cell>
          <cell r="AT199">
            <v>344.31932208608595</v>
          </cell>
          <cell r="AU199">
            <v>195.51664259564475</v>
          </cell>
          <cell r="AV199">
            <v>165.89813619665728</v>
          </cell>
          <cell r="AW199">
            <v>146.58848868625722</v>
          </cell>
          <cell r="AX199">
            <v>77.268072434534659</v>
          </cell>
          <cell r="AY199">
            <v>61.97589132353437</v>
          </cell>
          <cell r="AZ199">
            <v>71.949122066233869</v>
          </cell>
        </row>
        <row r="200">
          <cell r="AL200">
            <v>1197</v>
          </cell>
          <cell r="AM200">
            <v>1597.1300783057209</v>
          </cell>
          <cell r="AN200">
            <v>1898.2769883902001</v>
          </cell>
          <cell r="AO200">
            <v>1726.4435047259371</v>
          </cell>
          <cell r="AP200">
            <v>1875.8713846114074</v>
          </cell>
          <cell r="AQ200">
            <v>2128.4571379551394</v>
          </cell>
          <cell r="AR200">
            <v>2238.3685594647604</v>
          </cell>
          <cell r="AS200">
            <v>2401.2369088006021</v>
          </cell>
          <cell r="AT200">
            <v>2031.7851542339299</v>
          </cell>
          <cell r="AU200">
            <v>1707.3302095851584</v>
          </cell>
          <cell r="AV200">
            <v>1959.9969455614439</v>
          </cell>
          <cell r="AW200">
            <v>1734.1063658209421</v>
          </cell>
          <cell r="AX200">
            <v>1983.2496996052289</v>
          </cell>
          <cell r="AY200">
            <v>2051.8280126260538</v>
          </cell>
          <cell r="AZ200">
            <v>2099.2665749146472</v>
          </cell>
        </row>
        <row r="201">
          <cell r="AL201">
            <v>1198</v>
          </cell>
          <cell r="AM201">
            <v>7.6671965366837238</v>
          </cell>
          <cell r="AN201">
            <v>8.8244895070213438</v>
          </cell>
          <cell r="AO201">
            <v>8.1727733552200412</v>
          </cell>
          <cell r="AP201">
            <v>11.44921375796766</v>
          </cell>
          <cell r="AQ201">
            <v>15.159951125036605</v>
          </cell>
          <cell r="AR201">
            <v>11.838000314489699</v>
          </cell>
          <cell r="AS201">
            <v>16.258904164540681</v>
          </cell>
          <cell r="AT201">
            <v>15.057696301140785</v>
          </cell>
          <cell r="AU201">
            <v>15.004627726184868</v>
          </cell>
          <cell r="AV201">
            <v>12.053912860513414</v>
          </cell>
          <cell r="AW201">
            <v>12.298313116863802</v>
          </cell>
          <cell r="AX201">
            <v>14.312167766111779</v>
          </cell>
          <cell r="AY201">
            <v>14.689012420728508</v>
          </cell>
          <cell r="AZ201">
            <v>14.362219276713711</v>
          </cell>
        </row>
        <row r="202">
          <cell r="AL202">
            <v>1199</v>
          </cell>
          <cell r="AM202">
            <v>27.269832797793111</v>
          </cell>
          <cell r="AN202">
            <v>40.053054729305636</v>
          </cell>
          <cell r="AO202">
            <v>33.70776616784579</v>
          </cell>
          <cell r="AP202">
            <v>35.442118850766114</v>
          </cell>
          <cell r="AQ202">
            <v>32.341229066744759</v>
          </cell>
          <cell r="AR202">
            <v>29.595000786224251</v>
          </cell>
          <cell r="AS202">
            <v>25.404537757094815</v>
          </cell>
          <cell r="AT202">
            <v>28.107699762129467</v>
          </cell>
          <cell r="AU202">
            <v>24.503804004305593</v>
          </cell>
          <cell r="AV202">
            <v>28.234200587341313</v>
          </cell>
          <cell r="AW202">
            <v>35.031683216163536</v>
          </cell>
          <cell r="AX202">
            <v>36.356196279433377</v>
          </cell>
          <cell r="AY202">
            <v>35.200088744169527</v>
          </cell>
          <cell r="AZ202">
            <v>45.202332747245435</v>
          </cell>
        </row>
        <row r="203">
          <cell r="AL203">
            <v>1200</v>
          </cell>
          <cell r="AM203">
            <v>2.1135674512003781</v>
          </cell>
          <cell r="AN203">
            <v>1.8706572837883835</v>
          </cell>
          <cell r="AO203">
            <v>1.1836171648253031</v>
          </cell>
          <cell r="AP203">
            <v>1.6060490327153569</v>
          </cell>
          <cell r="AQ203">
            <v>1.0106634083357737</v>
          </cell>
          <cell r="AR203">
            <v>1.97300005241495</v>
          </cell>
          <cell r="AS203">
            <v>2.0323630205675851</v>
          </cell>
          <cell r="AT203">
            <v>2.0076928401521048</v>
          </cell>
          <cell r="AU203">
            <v>1.5255594105906385</v>
          </cell>
          <cell r="AV203">
            <v>2.3196429861475978</v>
          </cell>
          <cell r="AW203">
            <v>3.9486222716352004</v>
          </cell>
          <cell r="AX203">
            <v>4.5642815841893549</v>
          </cell>
          <cell r="AY203">
            <v>4.3813033388080944</v>
          </cell>
          <cell r="AZ203">
            <v>4.714439723537228</v>
          </cell>
        </row>
        <row r="204">
          <cell r="AL204">
            <v>1201</v>
          </cell>
          <cell r="AM204">
            <v>3.7518830182124359</v>
          </cell>
          <cell r="AN204">
            <v>3.5996907318215459</v>
          </cell>
          <cell r="AO204">
            <v>3.7243611422514098</v>
          </cell>
          <cell r="AP204">
            <v>3.9682455161126899</v>
          </cell>
          <cell r="AQ204">
            <v>3.0319902250073212</v>
          </cell>
          <cell r="AR204">
            <v>18.743500497942026</v>
          </cell>
          <cell r="AS204">
            <v>23.372174736527231</v>
          </cell>
          <cell r="AT204">
            <v>25.096160501901309</v>
          </cell>
          <cell r="AU204">
            <v>22.850785290628039</v>
          </cell>
          <cell r="AV204">
            <v>20.95507859013561</v>
          </cell>
          <cell r="AW204">
            <v>21.547755130759281</v>
          </cell>
          <cell r="AX204">
            <v>24.839583782789745</v>
          </cell>
          <cell r="AY204">
            <v>36.570234123156908</v>
          </cell>
          <cell r="AZ204">
            <v>49.087540049144941</v>
          </cell>
        </row>
        <row r="205">
          <cell r="AL205">
            <v>1202</v>
          </cell>
          <cell r="AM205">
            <v>2.2068130740474539</v>
          </cell>
          <cell r="AN205">
            <v>1.7769206442957193</v>
          </cell>
          <cell r="AO205">
            <v>2.2246750514783034</v>
          </cell>
          <cell r="AP205">
            <v>3.5952671239973215</v>
          </cell>
          <cell r="AQ205">
            <v>5.0533170416788691</v>
          </cell>
          <cell r="AR205">
            <v>7.8920002096598001</v>
          </cell>
          <cell r="AS205">
            <v>23.372174736527231</v>
          </cell>
          <cell r="AT205">
            <v>25.096160501901309</v>
          </cell>
          <cell r="AU205">
            <v>22.358733097315778</v>
          </cell>
          <cell r="AV205">
            <v>24.612706907540129</v>
          </cell>
          <cell r="AW205">
            <v>22.804321905743191</v>
          </cell>
          <cell r="AX205">
            <v>23.592336047180879</v>
          </cell>
          <cell r="AY205">
            <v>21.766340282190225</v>
          </cell>
          <cell r="AZ205">
            <v>22.442113340863862</v>
          </cell>
        </row>
        <row r="206">
          <cell r="AL206">
            <v>1203</v>
          </cell>
          <cell r="AM206">
            <v>695.88506481998331</v>
          </cell>
          <cell r="AN206">
            <v>781.63825155732297</v>
          </cell>
          <cell r="AO206">
            <v>590.24043035275622</v>
          </cell>
          <cell r="AP206">
            <v>852.88540917030343</v>
          </cell>
          <cell r="AQ206">
            <v>799.43475599359704</v>
          </cell>
          <cell r="AR206">
            <v>839.51152230256116</v>
          </cell>
          <cell r="AS206">
            <v>931.83844493023787</v>
          </cell>
          <cell r="AT206">
            <v>858.28868916502472</v>
          </cell>
          <cell r="AU206">
            <v>619.24669722687304</v>
          </cell>
          <cell r="AV206">
            <v>789.00683824841349</v>
          </cell>
          <cell r="AW206">
            <v>711.0121655179621</v>
          </cell>
          <cell r="AX206">
            <v>879.29029976007996</v>
          </cell>
          <cell r="AY206">
            <v>981.41300185099692</v>
          </cell>
          <cell r="AZ206">
            <v>915.53729302679642</v>
          </cell>
        </row>
        <row r="207">
          <cell r="AL207">
            <v>1204</v>
          </cell>
          <cell r="AM207">
            <v>1.3004255143296444</v>
          </cell>
          <cell r="AN207">
            <v>1.0188765162246096</v>
          </cell>
          <cell r="AO207">
            <v>1.2745924936589437</v>
          </cell>
          <cell r="AP207">
            <v>1.2595663733732112</v>
          </cell>
          <cell r="AQ207">
            <v>1.0106634083357737</v>
          </cell>
          <cell r="AR207">
            <v>0.98650002620747501</v>
          </cell>
          <cell r="AS207">
            <v>1.0161815102837926</v>
          </cell>
          <cell r="AT207">
            <v>1.0038464200760524</v>
          </cell>
          <cell r="AU207">
            <v>1.2913899932914277</v>
          </cell>
          <cell r="AV207">
            <v>1.9803788886495932</v>
          </cell>
          <cell r="AW207">
            <v>2.1881948421978401</v>
          </cell>
          <cell r="AX207">
            <v>1.9934459498438315</v>
          </cell>
          <cell r="AY207">
            <v>1.9898726734832046</v>
          </cell>
          <cell r="AZ207">
            <v>1.534457394005827</v>
          </cell>
        </row>
        <row r="208">
          <cell r="AL208">
            <v>1205</v>
          </cell>
          <cell r="AM208">
            <v>8.6598112315074314</v>
          </cell>
          <cell r="AN208">
            <v>9.1647942634403652</v>
          </cell>
          <cell r="AO208">
            <v>10.942362489712213</v>
          </cell>
          <cell r="AP208">
            <v>10.845926304054277</v>
          </cell>
          <cell r="AQ208">
            <v>11.11729749169351</v>
          </cell>
          <cell r="AR208">
            <v>8.8785002358672749</v>
          </cell>
          <cell r="AS208">
            <v>42.679623431919289</v>
          </cell>
          <cell r="AT208">
            <v>20.076928401521048</v>
          </cell>
          <cell r="AU208">
            <v>14.034356132143413</v>
          </cell>
          <cell r="AV208">
            <v>26.554943678719532</v>
          </cell>
          <cell r="AW208">
            <v>28.130848824251089</v>
          </cell>
          <cell r="AX208">
            <v>29.010337202123203</v>
          </cell>
          <cell r="AY208">
            <v>27.590512100870409</v>
          </cell>
          <cell r="AZ208">
            <v>29.340162497192235</v>
          </cell>
        </row>
        <row r="209">
          <cell r="AL209">
            <v>1206</v>
          </cell>
          <cell r="AM209">
            <v>3.9092976718359931</v>
          </cell>
          <cell r="AN209">
            <v>5.4662725095450311</v>
          </cell>
          <cell r="AO209">
            <v>4.4559153328724372</v>
          </cell>
          <cell r="AP209">
            <v>4.3758721741622733</v>
          </cell>
          <cell r="AQ209">
            <v>3.0319902250073212</v>
          </cell>
          <cell r="AR209">
            <v>2.9595000786224248</v>
          </cell>
          <cell r="AS209">
            <v>3.0485445308513777</v>
          </cell>
          <cell r="AT209">
            <v>3.0115392602281572</v>
          </cell>
          <cell r="AU209">
            <v>2.9444087069689782</v>
          </cell>
          <cell r="AV209">
            <v>3.1537508708246436</v>
          </cell>
          <cell r="AW209">
            <v>3.0272770749203204</v>
          </cell>
          <cell r="AX209">
            <v>2.6525518652992082</v>
          </cell>
          <cell r="AY209">
            <v>2.7487224218454438</v>
          </cell>
          <cell r="AZ209">
            <v>2.0779335195005122</v>
          </cell>
        </row>
        <row r="210">
          <cell r="AL210">
            <v>1207</v>
          </cell>
          <cell r="AM210">
            <v>6.1451873379540407</v>
          </cell>
          <cell r="AN210">
            <v>5.8442756970643615</v>
          </cell>
          <cell r="AO210">
            <v>5.4050600007038208</v>
          </cell>
          <cell r="AP210">
            <v>7.6776481043638949</v>
          </cell>
          <cell r="AQ210">
            <v>8.0853072666861898</v>
          </cell>
          <cell r="AR210">
            <v>7.8920002096598001</v>
          </cell>
          <cell r="AS210">
            <v>8.1294520822703404</v>
          </cell>
          <cell r="AT210">
            <v>8.0307713606084192</v>
          </cell>
          <cell r="AU210">
            <v>9.0091001980346128</v>
          </cell>
          <cell r="AV210">
            <v>4.8159442005781798</v>
          </cell>
          <cell r="AW210">
            <v>5.1414352495250002</v>
          </cell>
          <cell r="AX210">
            <v>5.3760678259003001</v>
          </cell>
          <cell r="AY210">
            <v>5.269789919182216</v>
          </cell>
          <cell r="AZ210">
            <v>14.767669719543079</v>
          </cell>
        </row>
        <row r="211">
          <cell r="AL211">
            <v>1208</v>
          </cell>
          <cell r="AM211">
            <v>3.0079233176475966</v>
          </cell>
          <cell r="AN211">
            <v>3.0566295486738291</v>
          </cell>
          <cell r="AO211">
            <v>2.813669963927028</v>
          </cell>
          <cell r="AP211">
            <v>3.0571999353718722</v>
          </cell>
          <cell r="AQ211">
            <v>3.0319902250073212</v>
          </cell>
          <cell r="AR211">
            <v>2.9595000786224248</v>
          </cell>
          <cell r="AS211">
            <v>3.0485445308513777</v>
          </cell>
          <cell r="AT211">
            <v>2.0076928401521048</v>
          </cell>
          <cell r="AU211">
            <v>1.7597288278898493</v>
          </cell>
          <cell r="AV211">
            <v>2.135958578330631</v>
          </cell>
          <cell r="AW211">
            <v>2.2488637781422351</v>
          </cell>
          <cell r="AX211">
            <v>2.4031023181774338</v>
          </cell>
          <cell r="AY211">
            <v>1.8644516734066678</v>
          </cell>
          <cell r="AZ211">
            <v>2.6968924402027921</v>
          </cell>
        </row>
        <row r="212">
          <cell r="AL212">
            <v>1209</v>
          </cell>
          <cell r="AM212">
            <v>13.383253481320041</v>
          </cell>
          <cell r="AN212">
            <v>12.710484539902007</v>
          </cell>
          <cell r="AO212">
            <v>10.557827594642184</v>
          </cell>
          <cell r="AP212">
            <v>10.933566035534939</v>
          </cell>
          <cell r="AQ212">
            <v>12.127960900029285</v>
          </cell>
          <cell r="AR212">
            <v>11.838000314489699</v>
          </cell>
          <cell r="AS212">
            <v>11.177996613121719</v>
          </cell>
          <cell r="AT212">
            <v>11.042310620836576</v>
          </cell>
          <cell r="AU212">
            <v>10.997070103545212</v>
          </cell>
          <cell r="AV212">
            <v>11.682529085145777</v>
          </cell>
          <cell r="AW212">
            <v>12.100882003282043</v>
          </cell>
          <cell r="AX212">
            <v>12.652038021473766</v>
          </cell>
          <cell r="AY212">
            <v>11.689447998729992</v>
          </cell>
          <cell r="AZ212">
            <v>12.045975789486361</v>
          </cell>
        </row>
        <row r="213">
          <cell r="AL213">
            <v>1210</v>
          </cell>
          <cell r="AM213">
            <v>10.487625967531288</v>
          </cell>
          <cell r="AN213">
            <v>10.823525231854029</v>
          </cell>
          <cell r="AO213">
            <v>11.04928194834144</v>
          </cell>
          <cell r="AP213">
            <v>13.776761975430778</v>
          </cell>
          <cell r="AQ213">
            <v>10.106634083357738</v>
          </cell>
          <cell r="AR213">
            <v>8.8785002358672749</v>
          </cell>
          <cell r="AS213">
            <v>11.177996613121719</v>
          </cell>
          <cell r="AT213">
            <v>11.042310620836576</v>
          </cell>
          <cell r="AU213">
            <v>11.914974697093594</v>
          </cell>
          <cell r="AV213">
            <v>14.309316490921745</v>
          </cell>
          <cell r="AW213">
            <v>18.075229763230091</v>
          </cell>
          <cell r="AX213">
            <v>16.710969230028493</v>
          </cell>
          <cell r="AY213">
            <v>15.305577841272827</v>
          </cell>
          <cell r="AZ213">
            <v>14.888442191875232</v>
          </cell>
        </row>
        <row r="214">
          <cell r="AL214">
            <v>1211</v>
          </cell>
          <cell r="AM214">
            <v>14.872175523555599</v>
          </cell>
          <cell r="AN214">
            <v>12.753277353583439</v>
          </cell>
          <cell r="AO214">
            <v>11.878376697711937</v>
          </cell>
          <cell r="AP214">
            <v>2.4722556810707204</v>
          </cell>
          <cell r="AQ214">
            <v>26.27724861673012</v>
          </cell>
          <cell r="AR214">
            <v>12.824500340697174</v>
          </cell>
          <cell r="AS214">
            <v>12.194178123405511</v>
          </cell>
          <cell r="AT214">
            <v>13.05000346098868</v>
          </cell>
          <cell r="AU214">
            <v>15.048102217160249</v>
          </cell>
          <cell r="AV214">
            <v>5.0186996671302415</v>
          </cell>
          <cell r="AW214">
            <v>4.7486295964612903</v>
          </cell>
          <cell r="AX214">
            <v>7.1899531103590615</v>
          </cell>
          <cell r="AY214">
            <v>8.4590667782712927</v>
          </cell>
          <cell r="AZ214">
            <v>2.1404764069582338</v>
          </cell>
        </row>
        <row r="215">
          <cell r="AL215">
            <v>1212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</row>
        <row r="216">
          <cell r="AL216">
            <v>1213</v>
          </cell>
          <cell r="AM216">
            <v>32.517656345982289</v>
          </cell>
          <cell r="AN216">
            <v>37.612845472947697</v>
          </cell>
          <cell r="AO216">
            <v>33.153473184952176</v>
          </cell>
          <cell r="AP216">
            <v>31.40661493607524</v>
          </cell>
          <cell r="AQ216">
            <v>29.309238841737439</v>
          </cell>
          <cell r="AR216">
            <v>31.5680008386392</v>
          </cell>
          <cell r="AS216">
            <v>24.388356246811021</v>
          </cell>
          <cell r="AT216">
            <v>24.092314081825258</v>
          </cell>
          <cell r="AU216">
            <v>34.595814250272426</v>
          </cell>
          <cell r="AV216">
            <v>33.226803016202481</v>
          </cell>
          <cell r="AW216">
            <v>30.071226487421825</v>
          </cell>
          <cell r="AX216">
            <v>27.624386916606102</v>
          </cell>
          <cell r="AY216">
            <v>28.903743748730616</v>
          </cell>
          <cell r="AZ216">
            <v>32.392902400516547</v>
          </cell>
        </row>
        <row r="217">
          <cell r="AL217">
            <v>1214</v>
          </cell>
          <cell r="AM217">
            <v>86.955052548768478</v>
          </cell>
          <cell r="AN217">
            <v>88.086969210198632</v>
          </cell>
          <cell r="AO217">
            <v>81.326316637346821</v>
          </cell>
          <cell r="AP217">
            <v>102.52829516592135</v>
          </cell>
          <cell r="AQ217">
            <v>108.1409846919278</v>
          </cell>
          <cell r="AR217">
            <v>112.46100298765214</v>
          </cell>
          <cell r="AS217">
            <v>103.65051404894685</v>
          </cell>
          <cell r="AT217">
            <v>112.43079904851787</v>
          </cell>
          <cell r="AU217">
            <v>103.75286076935957</v>
          </cell>
          <cell r="AV217">
            <v>150.26287925367973</v>
          </cell>
          <cell r="AW217">
            <v>103.6472214822244</v>
          </cell>
          <cell r="AX217">
            <v>109.42340931480953</v>
          </cell>
          <cell r="AY217">
            <v>121.71212193141629</v>
          </cell>
          <cell r="AZ217">
            <v>128.91275263246848</v>
          </cell>
        </row>
        <row r="218">
          <cell r="AL218">
            <v>1215</v>
          </cell>
          <cell r="AM218">
            <v>978.85745620989258</v>
          </cell>
          <cell r="AN218">
            <v>1181.4382643882461</v>
          </cell>
          <cell r="AO218">
            <v>1082.8624570870402</v>
          </cell>
          <cell r="AP218">
            <v>1593.8650719062548</v>
          </cell>
          <cell r="AQ218">
            <v>1896.0045540379115</v>
          </cell>
          <cell r="AR218">
            <v>1929.5940512618211</v>
          </cell>
          <cell r="AS218">
            <v>2130.9326270651131</v>
          </cell>
          <cell r="AT218">
            <v>1845.0697200997843</v>
          </cell>
          <cell r="AU218">
            <v>1671.6139391356567</v>
          </cell>
          <cell r="AV218">
            <v>1865.5379916465188</v>
          </cell>
          <cell r="AW218">
            <v>2026.5655988326225</v>
          </cell>
          <cell r="AX218">
            <v>1946.0129034159131</v>
          </cell>
          <cell r="AY218">
            <v>1933.8368893565726</v>
          </cell>
          <cell r="AZ218">
            <v>1881.931658487533</v>
          </cell>
        </row>
        <row r="219">
          <cell r="AL219">
            <v>1216</v>
          </cell>
          <cell r="AM219">
            <v>49.307884305091179</v>
          </cell>
          <cell r="AN219">
            <v>66.125085902977176</v>
          </cell>
          <cell r="AO219">
            <v>55.332695620600958</v>
          </cell>
          <cell r="AP219">
            <v>52.018256900352405</v>
          </cell>
          <cell r="AQ219">
            <v>62.661131316817972</v>
          </cell>
          <cell r="AR219">
            <v>54.257501441411122</v>
          </cell>
          <cell r="AS219">
            <v>55.88998306560859</v>
          </cell>
          <cell r="AT219">
            <v>78.300020765932089</v>
          </cell>
          <cell r="AU219">
            <v>70.624310589506251</v>
          </cell>
          <cell r="AV219">
            <v>79.946881957451311</v>
          </cell>
          <cell r="AW219">
            <v>68.919911232832732</v>
          </cell>
          <cell r="AX219">
            <v>76.458436619954071</v>
          </cell>
          <cell r="AY219">
            <v>25.343473679331112</v>
          </cell>
          <cell r="AZ219">
            <v>64.398685894182705</v>
          </cell>
        </row>
        <row r="220">
          <cell r="AL220">
            <v>1217</v>
          </cell>
          <cell r="AM220">
            <v>426.21972618734679</v>
          </cell>
          <cell r="AN220">
            <v>430.55887597922805</v>
          </cell>
          <cell r="AO220">
            <v>410.28747835986331</v>
          </cell>
          <cell r="AP220">
            <v>431.76630873927922</v>
          </cell>
          <cell r="AQ220">
            <v>524.53430892626659</v>
          </cell>
          <cell r="AR220">
            <v>518.89901378513173</v>
          </cell>
          <cell r="AS220">
            <v>533.49529289899112</v>
          </cell>
          <cell r="AT220">
            <v>493.89243867741777</v>
          </cell>
          <cell r="AU220">
            <v>583.39209885154071</v>
          </cell>
          <cell r="AV220">
            <v>570.10822234706063</v>
          </cell>
          <cell r="AW220">
            <v>602.95667745279491</v>
          </cell>
          <cell r="AX220">
            <v>631.12133199443531</v>
          </cell>
          <cell r="AY220">
            <v>683.45170211454752</v>
          </cell>
          <cell r="AZ220">
            <v>607.36045005581036</v>
          </cell>
        </row>
        <row r="221">
          <cell r="AL221">
            <v>1218</v>
          </cell>
          <cell r="AM221">
            <v>52.915387004056527</v>
          </cell>
          <cell r="AN221">
            <v>54.652536330288065</v>
          </cell>
          <cell r="AO221">
            <v>21.404525305580876</v>
          </cell>
          <cell r="AP221">
            <v>25.528638527000258</v>
          </cell>
          <cell r="AQ221">
            <v>41.437199741766726</v>
          </cell>
          <cell r="AR221">
            <v>68.068501808315773</v>
          </cell>
          <cell r="AS221">
            <v>75.197431761000658</v>
          </cell>
          <cell r="AT221">
            <v>74.284635085627869</v>
          </cell>
          <cell r="AU221">
            <v>98.829374666397683</v>
          </cell>
          <cell r="AV221">
            <v>77.247825276468674</v>
          </cell>
          <cell r="AW221">
            <v>81.436221204276393</v>
          </cell>
          <cell r="AX221">
            <v>94.139248485774985</v>
          </cell>
          <cell r="AY221">
            <v>85.641463892597869</v>
          </cell>
          <cell r="AZ221">
            <v>83.969218040220483</v>
          </cell>
        </row>
        <row r="222">
          <cell r="AL222">
            <v>1219</v>
          </cell>
          <cell r="AM222">
            <v>348.01672785182694</v>
          </cell>
          <cell r="AN222">
            <v>357.71633720478201</v>
          </cell>
          <cell r="AO222">
            <v>364.91517441156407</v>
          </cell>
          <cell r="AP222">
            <v>405.53655236043369</v>
          </cell>
          <cell r="AQ222">
            <v>425.48929490936075</v>
          </cell>
          <cell r="AR222">
            <v>516.92601373271691</v>
          </cell>
          <cell r="AS222">
            <v>486.75094342593667</v>
          </cell>
          <cell r="AT222">
            <v>451.73088903422354</v>
          </cell>
          <cell r="AU222">
            <v>469.4612669108767</v>
          </cell>
          <cell r="AV222">
            <v>474.42269823348892</v>
          </cell>
          <cell r="AW222">
            <v>508.69566016210337</v>
          </cell>
          <cell r="AX222">
            <v>665.39268917098468</v>
          </cell>
          <cell r="AY222">
            <v>745.33379117752054</v>
          </cell>
          <cell r="AZ222">
            <v>803.00215030308448</v>
          </cell>
        </row>
        <row r="223">
          <cell r="AL223">
            <v>1220</v>
          </cell>
          <cell r="AM223">
            <v>49.334955614949997</v>
          </cell>
          <cell r="AN223">
            <v>48.974337505368318</v>
          </cell>
          <cell r="AO223">
            <v>46.59718827259551</v>
          </cell>
          <cell r="AP223">
            <v>48.264015379715744</v>
          </cell>
          <cell r="AQ223">
            <v>62.661131316817972</v>
          </cell>
          <cell r="AR223">
            <v>91.744502437295168</v>
          </cell>
          <cell r="AS223">
            <v>83.326883843271006</v>
          </cell>
          <cell r="AT223">
            <v>78.300020765932089</v>
          </cell>
          <cell r="AU223">
            <v>71.666710316302328</v>
          </cell>
          <cell r="AV223">
            <v>78.438260837511962</v>
          </cell>
          <cell r="AW223">
            <v>79.545201319501089</v>
          </cell>
          <cell r="AX223">
            <v>82.998960736944369</v>
          </cell>
          <cell r="AY223">
            <v>74.1174872973302</v>
          </cell>
          <cell r="AZ223">
            <v>67.222820760592597</v>
          </cell>
        </row>
        <row r="224">
          <cell r="AL224">
            <v>1221</v>
          </cell>
          <cell r="AM224">
            <v>11.336862984213793</v>
          </cell>
          <cell r="AN224">
            <v>17.325995158399486</v>
          </cell>
          <cell r="AO224">
            <v>16.24613037171466</v>
          </cell>
          <cell r="AP224">
            <v>20.880675558589889</v>
          </cell>
          <cell r="AQ224">
            <v>14.149287716700833</v>
          </cell>
          <cell r="AR224">
            <v>32.554500864846673</v>
          </cell>
          <cell r="AS224">
            <v>29.469263798229985</v>
          </cell>
          <cell r="AT224">
            <v>34.13077828258578</v>
          </cell>
          <cell r="AU224">
            <v>33.759918355609415</v>
          </cell>
          <cell r="AV224">
            <v>36.639518789851039</v>
          </cell>
          <cell r="AW224">
            <v>36.46408707668121</v>
          </cell>
          <cell r="AX224">
            <v>42.485988814524895</v>
          </cell>
          <cell r="AY224">
            <v>41.309883176469391</v>
          </cell>
          <cell r="AZ224">
            <v>48.553768854462668</v>
          </cell>
        </row>
        <row r="225">
          <cell r="AL225">
            <v>1222</v>
          </cell>
          <cell r="AM225">
            <v>124.2873914851987</v>
          </cell>
          <cell r="AN225">
            <v>128.67187748097351</v>
          </cell>
          <cell r="AO225">
            <v>116.89954599127623</v>
          </cell>
          <cell r="AP225">
            <v>115.52037582460669</v>
          </cell>
          <cell r="AQ225">
            <v>129.36491626697904</v>
          </cell>
          <cell r="AR225">
            <v>166.71850442906327</v>
          </cell>
          <cell r="AS225">
            <v>153.4434080528527</v>
          </cell>
          <cell r="AT225">
            <v>145.55773091102759</v>
          </cell>
          <cell r="AU225">
            <v>156.69688632446889</v>
          </cell>
          <cell r="AV225">
            <v>153.53908639638234</v>
          </cell>
          <cell r="AW225">
            <v>125.90655125151793</v>
          </cell>
          <cell r="AX225">
            <v>126.9117579524632</v>
          </cell>
          <cell r="AY225">
            <v>190.20463546901138</v>
          </cell>
          <cell r="AZ225">
            <v>260.04793442097764</v>
          </cell>
        </row>
        <row r="226">
          <cell r="AL226">
            <v>1223</v>
          </cell>
          <cell r="AM226">
            <v>249.32074795317402</v>
          </cell>
          <cell r="AN226">
            <v>283.91197899901994</v>
          </cell>
          <cell r="AO226">
            <v>313.73170409776742</v>
          </cell>
          <cell r="AP226">
            <v>299.58725046683122</v>
          </cell>
          <cell r="AQ226">
            <v>350.70020269251347</v>
          </cell>
          <cell r="AR226">
            <v>298.9095079408649</v>
          </cell>
          <cell r="AS226">
            <v>271.32046324577266</v>
          </cell>
          <cell r="AT226">
            <v>424.62703569217013</v>
          </cell>
          <cell r="AU226">
            <v>382.82549890646027</v>
          </cell>
          <cell r="AV226">
            <v>284.24810800698924</v>
          </cell>
          <cell r="AW226">
            <v>354.00735438374448</v>
          </cell>
          <cell r="AX226">
            <v>251.08279652728245</v>
          </cell>
          <cell r="AY226">
            <v>342.60695993176108</v>
          </cell>
          <cell r="AZ226">
            <v>348.96235387294149</v>
          </cell>
        </row>
        <row r="227">
          <cell r="AL227">
            <v>1224</v>
          </cell>
          <cell r="AM227">
            <v>5.68998827588337</v>
          </cell>
          <cell r="AN227">
            <v>2.0214510081896258</v>
          </cell>
          <cell r="AO227">
            <v>3.0865959504279497</v>
          </cell>
          <cell r="AP227">
            <v>2.5160755468110505</v>
          </cell>
          <cell r="AQ227">
            <v>5.0533170416788691</v>
          </cell>
          <cell r="AR227">
            <v>2.9595000786224248</v>
          </cell>
          <cell r="AS227">
            <v>3.0485445308513777</v>
          </cell>
          <cell r="AT227">
            <v>3.0115392602281572</v>
          </cell>
          <cell r="AU227">
            <v>2.1569275863467383</v>
          </cell>
          <cell r="AV227">
            <v>3.1376910318898266</v>
          </cell>
          <cell r="AW227">
            <v>2.5069638276683901</v>
          </cell>
          <cell r="AX227">
            <v>2.1504271303601201</v>
          </cell>
          <cell r="AY227">
            <v>2.1079159676728865</v>
          </cell>
          <cell r="AZ227">
            <v>2.1566512916455758</v>
          </cell>
        </row>
        <row r="228">
          <cell r="AL228">
            <v>1225</v>
          </cell>
          <cell r="AM228">
            <v>32.719187208264678</v>
          </cell>
          <cell r="AN228">
            <v>25.07760769383632</v>
          </cell>
          <cell r="AO228">
            <v>34.178586941809584</v>
          </cell>
          <cell r="AP228">
            <v>48.645146304992103</v>
          </cell>
          <cell r="AQ228">
            <v>124.31159922530017</v>
          </cell>
          <cell r="AR228">
            <v>119.36650317110447</v>
          </cell>
          <cell r="AS228">
            <v>67.06797967873031</v>
          </cell>
          <cell r="AT228">
            <v>25.096160501901309</v>
          </cell>
          <cell r="AU228">
            <v>27.553934768873791</v>
          </cell>
          <cell r="AV228">
            <v>22.823038606241482</v>
          </cell>
          <cell r="AW228">
            <v>27.644469049646023</v>
          </cell>
          <cell r="AX228">
            <v>27.91899543346544</v>
          </cell>
          <cell r="AY228">
            <v>30.263349547879628</v>
          </cell>
          <cell r="AZ228">
            <v>29.573080836689954</v>
          </cell>
        </row>
        <row r="229">
          <cell r="AL229">
            <v>1226</v>
          </cell>
          <cell r="AM229">
            <v>7.0184877411777258</v>
          </cell>
          <cell r="AN229">
            <v>7.1321356135722676</v>
          </cell>
          <cell r="AO229">
            <v>6.5652299158297316</v>
          </cell>
          <cell r="AP229">
            <v>7.1334665158677018</v>
          </cell>
          <cell r="AQ229">
            <v>7.0746438583504165</v>
          </cell>
          <cell r="AR229">
            <v>17.75700047173455</v>
          </cell>
          <cell r="AS229">
            <v>14.226541143973096</v>
          </cell>
          <cell r="AT229">
            <v>14.053849881064734</v>
          </cell>
          <cell r="AU229">
            <v>13.2755286533004</v>
          </cell>
          <cell r="AV229">
            <v>16.634981916669897</v>
          </cell>
          <cell r="AW229">
            <v>14.537922311556892</v>
          </cell>
          <cell r="AX229">
            <v>14.292813921938539</v>
          </cell>
          <cell r="AY229">
            <v>12.358711318466133</v>
          </cell>
          <cell r="AZ229">
            <v>14.424762164171433</v>
          </cell>
        </row>
        <row r="230">
          <cell r="AL230">
            <v>1227</v>
          </cell>
          <cell r="AM230">
            <v>8.4703120624956334</v>
          </cell>
          <cell r="AN230">
            <v>9.4297021576587632</v>
          </cell>
          <cell r="AO230">
            <v>9.2466573914521888</v>
          </cell>
          <cell r="AP230">
            <v>8.817983680257603</v>
          </cell>
          <cell r="AQ230">
            <v>16.17061453337238</v>
          </cell>
          <cell r="AR230">
            <v>21.703000576564449</v>
          </cell>
          <cell r="AS230">
            <v>21.339811715959645</v>
          </cell>
          <cell r="AT230">
            <v>26.100006921977361</v>
          </cell>
          <cell r="AU230">
            <v>22.354780870863472</v>
          </cell>
          <cell r="AV230">
            <v>25.560237404694316</v>
          </cell>
          <cell r="AW230">
            <v>27.768891782684527</v>
          </cell>
          <cell r="AX230">
            <v>30.593051570068248</v>
          </cell>
          <cell r="AY230">
            <v>30.709173775042444</v>
          </cell>
          <cell r="AZ230">
            <v>31.941083954916795</v>
          </cell>
        </row>
        <row r="231">
          <cell r="AL231">
            <v>1228</v>
          </cell>
          <cell r="AM231">
            <v>30.279761397652472</v>
          </cell>
          <cell r="AN231">
            <v>43.397007455554807</v>
          </cell>
          <cell r="AO231">
            <v>34.068853813216435</v>
          </cell>
          <cell r="AP231">
            <v>46.55504061584287</v>
          </cell>
          <cell r="AQ231">
            <v>62.661131316817972</v>
          </cell>
          <cell r="AR231">
            <v>45.379001205543844</v>
          </cell>
          <cell r="AS231">
            <v>142.26541143973097</v>
          </cell>
          <cell r="AT231">
            <v>98.376949167453134</v>
          </cell>
          <cell r="AU231">
            <v>102.30041754813662</v>
          </cell>
          <cell r="AV231">
            <v>106.95350860621258</v>
          </cell>
          <cell r="AW231">
            <v>125.89215523281926</v>
          </cell>
          <cell r="AX231">
            <v>157.5230881531395</v>
          </cell>
          <cell r="AY231">
            <v>159.2772923913148</v>
          </cell>
          <cell r="AZ231">
            <v>69.794627425879938</v>
          </cell>
        </row>
        <row r="232">
          <cell r="AL232">
            <v>1229</v>
          </cell>
          <cell r="AM232">
            <v>4.0105644235301288</v>
          </cell>
          <cell r="AN232">
            <v>4.0755060648984385</v>
          </cell>
          <cell r="AO232">
            <v>3.7515599519027041</v>
          </cell>
          <cell r="AP232">
            <v>4.0762665804958296</v>
          </cell>
          <cell r="AQ232">
            <v>4.0426536333430949</v>
          </cell>
          <cell r="AR232">
            <v>3.9460001048299</v>
          </cell>
          <cell r="AS232">
            <v>12.194178123405511</v>
          </cell>
          <cell r="AT232">
            <v>15.057696301140785</v>
          </cell>
          <cell r="AU232">
            <v>8.4795018534254272</v>
          </cell>
          <cell r="AV232">
            <v>5.7393849393301446</v>
          </cell>
          <cell r="AW232">
            <v>5.8375855823106857</v>
          </cell>
          <cell r="AX232">
            <v>6.3738660143873958</v>
          </cell>
          <cell r="AY232">
            <v>5.638675213524972</v>
          </cell>
          <cell r="AZ232">
            <v>5.6989510381734334</v>
          </cell>
        </row>
        <row r="233">
          <cell r="AL233">
            <v>1230</v>
          </cell>
          <cell r="AM233">
            <v>3.7107747328712519</v>
          </cell>
          <cell r="AN233">
            <v>6.2650716982651247</v>
          </cell>
          <cell r="AO233">
            <v>11.451636753183006</v>
          </cell>
          <cell r="AP233">
            <v>10.220219383948168</v>
          </cell>
          <cell r="AQ233">
            <v>8.0853072666861898</v>
          </cell>
          <cell r="AR233">
            <v>12.824500340697174</v>
          </cell>
          <cell r="AS233">
            <v>10.161815102837927</v>
          </cell>
          <cell r="AT233">
            <v>8.0307713606084192</v>
          </cell>
          <cell r="AU233">
            <v>11.707482808347459</v>
          </cell>
          <cell r="AV233">
            <v>10.100634950066326</v>
          </cell>
          <cell r="AW233">
            <v>10.948172220338538</v>
          </cell>
          <cell r="AX233">
            <v>12.840200395380277</v>
          </cell>
          <cell r="AY233">
            <v>14.974635034348184</v>
          </cell>
          <cell r="AZ233">
            <v>18.422115333236508</v>
          </cell>
        </row>
        <row r="234">
          <cell r="AL234">
            <v>1231</v>
          </cell>
          <cell r="AM234">
            <v>3.360852986918248</v>
          </cell>
          <cell r="AN234">
            <v>3.6547100636976753</v>
          </cell>
          <cell r="AO234">
            <v>7.059497939492914</v>
          </cell>
          <cell r="AP234">
            <v>3.8999680508893846</v>
          </cell>
          <cell r="AQ234">
            <v>5.0533170416788691</v>
          </cell>
          <cell r="AR234">
            <v>4.9325001310373748</v>
          </cell>
          <cell r="AS234">
            <v>6.0970890617027553</v>
          </cell>
          <cell r="AT234">
            <v>6.0230785204563144</v>
          </cell>
          <cell r="AU234">
            <v>5.6348868643772088</v>
          </cell>
          <cell r="AV234">
            <v>7.1125011682569781</v>
          </cell>
          <cell r="AW234">
            <v>7.2946683320260712</v>
          </cell>
          <cell r="AX234">
            <v>6.8663138272398632</v>
          </cell>
          <cell r="AY234">
            <v>8.1945233243283457</v>
          </cell>
          <cell r="AZ234">
            <v>6.5001469930197642</v>
          </cell>
        </row>
        <row r="235">
          <cell r="AL235">
            <v>1232</v>
          </cell>
          <cell r="AM235">
            <v>7.0184877411777258</v>
          </cell>
          <cell r="AN235">
            <v>7.1321356135722676</v>
          </cell>
          <cell r="AO235">
            <v>6.5652299158297316</v>
          </cell>
          <cell r="AP235">
            <v>7.1334665158677018</v>
          </cell>
          <cell r="AQ235">
            <v>7.0746438583504165</v>
          </cell>
          <cell r="AR235">
            <v>6.9055001834523253</v>
          </cell>
          <cell r="AS235">
            <v>6.8795488246212768</v>
          </cell>
          <cell r="AT235">
            <v>7.9605021112030965</v>
          </cell>
          <cell r="AU235">
            <v>9.8608049985068469</v>
          </cell>
          <cell r="AV235">
            <v>10.611538576180184</v>
          </cell>
          <cell r="AW235">
            <v>10.047392764621758</v>
          </cell>
          <cell r="AX235">
            <v>9.4898349262792117</v>
          </cell>
          <cell r="AY235">
            <v>9.485621854527988</v>
          </cell>
          <cell r="AZ235">
            <v>9.7049308124050899</v>
          </cell>
        </row>
        <row r="236">
          <cell r="AL236">
            <v>1233</v>
          </cell>
          <cell r="AM236">
            <v>2.4223809118121977</v>
          </cell>
          <cell r="AN236">
            <v>2.5390402784317274</v>
          </cell>
          <cell r="AO236">
            <v>5.5044763394292424</v>
          </cell>
          <cell r="AP236">
            <v>4.3717959075817774</v>
          </cell>
          <cell r="AQ236">
            <v>9.0959706750219649</v>
          </cell>
          <cell r="AR236">
            <v>11.838000314489699</v>
          </cell>
          <cell r="AS236">
            <v>13.210359633689304</v>
          </cell>
          <cell r="AT236">
            <v>7.0269249405323668</v>
          </cell>
          <cell r="AU236">
            <v>8.1613476240146845</v>
          </cell>
          <cell r="AV236">
            <v>3.5090748072574649</v>
          </cell>
          <cell r="AW236">
            <v>5.4684305313947918</v>
          </cell>
          <cell r="AX236">
            <v>5.6814284784114371</v>
          </cell>
          <cell r="AY236">
            <v>4.7628361289568861</v>
          </cell>
          <cell r="AZ236">
            <v>6.8344279432248287</v>
          </cell>
        </row>
        <row r="237">
          <cell r="AL237">
            <v>1234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0.59382202445917986</v>
          </cell>
          <cell r="AV237">
            <v>0.70061047353138173</v>
          </cell>
          <cell r="AW237">
            <v>0.73831010183179002</v>
          </cell>
          <cell r="AX237">
            <v>1.0074751105737163</v>
          </cell>
          <cell r="AY237">
            <v>1.0539579838364432</v>
          </cell>
          <cell r="AZ237">
            <v>1.0783256458227879</v>
          </cell>
        </row>
        <row r="238">
          <cell r="AL238">
            <v>1235</v>
          </cell>
          <cell r="AM238">
            <v>3.3468160114358927</v>
          </cell>
          <cell r="AN238">
            <v>3.3286695785057998</v>
          </cell>
          <cell r="AO238">
            <v>2.0661716435104145</v>
          </cell>
          <cell r="AP238">
            <v>3.0592380686621201</v>
          </cell>
          <cell r="AQ238">
            <v>3.0319902250073212</v>
          </cell>
          <cell r="AR238">
            <v>3.9460001048299</v>
          </cell>
          <cell r="AS238">
            <v>4.0647260411351702</v>
          </cell>
          <cell r="AT238">
            <v>3.0115392602281572</v>
          </cell>
          <cell r="AU238">
            <v>2.3545389089621058</v>
          </cell>
          <cell r="AV238">
            <v>2.6308023655096724</v>
          </cell>
          <cell r="AW238">
            <v>2.9645515648761154</v>
          </cell>
          <cell r="AX238">
            <v>3.0450048165899299</v>
          </cell>
          <cell r="AY238">
            <v>3.8037343636657233</v>
          </cell>
          <cell r="AZ238">
            <v>7.1784138242422983</v>
          </cell>
        </row>
        <row r="239">
          <cell r="AL239">
            <v>1236</v>
          </cell>
          <cell r="AM239">
            <v>174.67512026132533</v>
          </cell>
          <cell r="AN239">
            <v>186.19560783398251</v>
          </cell>
          <cell r="AO239">
            <v>168.74704241655959</v>
          </cell>
          <cell r="AP239">
            <v>184.57029356491577</v>
          </cell>
          <cell r="AQ239">
            <v>200.1113548504832</v>
          </cell>
          <cell r="AR239">
            <v>210.12450558219217</v>
          </cell>
          <cell r="AS239">
            <v>162.58904164540684</v>
          </cell>
          <cell r="AT239">
            <v>157.60388795194021</v>
          </cell>
          <cell r="AU239">
            <v>147.39630942557662</v>
          </cell>
          <cell r="AV239">
            <v>185.54734913340559</v>
          </cell>
          <cell r="AW239">
            <v>207.84560482319787</v>
          </cell>
          <cell r="AX239">
            <v>167.29462903349591</v>
          </cell>
          <cell r="AY239">
            <v>201.04775520672072</v>
          </cell>
          <cell r="AZ239">
            <v>246.10518382048906</v>
          </cell>
        </row>
        <row r="240">
          <cell r="AL240">
            <v>1237</v>
          </cell>
          <cell r="AM240">
            <v>173.20625104120745</v>
          </cell>
          <cell r="AN240">
            <v>165.71211435180297</v>
          </cell>
          <cell r="AO240">
            <v>161.92764431398845</v>
          </cell>
          <cell r="AP240">
            <v>187.37272683900665</v>
          </cell>
          <cell r="AQ240">
            <v>190.00472076712546</v>
          </cell>
          <cell r="AR240">
            <v>161.78600429802589</v>
          </cell>
          <cell r="AS240">
            <v>181.89649034079889</v>
          </cell>
          <cell r="AT240">
            <v>181.69620203376547</v>
          </cell>
          <cell r="AU240">
            <v>176.04797509157879</v>
          </cell>
          <cell r="AV240">
            <v>181.43402288622565</v>
          </cell>
          <cell r="AW240">
            <v>182.80784344506102</v>
          </cell>
          <cell r="AX240">
            <v>201.85414344551339</v>
          </cell>
          <cell r="AY240">
            <v>210.80846009503</v>
          </cell>
          <cell r="AZ240">
            <v>230.26673673464393</v>
          </cell>
        </row>
        <row r="241">
          <cell r="AL241">
            <v>1238</v>
          </cell>
          <cell r="AM241">
            <v>2.2780005925651134</v>
          </cell>
          <cell r="AN241">
            <v>3.5191994870398022</v>
          </cell>
          <cell r="AO241">
            <v>2.8192973038548823</v>
          </cell>
          <cell r="AP241">
            <v>3.5738667244497186</v>
          </cell>
          <cell r="AQ241">
            <v>3.0319902250073212</v>
          </cell>
          <cell r="AR241">
            <v>3.9460001048299</v>
          </cell>
          <cell r="AS241">
            <v>4.0647260411351702</v>
          </cell>
          <cell r="AT241">
            <v>4.0153856803042096</v>
          </cell>
          <cell r="AU241">
            <v>3.3732252770443263</v>
          </cell>
          <cell r="AV241">
            <v>3.7158452335432308</v>
          </cell>
          <cell r="AW241">
            <v>3.5804955077692107</v>
          </cell>
          <cell r="AX241">
            <v>9.3511323763709822</v>
          </cell>
          <cell r="AY241">
            <v>26.246715671478945</v>
          </cell>
          <cell r="AZ241">
            <v>3.6425840315893772</v>
          </cell>
        </row>
        <row r="242">
          <cell r="AL242">
            <v>1239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</row>
        <row r="243">
          <cell r="AL243">
            <v>1240</v>
          </cell>
          <cell r="AM243">
            <v>406.29323684903738</v>
          </cell>
          <cell r="AN243">
            <v>425.52358823604595</v>
          </cell>
          <cell r="AO243">
            <v>361.96644828936849</v>
          </cell>
          <cell r="AP243">
            <v>420.10920538570633</v>
          </cell>
          <cell r="AQ243">
            <v>449.74521670941931</v>
          </cell>
          <cell r="AR243">
            <v>476.47951265821041</v>
          </cell>
          <cell r="AS243">
            <v>474.55676530253118</v>
          </cell>
          <cell r="AT243">
            <v>395.51548950996465</v>
          </cell>
          <cell r="AU243">
            <v>316.02595546617448</v>
          </cell>
          <cell r="AV243">
            <v>440.71460191920858</v>
          </cell>
          <cell r="AW243">
            <v>451.49256571941316</v>
          </cell>
          <cell r="AX243">
            <v>497.48518840533609</v>
          </cell>
          <cell r="AY243">
            <v>460.6270670457983</v>
          </cell>
          <cell r="AZ243">
            <v>416.12802337430543</v>
          </cell>
        </row>
        <row r="244">
          <cell r="AL244">
            <v>1241</v>
          </cell>
          <cell r="AM244">
            <v>25.467084089416318</v>
          </cell>
          <cell r="AN244">
            <v>12.010516373255701</v>
          </cell>
          <cell r="AO244">
            <v>27.029989453458985</v>
          </cell>
          <cell r="AP244">
            <v>29.60796230743146</v>
          </cell>
          <cell r="AQ244">
            <v>27.287912025065889</v>
          </cell>
          <cell r="AR244">
            <v>88.785002358672756</v>
          </cell>
          <cell r="AS244">
            <v>51.825257024473423</v>
          </cell>
          <cell r="AT244">
            <v>53.203860264030773</v>
          </cell>
          <cell r="AU244">
            <v>52.277087341282446</v>
          </cell>
          <cell r="AV244">
            <v>53.624805943286631</v>
          </cell>
          <cell r="AW244">
            <v>63.273587041804376</v>
          </cell>
          <cell r="AX244">
            <v>76.067058882228523</v>
          </cell>
          <cell r="AY244">
            <v>69.756209160214993</v>
          </cell>
          <cell r="AZ244">
            <v>58.356827300637633</v>
          </cell>
        </row>
        <row r="245">
          <cell r="AL245">
            <v>1242</v>
          </cell>
          <cell r="AM245">
            <v>3.5704049780476974</v>
          </cell>
          <cell r="AN245">
            <v>1.1849533883692209</v>
          </cell>
          <cell r="AO245">
            <v>1.838264376432325</v>
          </cell>
          <cell r="AP245">
            <v>5.5213030832816008</v>
          </cell>
          <cell r="AQ245">
            <v>5.0533170416788691</v>
          </cell>
          <cell r="AR245">
            <v>4.9325001310373748</v>
          </cell>
          <cell r="AS245">
            <v>5.0809075514189637</v>
          </cell>
          <cell r="AT245">
            <v>5.019232100380262</v>
          </cell>
          <cell r="AU245">
            <v>10.303454361165272</v>
          </cell>
          <cell r="AV245">
            <v>11.455683860191488</v>
          </cell>
          <cell r="AW245">
            <v>14.733296851038844</v>
          </cell>
          <cell r="AX245">
            <v>18.04208362372141</v>
          </cell>
          <cell r="AY245">
            <v>17.338662792093324</v>
          </cell>
          <cell r="AZ245">
            <v>14.160572380944849</v>
          </cell>
        </row>
        <row r="246">
          <cell r="AL246">
            <v>1243</v>
          </cell>
          <cell r="AM246">
            <v>61.734618171399283</v>
          </cell>
          <cell r="AN246">
            <v>95.774392525113313</v>
          </cell>
          <cell r="AO246">
            <v>65.34467124224129</v>
          </cell>
          <cell r="AP246">
            <v>71.815664615175535</v>
          </cell>
          <cell r="AQ246">
            <v>48.511843600117139</v>
          </cell>
          <cell r="AR246">
            <v>142.0560037738764</v>
          </cell>
          <cell r="AS246">
            <v>119.90941821348753</v>
          </cell>
          <cell r="AT246">
            <v>128.49234176973471</v>
          </cell>
          <cell r="AU246">
            <v>91.706474542726752</v>
          </cell>
          <cell r="AV246">
            <v>91.058283020477688</v>
          </cell>
          <cell r="AW246">
            <v>98.898591885763096</v>
          </cell>
          <cell r="AX246">
            <v>92.874797333123226</v>
          </cell>
          <cell r="AY246">
            <v>69.140697697654502</v>
          </cell>
          <cell r="AZ246">
            <v>92.288500397743292</v>
          </cell>
        </row>
        <row r="247">
          <cell r="AL247">
            <v>1244</v>
          </cell>
          <cell r="AM247">
            <v>123.96654633131628</v>
          </cell>
          <cell r="AN247">
            <v>153.2431035462462</v>
          </cell>
          <cell r="AO247">
            <v>128.36431320429091</v>
          </cell>
          <cell r="AP247">
            <v>124.5859926996294</v>
          </cell>
          <cell r="AQ247">
            <v>129.36491626697904</v>
          </cell>
          <cell r="AR247">
            <v>113.44750301385962</v>
          </cell>
          <cell r="AS247">
            <v>220.511387731583</v>
          </cell>
          <cell r="AT247">
            <v>162.62312005232047</v>
          </cell>
          <cell r="AU247">
            <v>153.76038207040452</v>
          </cell>
          <cell r="AV247">
            <v>134.0705466476507</v>
          </cell>
          <cell r="AW247">
            <v>126.29421546933213</v>
          </cell>
          <cell r="AX247">
            <v>149.8138068907985</v>
          </cell>
          <cell r="AY247">
            <v>147.58257460266563</v>
          </cell>
          <cell r="AZ247">
            <v>177.81913397311516</v>
          </cell>
        </row>
        <row r="248">
          <cell r="AL248">
            <v>1245</v>
          </cell>
          <cell r="AM248">
            <v>4.7324660197655524</v>
          </cell>
          <cell r="AN248">
            <v>4.6521901730815678</v>
          </cell>
          <cell r="AO248">
            <v>4.6313007606238878</v>
          </cell>
          <cell r="AP248">
            <v>5.9523682741690349</v>
          </cell>
          <cell r="AQ248">
            <v>7.0746438583504165</v>
          </cell>
          <cell r="AR248">
            <v>13.811000366904651</v>
          </cell>
          <cell r="AS248">
            <v>19.307448695392061</v>
          </cell>
          <cell r="AT248">
            <v>30.11539260228157</v>
          </cell>
          <cell r="AU248">
            <v>35.503838277690036</v>
          </cell>
          <cell r="AV248">
            <v>36.774019940930131</v>
          </cell>
          <cell r="AW248">
            <v>34.779752888936819</v>
          </cell>
          <cell r="AX248">
            <v>37.781929466862131</v>
          </cell>
          <cell r="AY248">
            <v>36.96441440911174</v>
          </cell>
          <cell r="AZ248">
            <v>35.730320274338077</v>
          </cell>
        </row>
        <row r="249">
          <cell r="AL249">
            <v>1246</v>
          </cell>
          <cell r="AM249">
            <v>88.507140980674663</v>
          </cell>
          <cell r="AN249">
            <v>84.670676251297508</v>
          </cell>
          <cell r="AO249">
            <v>73.542767627136683</v>
          </cell>
          <cell r="AP249">
            <v>90.708141149128565</v>
          </cell>
          <cell r="AQ249">
            <v>96.013023791898519</v>
          </cell>
          <cell r="AR249">
            <v>81.879502175220424</v>
          </cell>
          <cell r="AS249">
            <v>81.294520822703419</v>
          </cell>
          <cell r="AT249">
            <v>88.338484966692604</v>
          </cell>
          <cell r="AU249">
            <v>80.996928913586899</v>
          </cell>
          <cell r="AV249">
            <v>69.03020644150962</v>
          </cell>
          <cell r="AW249">
            <v>76.891192443696283</v>
          </cell>
          <cell r="AX249">
            <v>71.359773893870212</v>
          </cell>
          <cell r="AY249">
            <v>57.609343396499987</v>
          </cell>
          <cell r="AZ249">
            <v>51.177335150749506</v>
          </cell>
        </row>
        <row r="250">
          <cell r="AL250">
            <v>1247</v>
          </cell>
          <cell r="AM250">
            <v>1.8679203802591575</v>
          </cell>
          <cell r="AN250">
            <v>2.6755697316058247</v>
          </cell>
          <cell r="AO250">
            <v>2.0127119141958008</v>
          </cell>
          <cell r="AP250">
            <v>3.3547673957480679</v>
          </cell>
          <cell r="AQ250">
            <v>1.0106634083357737</v>
          </cell>
          <cell r="AR250">
            <v>3.9460001048299</v>
          </cell>
          <cell r="AS250">
            <v>10.161815102837927</v>
          </cell>
          <cell r="AT250">
            <v>8.0307713606084192</v>
          </cell>
          <cell r="AU250">
            <v>10.27578877599912</v>
          </cell>
          <cell r="AV250">
            <v>13.446100148175343</v>
          </cell>
          <cell r="AW250">
            <v>14.825842685530294</v>
          </cell>
          <cell r="AX250">
            <v>14.337972891676101</v>
          </cell>
          <cell r="AY250">
            <v>12.019336847670798</v>
          </cell>
          <cell r="AZ250">
            <v>12.538770609627376</v>
          </cell>
        </row>
        <row r="251">
          <cell r="AL251">
            <v>1248</v>
          </cell>
          <cell r="AM251">
            <v>285.43487794595688</v>
          </cell>
          <cell r="AN251">
            <v>297.65458544985745</v>
          </cell>
          <cell r="AO251">
            <v>277.09959694741349</v>
          </cell>
          <cell r="AP251">
            <v>270.48474521538122</v>
          </cell>
          <cell r="AQ251">
            <v>257.71916912562233</v>
          </cell>
          <cell r="AR251">
            <v>286.08500760016773</v>
          </cell>
          <cell r="AS251">
            <v>287.5793674103133</v>
          </cell>
          <cell r="AT251">
            <v>296.13469392243547</v>
          </cell>
          <cell r="AU251">
            <v>302.57158856590712</v>
          </cell>
          <cell r="AV251">
            <v>342.75510498646014</v>
          </cell>
          <cell r="AW251">
            <v>350.92352152107935</v>
          </cell>
          <cell r="AX251">
            <v>376.28604012467457</v>
          </cell>
          <cell r="AY251">
            <v>374.95293045570151</v>
          </cell>
          <cell r="AZ251">
            <v>295.86128577004411</v>
          </cell>
        </row>
        <row r="252">
          <cell r="AL252">
            <v>1249</v>
          </cell>
          <cell r="AM252">
            <v>51.523721149091571</v>
          </cell>
          <cell r="AN252">
            <v>70.719200114633935</v>
          </cell>
          <cell r="AO252">
            <v>44.822700415345537</v>
          </cell>
          <cell r="AP252">
            <v>44.767597720295448</v>
          </cell>
          <cell r="AQ252">
            <v>90.959706750219638</v>
          </cell>
          <cell r="AR252">
            <v>88.785002358672756</v>
          </cell>
          <cell r="AS252">
            <v>103.65051404894685</v>
          </cell>
          <cell r="AT252">
            <v>82.315406446236295</v>
          </cell>
          <cell r="AU252">
            <v>76.561542777484973</v>
          </cell>
          <cell r="AV252">
            <v>67.649060293115383</v>
          </cell>
          <cell r="AW252">
            <v>77.010473741485256</v>
          </cell>
          <cell r="AX252">
            <v>82.621560775566167</v>
          </cell>
          <cell r="AY252">
            <v>72.22668667432761</v>
          </cell>
          <cell r="AZ252">
            <v>89.365159571917715</v>
          </cell>
        </row>
        <row r="253">
          <cell r="AL253">
            <v>1250</v>
          </cell>
          <cell r="AM253">
            <v>39.818888879018886</v>
          </cell>
          <cell r="AN253">
            <v>85.342115875489526</v>
          </cell>
          <cell r="AO253">
            <v>48.831242223953574</v>
          </cell>
          <cell r="AP253">
            <v>53.720098197709412</v>
          </cell>
          <cell r="AQ253">
            <v>52.554497233460239</v>
          </cell>
          <cell r="AR253">
            <v>52.284501388996176</v>
          </cell>
          <cell r="AS253">
            <v>53.85762004504101</v>
          </cell>
          <cell r="AT253">
            <v>52.200013843954721</v>
          </cell>
          <cell r="AU253">
            <v>56.309346379249021</v>
          </cell>
          <cell r="AV253">
            <v>31.696099617727754</v>
          </cell>
          <cell r="AW253">
            <v>21.08708253240184</v>
          </cell>
          <cell r="AX253">
            <v>25.250315364688532</v>
          </cell>
          <cell r="AY253">
            <v>25.296045570058475</v>
          </cell>
          <cell r="AZ253">
            <v>36.129300763292505</v>
          </cell>
        </row>
        <row r="254">
          <cell r="AL254">
            <v>1251</v>
          </cell>
          <cell r="AM254">
            <v>20.680475449933112</v>
          </cell>
          <cell r="AN254">
            <v>20.080018381754613</v>
          </cell>
          <cell r="AO254">
            <v>29.354080843662711</v>
          </cell>
          <cell r="AP254">
            <v>1.723241696904612</v>
          </cell>
          <cell r="AQ254">
            <v>23.245258391722796</v>
          </cell>
          <cell r="AR254">
            <v>21.703000576564449</v>
          </cell>
          <cell r="AS254">
            <v>24.388356246811021</v>
          </cell>
          <cell r="AT254">
            <v>24.092314081825258</v>
          </cell>
          <cell r="AU254">
            <v>21.776767752213516</v>
          </cell>
          <cell r="AV254">
            <v>24.999146781909158</v>
          </cell>
          <cell r="AW254">
            <v>26.017718936696312</v>
          </cell>
          <cell r="AX254">
            <v>26.385740889518672</v>
          </cell>
          <cell r="AY254">
            <v>28.41681516019818</v>
          </cell>
          <cell r="AZ254">
            <v>27.511322201876787</v>
          </cell>
        </row>
        <row r="255">
          <cell r="AL255">
            <v>1252</v>
          </cell>
          <cell r="AM255">
            <v>82.704856900932427</v>
          </cell>
          <cell r="AN255">
            <v>61.480027865509172</v>
          </cell>
          <cell r="AO255">
            <v>58.368645511678217</v>
          </cell>
          <cell r="AP255">
            <v>62.391336281069165</v>
          </cell>
          <cell r="AQ255">
            <v>65.693121541825292</v>
          </cell>
          <cell r="AR255">
            <v>67.082001782108307</v>
          </cell>
          <cell r="AS255">
            <v>85.359246863838578</v>
          </cell>
          <cell r="AT255">
            <v>133.51157387011497</v>
          </cell>
          <cell r="AU255">
            <v>82.013639168442964</v>
          </cell>
          <cell r="AV255">
            <v>91.114492456749531</v>
          </cell>
          <cell r="AW255">
            <v>94.54379622941542</v>
          </cell>
          <cell r="AX255">
            <v>93.362944291714982</v>
          </cell>
          <cell r="AY255">
            <v>101.6995677343299</v>
          </cell>
          <cell r="AZ255">
            <v>131.17831481434214</v>
          </cell>
        </row>
        <row r="256">
          <cell r="AL256">
            <v>1253</v>
          </cell>
          <cell r="AM256">
            <v>25.751834163486958</v>
          </cell>
          <cell r="AN256">
            <v>47.953423236111249</v>
          </cell>
          <cell r="AO256">
            <v>26.563858129435076</v>
          </cell>
          <cell r="AP256">
            <v>25.877159319632646</v>
          </cell>
          <cell r="AQ256">
            <v>82.874399483533452</v>
          </cell>
          <cell r="AR256">
            <v>72.014501913145679</v>
          </cell>
          <cell r="AS256">
            <v>161.57286013512302</v>
          </cell>
          <cell r="AT256">
            <v>66.253863725019457</v>
          </cell>
          <cell r="AU256">
            <v>72.304994888349967</v>
          </cell>
          <cell r="AV256">
            <v>71.263527793382579</v>
          </cell>
          <cell r="AW256">
            <v>74.196052085895289</v>
          </cell>
          <cell r="AX256">
            <v>72.85109510877497</v>
          </cell>
          <cell r="AY256">
            <v>64.090131039110275</v>
          </cell>
          <cell r="AZ256">
            <v>64.570139671868532</v>
          </cell>
        </row>
        <row r="257">
          <cell r="AL257">
            <v>1254</v>
          </cell>
          <cell r="AM257">
            <v>108.37246921152526</v>
          </cell>
          <cell r="AN257">
            <v>124.20104732777992</v>
          </cell>
          <cell r="AO257">
            <v>111.52918792012751</v>
          </cell>
          <cell r="AP257">
            <v>80.873128957037252</v>
          </cell>
          <cell r="AQ257">
            <v>149.5781844336945</v>
          </cell>
          <cell r="AR257">
            <v>150.93450400974368</v>
          </cell>
          <cell r="AS257">
            <v>116.86087368263615</v>
          </cell>
          <cell r="AT257">
            <v>111.42695262844181</v>
          </cell>
          <cell r="AU257">
            <v>108.5469114560084</v>
          </cell>
          <cell r="AV257">
            <v>139.94242525819308</v>
          </cell>
          <cell r="AW257">
            <v>145.42858089396435</v>
          </cell>
          <cell r="AX257">
            <v>152.99321340303592</v>
          </cell>
          <cell r="AY257">
            <v>143.6692286086809</v>
          </cell>
          <cell r="AZ257">
            <v>177.0772459287891</v>
          </cell>
        </row>
        <row r="258">
          <cell r="AL258">
            <v>1255</v>
          </cell>
          <cell r="AM258">
            <v>35.181673764312173</v>
          </cell>
          <cell r="AN258">
            <v>27.554496504778342</v>
          </cell>
          <cell r="AO258">
            <v>16.34648460042806</v>
          </cell>
          <cell r="AP258">
            <v>17.063251905955543</v>
          </cell>
          <cell r="AQ258">
            <v>15.159951125036605</v>
          </cell>
          <cell r="AR258">
            <v>21.703000576564449</v>
          </cell>
          <cell r="AS258">
            <v>20.323630205675855</v>
          </cell>
          <cell r="AT258">
            <v>19.073081981444997</v>
          </cell>
          <cell r="AU258">
            <v>20.817364780915909</v>
          </cell>
          <cell r="AV258">
            <v>23.842838378602352</v>
          </cell>
          <cell r="AW258">
            <v>39.758718784576828</v>
          </cell>
          <cell r="AX258">
            <v>42.276322169314781</v>
          </cell>
          <cell r="AY258">
            <v>52.931877864233847</v>
          </cell>
          <cell r="AZ258">
            <v>80.957454511437433</v>
          </cell>
        </row>
        <row r="259">
          <cell r="AL259">
            <v>1256</v>
          </cell>
          <cell r="AM259">
            <v>45.332412320266933</v>
          </cell>
          <cell r="AN259">
            <v>36.259777459401413</v>
          </cell>
          <cell r="AO259">
            <v>37.200468483067212</v>
          </cell>
          <cell r="AP259">
            <v>31.011217077767149</v>
          </cell>
          <cell r="AQ259">
            <v>67.714448358496838</v>
          </cell>
          <cell r="AR259">
            <v>43.406001153128898</v>
          </cell>
          <cell r="AS259">
            <v>45.728167962770669</v>
          </cell>
          <cell r="AT259">
            <v>35.134624702661831</v>
          </cell>
          <cell r="AU259">
            <v>39.984675017993496</v>
          </cell>
          <cell r="AV259">
            <v>37.405372359055107</v>
          </cell>
          <cell r="AW259">
            <v>42.242032010097404</v>
          </cell>
          <cell r="AX259">
            <v>44.256865556376454</v>
          </cell>
          <cell r="AY259">
            <v>43.103719664959016</v>
          </cell>
          <cell r="AZ259">
            <v>38.395941270812003</v>
          </cell>
        </row>
        <row r="260">
          <cell r="AL260">
            <v>1257</v>
          </cell>
          <cell r="AM260">
            <v>272.53890804209584</v>
          </cell>
          <cell r="AN260">
            <v>268.57992518287199</v>
          </cell>
          <cell r="AO260">
            <v>226.75366239287922</v>
          </cell>
          <cell r="AP260">
            <v>295.3479332231156</v>
          </cell>
          <cell r="AQ260">
            <v>385.06275857592982</v>
          </cell>
          <cell r="AR260">
            <v>327.51800870088169</v>
          </cell>
          <cell r="AS260">
            <v>404.44024109294946</v>
          </cell>
          <cell r="AT260">
            <v>380.45779320882383</v>
          </cell>
          <cell r="AU260">
            <v>346.74858779318566</v>
          </cell>
          <cell r="AV260">
            <v>390.7127952656233</v>
          </cell>
          <cell r="AW260">
            <v>368.37149618386746</v>
          </cell>
          <cell r="AX260">
            <v>408.69835304702747</v>
          </cell>
          <cell r="AY260">
            <v>393.35187497953427</v>
          </cell>
          <cell r="AZ260">
            <v>376.52974900840104</v>
          </cell>
        </row>
        <row r="261">
          <cell r="AL261">
            <v>1258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0.73774885106814536</v>
          </cell>
          <cell r="AW261">
            <v>1.7429465495889753</v>
          </cell>
          <cell r="AX261">
            <v>1.519276767599425</v>
          </cell>
          <cell r="AY261">
            <v>1.4744872193871841</v>
          </cell>
          <cell r="AZ261">
            <v>1.7242427076706377</v>
          </cell>
        </row>
        <row r="262">
          <cell r="AL262">
            <v>1259</v>
          </cell>
          <cell r="AM262">
            <v>69.177223100365325</v>
          </cell>
          <cell r="AN262">
            <v>79.779050096903163</v>
          </cell>
          <cell r="AO262">
            <v>73.881345912795908</v>
          </cell>
          <cell r="AP262">
            <v>85.989862582204651</v>
          </cell>
          <cell r="AQ262">
            <v>68.725111766832612</v>
          </cell>
          <cell r="AR262">
            <v>53.271001415203649</v>
          </cell>
          <cell r="AS262">
            <v>26.420719267378608</v>
          </cell>
          <cell r="AT262">
            <v>33.126931862509728</v>
          </cell>
          <cell r="AU262">
            <v>22.90512840434727</v>
          </cell>
          <cell r="AV262">
            <v>7.6966778095109376</v>
          </cell>
          <cell r="AW262">
            <v>3.6637867588115154</v>
          </cell>
          <cell r="AX262">
            <v>8.2522641127569596</v>
          </cell>
          <cell r="AY262">
            <v>26.909655243312066</v>
          </cell>
          <cell r="AZ262">
            <v>13.736790402136494</v>
          </cell>
        </row>
        <row r="263">
          <cell r="AL263">
            <v>1260</v>
          </cell>
          <cell r="AM263">
            <v>1656.374135970108</v>
          </cell>
          <cell r="AN263">
            <v>1796.575791170208</v>
          </cell>
          <cell r="AO263">
            <v>1388.5930216973873</v>
          </cell>
          <cell r="AP263">
            <v>1871.1255912450652</v>
          </cell>
          <cell r="AQ263">
            <v>1855.6962653232558</v>
          </cell>
          <cell r="AR263">
            <v>1816.1465482479614</v>
          </cell>
          <cell r="AS263">
            <v>2004.926119789923</v>
          </cell>
          <cell r="AT263">
            <v>1820.9774060179591</v>
          </cell>
          <cell r="AU263">
            <v>1979.1287749367875</v>
          </cell>
          <cell r="AV263">
            <v>1873.136302942554</v>
          </cell>
          <cell r="AW263">
            <v>1904.2580522557721</v>
          </cell>
          <cell r="AX263">
            <v>1987.2806752610891</v>
          </cell>
          <cell r="AY263">
            <v>1939.2405319397019</v>
          </cell>
          <cell r="AZ263">
            <v>1862.6522742658674</v>
          </cell>
        </row>
        <row r="264">
          <cell r="AL264">
            <v>1261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1.0161815102837926</v>
          </cell>
          <cell r="AT264">
            <v>1.0038464200760524</v>
          </cell>
          <cell r="AU264">
            <v>0.72226938415916886</v>
          </cell>
          <cell r="AV264">
            <v>0.7136590926659202</v>
          </cell>
          <cell r="AW264">
            <v>0.51928496020202508</v>
          </cell>
          <cell r="AX264">
            <v>0.71071616658401982</v>
          </cell>
          <cell r="AY264">
            <v>1.0539579838364432</v>
          </cell>
          <cell r="AZ264">
            <v>1.0783256458227879</v>
          </cell>
        </row>
        <row r="265">
          <cell r="AL265">
            <v>1262</v>
          </cell>
          <cell r="AM265">
            <v>25.508192374757503</v>
          </cell>
          <cell r="AN265">
            <v>26.9564159897545</v>
          </cell>
          <cell r="AO265">
            <v>34.167332261953874</v>
          </cell>
          <cell r="AP265">
            <v>61.227562172337606</v>
          </cell>
          <cell r="AQ265">
            <v>58.618477683474879</v>
          </cell>
          <cell r="AR265">
            <v>57.217001520033548</v>
          </cell>
          <cell r="AS265">
            <v>80.278339312419618</v>
          </cell>
          <cell r="AT265">
            <v>70.269249405323663</v>
          </cell>
          <cell r="AU265">
            <v>68.073148414541862</v>
          </cell>
          <cell r="AV265">
            <v>56.839784950050266</v>
          </cell>
          <cell r="AW265">
            <v>64.113697561576757</v>
          </cell>
          <cell r="AX265">
            <v>70.652283367981752</v>
          </cell>
          <cell r="AY265">
            <v>58.37135501881373</v>
          </cell>
          <cell r="AZ265">
            <v>49.863934514137355</v>
          </cell>
        </row>
        <row r="266">
          <cell r="AL266">
            <v>1263</v>
          </cell>
          <cell r="AM266">
            <v>4.0105644235301288</v>
          </cell>
          <cell r="AN266">
            <v>4.0755060648984385</v>
          </cell>
          <cell r="AO266">
            <v>3.7515599519027041</v>
          </cell>
          <cell r="AP266">
            <v>4.0762665804958296</v>
          </cell>
          <cell r="AQ266">
            <v>4.0426536333430949</v>
          </cell>
          <cell r="AR266">
            <v>8.8785002358672749</v>
          </cell>
          <cell r="AS266">
            <v>6.0970890617027553</v>
          </cell>
          <cell r="AT266">
            <v>4.0153856803042096</v>
          </cell>
          <cell r="AU266">
            <v>4.6656033269488315</v>
          </cell>
          <cell r="AV266">
            <v>4.3190929335322856</v>
          </cell>
          <cell r="AW266">
            <v>5.1280675178762358</v>
          </cell>
          <cell r="AX266">
            <v>7.9081957718993419</v>
          </cell>
          <cell r="AY266">
            <v>17.250130321451067</v>
          </cell>
          <cell r="AZ266">
            <v>15.497696181765107</v>
          </cell>
        </row>
        <row r="267">
          <cell r="AL267">
            <v>1264</v>
          </cell>
          <cell r="AM267">
            <v>17.451971088991357</v>
          </cell>
          <cell r="AN267">
            <v>18.163511654736119</v>
          </cell>
          <cell r="AO267">
            <v>17.007697041950909</v>
          </cell>
          <cell r="AP267">
            <v>20.412923968477987</v>
          </cell>
          <cell r="AQ267">
            <v>30.319902250073209</v>
          </cell>
          <cell r="AR267">
            <v>27.622000733809301</v>
          </cell>
          <cell r="AS267">
            <v>31.501626818797572</v>
          </cell>
          <cell r="AT267">
            <v>17.06538914129289</v>
          </cell>
          <cell r="AU267">
            <v>15.065887236195632</v>
          </cell>
          <cell r="AV267">
            <v>15.269895607210472</v>
          </cell>
          <cell r="AW267">
            <v>16.511205160324586</v>
          </cell>
          <cell r="AX267">
            <v>17.725970835558471</v>
          </cell>
          <cell r="AY267">
            <v>18.564415927295109</v>
          </cell>
          <cell r="AZ267">
            <v>18.626997205942835</v>
          </cell>
        </row>
        <row r="268">
          <cell r="AL268">
            <v>1265</v>
          </cell>
          <cell r="AM268">
            <v>479.80677409103401</v>
          </cell>
          <cell r="AN268">
            <v>471.52623009311509</v>
          </cell>
          <cell r="AO268">
            <v>445.25251711407287</v>
          </cell>
          <cell r="AP268">
            <v>448.6370875446363</v>
          </cell>
          <cell r="AQ268">
            <v>641.7712642932164</v>
          </cell>
          <cell r="AR268">
            <v>737.90201960319132</v>
          </cell>
          <cell r="AS268">
            <v>1188.9323670320375</v>
          </cell>
          <cell r="AT268">
            <v>1161.4503080279926</v>
          </cell>
          <cell r="AU268">
            <v>1093.3626988419546</v>
          </cell>
          <cell r="AV268">
            <v>1142.6786187508153</v>
          </cell>
          <cell r="AW268">
            <v>1246.8720846774058</v>
          </cell>
          <cell r="AX268">
            <v>1262.6254400180751</v>
          </cell>
          <cell r="AY268">
            <v>1417.6609667726746</v>
          </cell>
          <cell r="AZ268">
            <v>1550.0510611700704</v>
          </cell>
        </row>
        <row r="269">
          <cell r="AL269">
            <v>1266</v>
          </cell>
          <cell r="AM269">
            <v>44.195417306196141</v>
          </cell>
          <cell r="AN269">
            <v>31.870457427505791</v>
          </cell>
          <cell r="AO269">
            <v>21.727159461444511</v>
          </cell>
          <cell r="AP269">
            <v>49.361550156514248</v>
          </cell>
          <cell r="AQ269">
            <v>51.543833825124466</v>
          </cell>
          <cell r="AR269">
            <v>49.325001310373743</v>
          </cell>
          <cell r="AS269">
            <v>61.98707212731135</v>
          </cell>
          <cell r="AT269">
            <v>68.26155656517156</v>
          </cell>
          <cell r="AU269">
            <v>123.40431874684481</v>
          </cell>
          <cell r="AV269">
            <v>88.955447859950098</v>
          </cell>
          <cell r="AW269">
            <v>102.76495119340589</v>
          </cell>
          <cell r="AX269">
            <v>97.43262763592152</v>
          </cell>
          <cell r="AY269">
            <v>106.63314505666831</v>
          </cell>
          <cell r="AZ269">
            <v>123.48769630833401</v>
          </cell>
        </row>
        <row r="270">
          <cell r="AL270">
            <v>1267</v>
          </cell>
          <cell r="AM270">
            <v>6.542233215883523</v>
          </cell>
          <cell r="AN270">
            <v>4.9089470551701702</v>
          </cell>
          <cell r="AO270">
            <v>5.6779859872047433</v>
          </cell>
          <cell r="AP270">
            <v>5.6497054805672198</v>
          </cell>
          <cell r="AQ270">
            <v>7.0746438583504165</v>
          </cell>
          <cell r="AR270">
            <v>10.851500288282224</v>
          </cell>
          <cell r="AS270">
            <v>12.194178123405511</v>
          </cell>
          <cell r="AT270">
            <v>9.0346177806844707</v>
          </cell>
          <cell r="AU270">
            <v>15.568808052251741</v>
          </cell>
          <cell r="AV270">
            <v>15.57503254697199</v>
          </cell>
          <cell r="AW270">
            <v>18.460837406944464</v>
          </cell>
          <cell r="AX270">
            <v>20.3774474872925</v>
          </cell>
          <cell r="AY270">
            <v>14.367555235658394</v>
          </cell>
          <cell r="AZ270">
            <v>19.955494401596511</v>
          </cell>
        </row>
        <row r="271">
          <cell r="AL271">
            <v>1268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</row>
        <row r="272">
          <cell r="AL272">
            <v>1269</v>
          </cell>
          <cell r="AM272">
            <v>56.967059712927835</v>
          </cell>
          <cell r="AN272">
            <v>111.56595965007854</v>
          </cell>
          <cell r="AO272">
            <v>46.88324471892809</v>
          </cell>
          <cell r="AP272">
            <v>53.743536730547262</v>
          </cell>
          <cell r="AQ272">
            <v>53.565160641796005</v>
          </cell>
          <cell r="AR272">
            <v>54.257501441411122</v>
          </cell>
          <cell r="AS272">
            <v>64.019435147878937</v>
          </cell>
          <cell r="AT272">
            <v>130.5000346098868</v>
          </cell>
          <cell r="AU272">
            <v>45.760853978040693</v>
          </cell>
          <cell r="AV272">
            <v>80.38451256842508</v>
          </cell>
          <cell r="AW272">
            <v>83.033150992778857</v>
          </cell>
          <cell r="AX272">
            <v>94.527400582804987</v>
          </cell>
          <cell r="AY272">
            <v>111.78594563964468</v>
          </cell>
          <cell r="AZ272">
            <v>102.38270676829042</v>
          </cell>
        </row>
        <row r="273">
          <cell r="AL273">
            <v>1270</v>
          </cell>
          <cell r="AM273">
            <v>70.83859941281267</v>
          </cell>
          <cell r="AN273">
            <v>93.499241264383755</v>
          </cell>
          <cell r="AO273">
            <v>112.82628977349788</v>
          </cell>
          <cell r="AP273">
            <v>105.99617895927818</v>
          </cell>
          <cell r="AQ273">
            <v>114.20496514194242</v>
          </cell>
          <cell r="AR273">
            <v>129.23150343317923</v>
          </cell>
          <cell r="AS273">
            <v>107.71524009008202</v>
          </cell>
          <cell r="AT273">
            <v>95.365409907224972</v>
          </cell>
          <cell r="AU273">
            <v>85.942152262036487</v>
          </cell>
          <cell r="AV273">
            <v>96.38111588743601</v>
          </cell>
          <cell r="AW273">
            <v>113.07147229460372</v>
          </cell>
          <cell r="AX273">
            <v>103.49468171640667</v>
          </cell>
          <cell r="AY273">
            <v>110.44847295815622</v>
          </cell>
          <cell r="AZ273">
            <v>111.61856592476258</v>
          </cell>
        </row>
        <row r="274">
          <cell r="AL274">
            <v>1271</v>
          </cell>
          <cell r="AM274">
            <v>4.8206984370832151</v>
          </cell>
          <cell r="AN274">
            <v>8.2641074230978102</v>
          </cell>
          <cell r="AO274">
            <v>10.238944998730455</v>
          </cell>
          <cell r="AP274">
            <v>10.789877638572461</v>
          </cell>
          <cell r="AQ274">
            <v>9.0959706750219649</v>
          </cell>
          <cell r="AR274">
            <v>7.8920002096598001</v>
          </cell>
          <cell r="AS274">
            <v>14.226541143973096</v>
          </cell>
          <cell r="AT274">
            <v>16.061542721216838</v>
          </cell>
          <cell r="AU274">
            <v>24.70240338353404</v>
          </cell>
          <cell r="AV274">
            <v>19.450472429929963</v>
          </cell>
          <cell r="AW274">
            <v>21.456237583317733</v>
          </cell>
          <cell r="AX274">
            <v>22.69883357451625</v>
          </cell>
          <cell r="AY274">
            <v>22.991039459408171</v>
          </cell>
          <cell r="AZ274">
            <v>20.053622035366388</v>
          </cell>
        </row>
        <row r="275">
          <cell r="AL275">
            <v>1272</v>
          </cell>
          <cell r="AM275">
            <v>474.84280661712017</v>
          </cell>
          <cell r="AN275">
            <v>448.2873273615362</v>
          </cell>
          <cell r="AO275">
            <v>428.41595393744512</v>
          </cell>
          <cell r="AP275">
            <v>597.35954323869669</v>
          </cell>
          <cell r="AQ275">
            <v>656.18332449608454</v>
          </cell>
          <cell r="AR275">
            <v>711.12150339173706</v>
          </cell>
          <cell r="AS275">
            <v>744.81227032552636</v>
          </cell>
          <cell r="AT275">
            <v>596.70739286802711</v>
          </cell>
          <cell r="AU275">
            <v>513.12250058612915</v>
          </cell>
          <cell r="AV275">
            <v>461.10507679679199</v>
          </cell>
          <cell r="AW275">
            <v>433.40036921985967</v>
          </cell>
          <cell r="AX275">
            <v>348.53477800737716</v>
          </cell>
          <cell r="AY275">
            <v>411.14795553661264</v>
          </cell>
          <cell r="AZ275">
            <v>768.80736574839818</v>
          </cell>
        </row>
        <row r="276">
          <cell r="AL276">
            <v>1273</v>
          </cell>
          <cell r="AM276">
            <v>36.062995296382923</v>
          </cell>
          <cell r="AN276">
            <v>36.988274168502002</v>
          </cell>
          <cell r="AO276">
            <v>33.449846421152486</v>
          </cell>
          <cell r="AP276">
            <v>16.232712590179517</v>
          </cell>
          <cell r="AQ276">
            <v>45.479853375109819</v>
          </cell>
          <cell r="AR276">
            <v>53.271001415203649</v>
          </cell>
          <cell r="AS276">
            <v>37.598715880500329</v>
          </cell>
          <cell r="AT276">
            <v>32.123085442433677</v>
          </cell>
          <cell r="AU276">
            <v>36.697410666286849</v>
          </cell>
          <cell r="AV276">
            <v>59.327052505080012</v>
          </cell>
          <cell r="AW276">
            <v>67.62426954995243</v>
          </cell>
          <cell r="AX276">
            <v>73.420958298320386</v>
          </cell>
          <cell r="AY276">
            <v>74.34935805377421</v>
          </cell>
          <cell r="AZ276">
            <v>79.679638621137428</v>
          </cell>
        </row>
        <row r="277">
          <cell r="AL277">
            <v>1274</v>
          </cell>
          <cell r="AM277">
            <v>7.0184877411777263E-3</v>
          </cell>
          <cell r="AN277">
            <v>0.11717079936583011</v>
          </cell>
          <cell r="AO277">
            <v>0</v>
          </cell>
          <cell r="AP277">
            <v>0.1528599967685936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0.21045605858536656</v>
          </cell>
          <cell r="AV277">
            <v>0.30714441962837075</v>
          </cell>
          <cell r="AW277">
            <v>0.17789365963356504</v>
          </cell>
          <cell r="AX277">
            <v>0</v>
          </cell>
          <cell r="AY277">
            <v>3.6888529434275515E-2</v>
          </cell>
          <cell r="AZ277">
            <v>0</v>
          </cell>
        </row>
        <row r="278">
          <cell r="AL278">
            <v>1275</v>
          </cell>
          <cell r="AM278">
            <v>4.3183752430360665</v>
          </cell>
          <cell r="AN278">
            <v>2.6317580414081672</v>
          </cell>
          <cell r="AO278">
            <v>2.3409734099872872</v>
          </cell>
          <cell r="AP278">
            <v>2.195069553597004</v>
          </cell>
          <cell r="AQ278">
            <v>4.0426536333430949</v>
          </cell>
          <cell r="AR278">
            <v>2.9595000786224248</v>
          </cell>
          <cell r="AS278">
            <v>10.161815102837927</v>
          </cell>
          <cell r="AT278">
            <v>16.061542721216838</v>
          </cell>
          <cell r="AU278">
            <v>16.099394453474005</v>
          </cell>
          <cell r="AV278">
            <v>16.28668415977106</v>
          </cell>
          <cell r="AW278">
            <v>16.666476504860245</v>
          </cell>
          <cell r="AX278">
            <v>20.537654308504326</v>
          </cell>
          <cell r="AY278">
            <v>30.902048086084513</v>
          </cell>
          <cell r="AZ278">
            <v>57.62895748970724</v>
          </cell>
        </row>
        <row r="279">
          <cell r="AL279">
            <v>1276</v>
          </cell>
          <cell r="AM279">
            <v>50.140076422973671</v>
          </cell>
          <cell r="AN279">
            <v>46.447523745131285</v>
          </cell>
          <cell r="AO279">
            <v>52.118546631808321</v>
          </cell>
          <cell r="AP279">
            <v>68.071613760990104</v>
          </cell>
          <cell r="AQ279">
            <v>81.863736075197664</v>
          </cell>
          <cell r="AR279">
            <v>113.44750301385962</v>
          </cell>
          <cell r="AS279">
            <v>161.57286013512302</v>
          </cell>
          <cell r="AT279">
            <v>168.6461985727768</v>
          </cell>
          <cell r="AU279">
            <v>166.55571520974959</v>
          </cell>
          <cell r="AV279">
            <v>158.83983698480529</v>
          </cell>
          <cell r="AW279">
            <v>159.61791389560346</v>
          </cell>
          <cell r="AX279">
            <v>157.25428476184447</v>
          </cell>
          <cell r="AY279">
            <v>178.9462562856705</v>
          </cell>
          <cell r="AZ279">
            <v>162.44868021755718</v>
          </cell>
        </row>
        <row r="280">
          <cell r="AL280">
            <v>1277</v>
          </cell>
          <cell r="AM280">
            <v>22.523329802545206</v>
          </cell>
          <cell r="AN280">
            <v>30.352331418331122</v>
          </cell>
          <cell r="AO280">
            <v>20.187144101188451</v>
          </cell>
          <cell r="AP280">
            <v>45.499287571494449</v>
          </cell>
          <cell r="AQ280">
            <v>44.469189966774039</v>
          </cell>
          <cell r="AR280">
            <v>37.487000995884053</v>
          </cell>
          <cell r="AS280">
            <v>1.0161815102837926</v>
          </cell>
          <cell r="AT280">
            <v>1.0038464200760524</v>
          </cell>
          <cell r="AU280">
            <v>0.5216938917045707</v>
          </cell>
          <cell r="AV280">
            <v>0.58718786105423826</v>
          </cell>
          <cell r="AW280">
            <v>0.67969773998720517</v>
          </cell>
          <cell r="AX280">
            <v>0.66340676971609713</v>
          </cell>
          <cell r="AY280">
            <v>0.76622745424909422</v>
          </cell>
          <cell r="AZ280">
            <v>0.86805214488734417</v>
          </cell>
        </row>
        <row r="281">
          <cell r="AL281">
            <v>1278</v>
          </cell>
          <cell r="AM281">
            <v>0.35694023369418149</v>
          </cell>
          <cell r="AN281">
            <v>0.33521037383789659</v>
          </cell>
          <cell r="AO281">
            <v>0.14631083812420545</v>
          </cell>
          <cell r="AP281">
            <v>0.25578572792611332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6.4223679849994497E-2</v>
          </cell>
          <cell r="AV281">
            <v>0.20375920648548781</v>
          </cell>
          <cell r="AW281">
            <v>1.4550261756155751</v>
          </cell>
          <cell r="AX281">
            <v>4.2159123890710157</v>
          </cell>
          <cell r="AY281">
            <v>9.7417336446002434</v>
          </cell>
          <cell r="AZ281">
            <v>9.5820016887812915</v>
          </cell>
        </row>
        <row r="282">
          <cell r="AL282">
            <v>1279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</row>
        <row r="283">
          <cell r="AL283">
            <v>1280</v>
          </cell>
          <cell r="AM283">
            <v>170.86708934118349</v>
          </cell>
          <cell r="AN283">
            <v>178.85562141110043</v>
          </cell>
          <cell r="AO283">
            <v>148.15754351052956</v>
          </cell>
          <cell r="AP283">
            <v>149.26371057795114</v>
          </cell>
          <cell r="AQ283">
            <v>227.39926687554907</v>
          </cell>
          <cell r="AR283">
            <v>292.00400775741258</v>
          </cell>
          <cell r="AS283">
            <v>244.89974397839401</v>
          </cell>
          <cell r="AT283">
            <v>242.93083365840468</v>
          </cell>
          <cell r="AU283">
            <v>207.16583006382072</v>
          </cell>
          <cell r="AV283">
            <v>257.63595115206437</v>
          </cell>
          <cell r="AW283">
            <v>229.22472087777274</v>
          </cell>
          <cell r="AX283">
            <v>257.68030696322728</v>
          </cell>
          <cell r="AY283">
            <v>299.85526223340344</v>
          </cell>
          <cell r="AZ283">
            <v>266.08547971193951</v>
          </cell>
        </row>
        <row r="284">
          <cell r="AL284">
            <v>1281</v>
          </cell>
          <cell r="AM284">
            <v>10.829526584637232</v>
          </cell>
          <cell r="AN284">
            <v>15.341223704793949</v>
          </cell>
          <cell r="AO284">
            <v>14.999674577694988</v>
          </cell>
          <cell r="AP284">
            <v>19.123804662396182</v>
          </cell>
          <cell r="AQ284">
            <v>34.362555883416306</v>
          </cell>
          <cell r="AR284">
            <v>36.500500969676573</v>
          </cell>
          <cell r="AS284">
            <v>35.566352859932742</v>
          </cell>
          <cell r="AT284">
            <v>29.111546182205519</v>
          </cell>
          <cell r="AU284">
            <v>31.495292598437302</v>
          </cell>
          <cell r="AV284">
            <v>34.169314813689539</v>
          </cell>
          <cell r="AW284">
            <v>31.931397760699969</v>
          </cell>
          <cell r="AX284">
            <v>34.412210153587822</v>
          </cell>
          <cell r="AY284">
            <v>27.342831974668847</v>
          </cell>
          <cell r="AZ284">
            <v>37.714439462652003</v>
          </cell>
        </row>
        <row r="285">
          <cell r="AL285">
            <v>1282</v>
          </cell>
          <cell r="AM285">
            <v>1.0026411058825322</v>
          </cell>
          <cell r="AN285">
            <v>1.2358972141804518</v>
          </cell>
          <cell r="AO285">
            <v>0.93788998797567602</v>
          </cell>
          <cell r="AP285">
            <v>2.8116048738969983</v>
          </cell>
          <cell r="AQ285">
            <v>1.0106634083357737</v>
          </cell>
          <cell r="AR285">
            <v>1.97300005241495</v>
          </cell>
          <cell r="AS285">
            <v>1.0161815102837926</v>
          </cell>
          <cell r="AT285">
            <v>1.0038464200760524</v>
          </cell>
          <cell r="AU285">
            <v>1.2459393890898933</v>
          </cell>
          <cell r="AV285">
            <v>1.4694752625357346</v>
          </cell>
          <cell r="AW285">
            <v>1.4015552490205152</v>
          </cell>
          <cell r="AX285">
            <v>1.4719673707315022</v>
          </cell>
          <cell r="AY285">
            <v>1.63574279091416</v>
          </cell>
          <cell r="AZ285">
            <v>1.5225958119017762</v>
          </cell>
        </row>
        <row r="286">
          <cell r="AL286">
            <v>1283</v>
          </cell>
          <cell r="AM286">
            <v>35.072385883770984</v>
          </cell>
          <cell r="AN286">
            <v>36.499213440714193</v>
          </cell>
          <cell r="AO286">
            <v>39.366056465303046</v>
          </cell>
          <cell r="AP286">
            <v>44.382390528438592</v>
          </cell>
          <cell r="AQ286">
            <v>33.351892475080533</v>
          </cell>
          <cell r="AR286">
            <v>53.271001415203649</v>
          </cell>
          <cell r="AS286">
            <v>58.93852759645997</v>
          </cell>
          <cell r="AT286">
            <v>58.223092364411038</v>
          </cell>
          <cell r="AU286">
            <v>56.653190080599764</v>
          </cell>
          <cell r="AV286">
            <v>66.710563455362021</v>
          </cell>
          <cell r="AW286">
            <v>62.101339804912676</v>
          </cell>
          <cell r="AX286">
            <v>66.28476586622034</v>
          </cell>
          <cell r="AY286">
            <v>60.778595053896161</v>
          </cell>
          <cell r="AZ286">
            <v>63.320360248359918</v>
          </cell>
        </row>
        <row r="287">
          <cell r="AL287">
            <v>1284</v>
          </cell>
          <cell r="AM287">
            <v>45.809669486667012</v>
          </cell>
          <cell r="AN287">
            <v>50.53525632822442</v>
          </cell>
          <cell r="AO287">
            <v>39.8575108190023</v>
          </cell>
          <cell r="AP287">
            <v>48.391398710356242</v>
          </cell>
          <cell r="AQ287">
            <v>52.554497233460239</v>
          </cell>
          <cell r="AR287">
            <v>82.866002201427904</v>
          </cell>
          <cell r="AS287">
            <v>83.326883843271006</v>
          </cell>
          <cell r="AT287">
            <v>74.284635085627869</v>
          </cell>
          <cell r="AU287">
            <v>118.44427454919909</v>
          </cell>
          <cell r="AV287">
            <v>90.909729510330621</v>
          </cell>
          <cell r="AW287">
            <v>74.798628297139615</v>
          </cell>
          <cell r="AX287">
            <v>82.690374443737696</v>
          </cell>
          <cell r="AY287">
            <v>66.156942645413537</v>
          </cell>
          <cell r="AZ287">
            <v>68.608469215474869</v>
          </cell>
        </row>
        <row r="288">
          <cell r="AL288">
            <v>1285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</row>
        <row r="289">
          <cell r="AL289">
            <v>1286</v>
          </cell>
          <cell r="AM289">
            <v>0.95551697390605328</v>
          </cell>
          <cell r="AN289">
            <v>1.6332590555080495</v>
          </cell>
          <cell r="AO289">
            <v>3.4082922163036069</v>
          </cell>
          <cell r="AP289">
            <v>1.5347143675566799</v>
          </cell>
          <cell r="AQ289">
            <v>1.0106634083357737</v>
          </cell>
          <cell r="AR289">
            <v>0.98650002620747501</v>
          </cell>
          <cell r="AS289">
            <v>1.0161815102837926</v>
          </cell>
          <cell r="AT289">
            <v>2.0076928401521048</v>
          </cell>
          <cell r="AU289">
            <v>1.4791207497760273</v>
          </cell>
          <cell r="AV289">
            <v>1.3148993127881232</v>
          </cell>
          <cell r="AW289">
            <v>1.3758480727728903</v>
          </cell>
          <cell r="AX289">
            <v>1.3902511397778177</v>
          </cell>
          <cell r="AY289">
            <v>1.4260051521307076</v>
          </cell>
          <cell r="AZ289">
            <v>1.0783256458227879</v>
          </cell>
        </row>
        <row r="290">
          <cell r="AL290">
            <v>1287</v>
          </cell>
          <cell r="AM290">
            <v>233.44593132373589</v>
          </cell>
          <cell r="AN290">
            <v>300.6847242091095</v>
          </cell>
          <cell r="AO290">
            <v>246.0047922860679</v>
          </cell>
          <cell r="AP290">
            <v>281.24099365466458</v>
          </cell>
          <cell r="AQ290">
            <v>271.8684568423231</v>
          </cell>
          <cell r="AR290">
            <v>302.85550804569476</v>
          </cell>
          <cell r="AS290">
            <v>308.91917912627298</v>
          </cell>
          <cell r="AT290">
            <v>310.18854380350018</v>
          </cell>
          <cell r="AU290">
            <v>182.85469709906508</v>
          </cell>
          <cell r="AV290">
            <v>219.11341624710607</v>
          </cell>
          <cell r="AW290">
            <v>222.82980371441354</v>
          </cell>
          <cell r="AX290">
            <v>256.46208999387829</v>
          </cell>
          <cell r="AY290">
            <v>222.57800890053156</v>
          </cell>
          <cell r="AZ290">
            <v>206.53171094443854</v>
          </cell>
        </row>
        <row r="291">
          <cell r="AL291">
            <v>1288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</row>
        <row r="292">
          <cell r="AL292">
            <v>1289</v>
          </cell>
          <cell r="AM292">
            <v>18.535826124450377</v>
          </cell>
          <cell r="AN292">
            <v>30.908637996189761</v>
          </cell>
          <cell r="AO292">
            <v>19.423701650976252</v>
          </cell>
          <cell r="AP292">
            <v>21.397342347667735</v>
          </cell>
          <cell r="AQ292">
            <v>26.27724861673012</v>
          </cell>
          <cell r="AR292">
            <v>43.406001153128898</v>
          </cell>
          <cell r="AS292">
            <v>45.728167962770669</v>
          </cell>
          <cell r="AT292">
            <v>47.180781743574464</v>
          </cell>
          <cell r="AU292">
            <v>40.13189545334194</v>
          </cell>
          <cell r="AV292">
            <v>26.974506970891621</v>
          </cell>
          <cell r="AW292">
            <v>56.210283296006928</v>
          </cell>
          <cell r="AX292">
            <v>47.89216262025024</v>
          </cell>
          <cell r="AY292">
            <v>44.292584270726522</v>
          </cell>
          <cell r="AZ292">
            <v>53.654249159204454</v>
          </cell>
        </row>
        <row r="293">
          <cell r="AL293">
            <v>1290</v>
          </cell>
          <cell r="AM293">
            <v>6.0379047396246088</v>
          </cell>
          <cell r="AN293">
            <v>1.440691393941598</v>
          </cell>
          <cell r="AO293">
            <v>4.051684748054921</v>
          </cell>
          <cell r="AP293">
            <v>4.8864245633693759</v>
          </cell>
          <cell r="AQ293">
            <v>6.0639804500146424</v>
          </cell>
          <cell r="AR293">
            <v>7.8920002096598001</v>
          </cell>
          <cell r="AS293">
            <v>7.1132705719865479</v>
          </cell>
          <cell r="AT293">
            <v>8.0307713606084192</v>
          </cell>
          <cell r="AU293">
            <v>8.5783075147331118</v>
          </cell>
          <cell r="AV293">
            <v>4.2598722774601487</v>
          </cell>
          <cell r="AW293">
            <v>3.1445017986094905</v>
          </cell>
          <cell r="AX293">
            <v>3.1385483967605952</v>
          </cell>
          <cell r="AY293">
            <v>9.5773161991217588</v>
          </cell>
          <cell r="AZ293">
            <v>12.451426232315731</v>
          </cell>
        </row>
        <row r="294">
          <cell r="AL294">
            <v>1291</v>
          </cell>
          <cell r="AM294">
            <v>10.006358236707673</v>
          </cell>
          <cell r="AN294">
            <v>11.017111769936704</v>
          </cell>
          <cell r="AO294">
            <v>9.6283786165582903</v>
          </cell>
          <cell r="AP294">
            <v>15.697702601489437</v>
          </cell>
          <cell r="AQ294">
            <v>13.13862430836506</v>
          </cell>
          <cell r="AR294">
            <v>15.7840004193196</v>
          </cell>
          <cell r="AS294">
            <v>50.80907551418963</v>
          </cell>
          <cell r="AT294">
            <v>25.096160501901309</v>
          </cell>
          <cell r="AU294">
            <v>42.760126044126338</v>
          </cell>
          <cell r="AV294">
            <v>18.303197686023992</v>
          </cell>
          <cell r="AW294">
            <v>26.772481631326585</v>
          </cell>
          <cell r="AX294">
            <v>30.338225955120578</v>
          </cell>
          <cell r="AY294">
            <v>30.213813522639317</v>
          </cell>
          <cell r="AZ294">
            <v>28.852759305280337</v>
          </cell>
        </row>
        <row r="295">
          <cell r="AL295">
            <v>1292</v>
          </cell>
          <cell r="AM295">
            <v>745.20527574476682</v>
          </cell>
          <cell r="AN295">
            <v>546.4214466707607</v>
          </cell>
          <cell r="AO295">
            <v>466.55468723827011</v>
          </cell>
          <cell r="AP295">
            <v>300.23224816286847</v>
          </cell>
          <cell r="AQ295">
            <v>239.52722777557838</v>
          </cell>
          <cell r="AR295">
            <v>157.84000419319599</v>
          </cell>
          <cell r="AS295">
            <v>149.37868201171753</v>
          </cell>
          <cell r="AT295">
            <v>140.53849881064733</v>
          </cell>
          <cell r="AU295">
            <v>134.44387528475235</v>
          </cell>
          <cell r="AV295">
            <v>128.75373622029292</v>
          </cell>
          <cell r="AW295">
            <v>132.97191157141518</v>
          </cell>
          <cell r="AX295">
            <v>149.96111114922815</v>
          </cell>
          <cell r="AY295">
            <v>187.56868655143646</v>
          </cell>
          <cell r="AZ295">
            <v>187.63513232704</v>
          </cell>
        </row>
        <row r="296">
          <cell r="AL296">
            <v>1293</v>
          </cell>
          <cell r="AM296">
            <v>363.23581719801791</v>
          </cell>
          <cell r="AN296">
            <v>386.7879408422188</v>
          </cell>
          <cell r="AO296">
            <v>322.16427297965674</v>
          </cell>
          <cell r="AP296">
            <v>367.32970570144624</v>
          </cell>
          <cell r="AQ296">
            <v>436.60659240105423</v>
          </cell>
          <cell r="AR296">
            <v>396.57301053540493</v>
          </cell>
          <cell r="AS296">
            <v>409.5211486443684</v>
          </cell>
          <cell r="AT296">
            <v>319.22316158418465</v>
          </cell>
          <cell r="AU296">
            <v>281.07246472196823</v>
          </cell>
          <cell r="AV296">
            <v>260.88606105649791</v>
          </cell>
          <cell r="AW296">
            <v>262.22656545742382</v>
          </cell>
          <cell r="AX296">
            <v>386.52207326518868</v>
          </cell>
          <cell r="AY296">
            <v>385.67379106728583</v>
          </cell>
          <cell r="AZ296">
            <v>384.6624810291965</v>
          </cell>
        </row>
        <row r="297">
          <cell r="AL297">
            <v>1294</v>
          </cell>
          <cell r="AM297">
            <v>80.109019077802557</v>
          </cell>
          <cell r="AN297">
            <v>93.543052954581412</v>
          </cell>
          <cell r="AO297">
            <v>95.434995726464905</v>
          </cell>
          <cell r="AP297">
            <v>104.9974936470567</v>
          </cell>
          <cell r="AQ297">
            <v>88.938379933548077</v>
          </cell>
          <cell r="AR297">
            <v>77.933502070390531</v>
          </cell>
          <cell r="AS297">
            <v>75.197431761000658</v>
          </cell>
          <cell r="AT297">
            <v>71.273095825399722</v>
          </cell>
          <cell r="AU297">
            <v>68.96536353615025</v>
          </cell>
          <cell r="AV297">
            <v>88.15345965314269</v>
          </cell>
          <cell r="AW297">
            <v>78.342105471112248</v>
          </cell>
          <cell r="AX297">
            <v>67.430943526702279</v>
          </cell>
          <cell r="AY297">
            <v>94.195386889414436</v>
          </cell>
          <cell r="AZ297">
            <v>108.97558976685093</v>
          </cell>
        </row>
        <row r="298">
          <cell r="AL298">
            <v>1295</v>
          </cell>
          <cell r="AM298">
            <v>47.299594170008461</v>
          </cell>
          <cell r="AN298">
            <v>53.768151514205101</v>
          </cell>
          <cell r="AO298">
            <v>37.447133549904812</v>
          </cell>
          <cell r="AP298">
            <v>41.412830324547372</v>
          </cell>
          <cell r="AQ298">
            <v>49.522507008452912</v>
          </cell>
          <cell r="AR298">
            <v>39.460001048298999</v>
          </cell>
          <cell r="AS298">
            <v>38.614897390784122</v>
          </cell>
          <cell r="AT298">
            <v>37.142317542813934</v>
          </cell>
          <cell r="AU298">
            <v>43.475479031993963</v>
          </cell>
          <cell r="AV298">
            <v>50.402800756989016</v>
          </cell>
          <cell r="AW298">
            <v>43.484202766382644</v>
          </cell>
          <cell r="AX298">
            <v>51.625304118555405</v>
          </cell>
          <cell r="AY298">
            <v>56.656565379111839</v>
          </cell>
          <cell r="AZ298">
            <v>63.856288094333848</v>
          </cell>
        </row>
        <row r="299">
          <cell r="AL299">
            <v>1296</v>
          </cell>
          <cell r="AM299">
            <v>0.53039714501185953</v>
          </cell>
          <cell r="AN299">
            <v>0.5501933187612893</v>
          </cell>
          <cell r="AO299">
            <v>1.6103571093542359</v>
          </cell>
          <cell r="AP299">
            <v>1.9087118263171721</v>
          </cell>
          <cell r="AQ299">
            <v>3.0319902250073212</v>
          </cell>
          <cell r="AR299">
            <v>4.9325001310373748</v>
          </cell>
          <cell r="AS299">
            <v>4.0647260411351702</v>
          </cell>
          <cell r="AT299">
            <v>5.019232100380262</v>
          </cell>
          <cell r="AU299">
            <v>6.184246341247932</v>
          </cell>
          <cell r="AV299">
            <v>8.7797131976776441</v>
          </cell>
          <cell r="AW299">
            <v>6.0093095196448205</v>
          </cell>
          <cell r="AX299">
            <v>3.3815466624912891</v>
          </cell>
          <cell r="AY299">
            <v>3.1534422876386379</v>
          </cell>
          <cell r="AZ299">
            <v>2.5426918728501335</v>
          </cell>
        </row>
        <row r="300">
          <cell r="AL300">
            <v>1297</v>
          </cell>
          <cell r="AM300">
            <v>17.101046701932471</v>
          </cell>
          <cell r="AN300">
            <v>28.070048021988001</v>
          </cell>
          <cell r="AO300">
            <v>17.50008928563814</v>
          </cell>
          <cell r="AP300">
            <v>21.277092483543107</v>
          </cell>
          <cell r="AQ300">
            <v>28.298575433401666</v>
          </cell>
          <cell r="AR300">
            <v>18.743500497942026</v>
          </cell>
          <cell r="AS300">
            <v>11.177996613121719</v>
          </cell>
          <cell r="AT300">
            <v>12.046157040912629</v>
          </cell>
          <cell r="AU300">
            <v>28.578549476634471</v>
          </cell>
          <cell r="AV300">
            <v>13.847596121545763</v>
          </cell>
          <cell r="AW300">
            <v>14.186248140489383</v>
          </cell>
          <cell r="AX300">
            <v>22.321433613138048</v>
          </cell>
          <cell r="AY300">
            <v>16.978209161621262</v>
          </cell>
          <cell r="AZ300">
            <v>16.982550596063085</v>
          </cell>
        </row>
        <row r="301">
          <cell r="AL301">
            <v>1298</v>
          </cell>
          <cell r="AM301">
            <v>16.080358056144053</v>
          </cell>
          <cell r="AN301">
            <v>12.342670117544923</v>
          </cell>
          <cell r="AO301">
            <v>27.30197754997193</v>
          </cell>
          <cell r="AP301">
            <v>21.524725678308226</v>
          </cell>
          <cell r="AQ301">
            <v>45.479853375109819</v>
          </cell>
          <cell r="AR301">
            <v>42.419501126921425</v>
          </cell>
          <cell r="AS301">
            <v>41.663441921635503</v>
          </cell>
          <cell r="AT301">
            <v>23.088467661749206</v>
          </cell>
          <cell r="AU301">
            <v>37.400906974797564</v>
          </cell>
          <cell r="AV301">
            <v>28.012374062054153</v>
          </cell>
          <cell r="AW301">
            <v>23.364738347941415</v>
          </cell>
          <cell r="AX301">
            <v>18.218418648410935</v>
          </cell>
          <cell r="AY301">
            <v>14.364393361706883</v>
          </cell>
          <cell r="AZ301">
            <v>10.959023538496991</v>
          </cell>
        </row>
        <row r="302">
          <cell r="AL302">
            <v>1299</v>
          </cell>
          <cell r="AM302">
            <v>1568.6440418464922</v>
          </cell>
          <cell r="AN302">
            <v>1684.7388103668141</v>
          </cell>
          <cell r="AO302">
            <v>1304.9182285301492</v>
          </cell>
          <cell r="AP302">
            <v>1639.6955561374143</v>
          </cell>
          <cell r="AQ302">
            <v>1874.7806224628603</v>
          </cell>
          <cell r="AR302">
            <v>2044.028054301888</v>
          </cell>
          <cell r="AS302">
            <v>2143.1268051885186</v>
          </cell>
          <cell r="AT302">
            <v>1858.1197235607729</v>
          </cell>
          <cell r="AU302">
            <v>1722.0097666856409</v>
          </cell>
          <cell r="AV302">
            <v>1953.9112703450819</v>
          </cell>
          <cell r="AW302">
            <v>1953.7453948195002</v>
          </cell>
          <cell r="AX302">
            <v>2235.9539181888026</v>
          </cell>
          <cell r="AY302">
            <v>2474.2053635014522</v>
          </cell>
          <cell r="AZ302">
            <v>2577.726673082916</v>
          </cell>
        </row>
        <row r="303">
          <cell r="AL303">
            <v>1300</v>
          </cell>
          <cell r="AM303">
            <v>1796.0811450226743</v>
          </cell>
          <cell r="AN303">
            <v>1900.6142911184195</v>
          </cell>
          <cell r="AO303">
            <v>1703.0909819153305</v>
          </cell>
          <cell r="AP303">
            <v>1973.6956681434367</v>
          </cell>
          <cell r="AQ303">
            <v>2106.2225429717523</v>
          </cell>
          <cell r="AR303">
            <v>2511.6290667242311</v>
          </cell>
          <cell r="AS303">
            <v>2510.9845119112515</v>
          </cell>
          <cell r="AT303">
            <v>2320.892923215833</v>
          </cell>
          <cell r="AU303">
            <v>2174.1247116973409</v>
          </cell>
          <cell r="AV303">
            <v>2325.6252761508167</v>
          </cell>
          <cell r="AW303">
            <v>2326.6506086063987</v>
          </cell>
          <cell r="AX303">
            <v>2437.2994856179857</v>
          </cell>
          <cell r="AY303">
            <v>2554.0806232644809</v>
          </cell>
          <cell r="AZ303">
            <v>2455.6979513733804</v>
          </cell>
        </row>
        <row r="304">
          <cell r="AL304">
            <v>1301</v>
          </cell>
          <cell r="AM304">
            <v>22.492247928262849</v>
          </cell>
          <cell r="AN304">
            <v>22.488642466109585</v>
          </cell>
          <cell r="AO304">
            <v>18.403277344058715</v>
          </cell>
          <cell r="AP304">
            <v>20.563745831956336</v>
          </cell>
          <cell r="AQ304">
            <v>16.17061453337238</v>
          </cell>
          <cell r="AR304">
            <v>23.676000628979398</v>
          </cell>
          <cell r="AS304">
            <v>16.258904164540681</v>
          </cell>
          <cell r="AT304">
            <v>17.06538914129289</v>
          </cell>
          <cell r="AU304">
            <v>18.261262322886125</v>
          </cell>
          <cell r="AV304">
            <v>16.087943652952699</v>
          </cell>
          <cell r="AW304">
            <v>13.972364434109142</v>
          </cell>
          <cell r="AX304">
            <v>14.946543769568015</v>
          </cell>
          <cell r="AY304">
            <v>18.177613347227133</v>
          </cell>
          <cell r="AZ304">
            <v>18.94510327146056</v>
          </cell>
        </row>
        <row r="305">
          <cell r="AL305">
            <v>1302</v>
          </cell>
          <cell r="AM305">
            <v>60.17651389285782</v>
          </cell>
          <cell r="AN305">
            <v>65.169379730758493</v>
          </cell>
          <cell r="AO305">
            <v>76.958562963344107</v>
          </cell>
          <cell r="AP305">
            <v>105.93809216050612</v>
          </cell>
          <cell r="AQ305">
            <v>126.33292604197172</v>
          </cell>
          <cell r="AR305">
            <v>125.28550332834932</v>
          </cell>
          <cell r="AS305">
            <v>148.36250050143371</v>
          </cell>
          <cell r="AT305">
            <v>135.51926671026706</v>
          </cell>
          <cell r="AU305">
            <v>128.15983522558363</v>
          </cell>
          <cell r="AV305">
            <v>143.63317699340067</v>
          </cell>
          <cell r="AW305">
            <v>128.89269684444204</v>
          </cell>
          <cell r="AX305">
            <v>139.41111564768138</v>
          </cell>
          <cell r="AY305">
            <v>146.54126411463523</v>
          </cell>
          <cell r="AZ305">
            <v>136.37800107849964</v>
          </cell>
        </row>
        <row r="306">
          <cell r="AL306">
            <v>1303</v>
          </cell>
          <cell r="AM306">
            <v>11.124303069766697</v>
          </cell>
          <cell r="AN306">
            <v>16.938822082234136</v>
          </cell>
          <cell r="AO306">
            <v>15.855030246728804</v>
          </cell>
          <cell r="AP306">
            <v>17.149872570791079</v>
          </cell>
          <cell r="AQ306">
            <v>17.181277941708153</v>
          </cell>
          <cell r="AR306">
            <v>1.97300005241495</v>
          </cell>
          <cell r="AS306">
            <v>15.242722654256889</v>
          </cell>
          <cell r="AT306">
            <v>14.053849881064734</v>
          </cell>
          <cell r="AU306">
            <v>11.37845995619287</v>
          </cell>
          <cell r="AV306">
            <v>12.284773045201407</v>
          </cell>
          <cell r="AW306">
            <v>18.173945320020973</v>
          </cell>
          <cell r="AX306">
            <v>18.333466499885205</v>
          </cell>
          <cell r="AY306">
            <v>17.260669901289429</v>
          </cell>
          <cell r="AZ306">
            <v>18.122340803697771</v>
          </cell>
        </row>
        <row r="307">
          <cell r="AL307">
            <v>1304</v>
          </cell>
          <cell r="AM307">
            <v>179.056661894032</v>
          </cell>
          <cell r="AN307">
            <v>172.1972633775726</v>
          </cell>
          <cell r="AO307">
            <v>139.04312860738196</v>
          </cell>
          <cell r="AP307">
            <v>210.57381714854381</v>
          </cell>
          <cell r="AQ307">
            <v>192.02604758379704</v>
          </cell>
          <cell r="AR307">
            <v>179.54300476976044</v>
          </cell>
          <cell r="AS307">
            <v>179.86412732023132</v>
          </cell>
          <cell r="AT307">
            <v>184.70774129399365</v>
          </cell>
          <cell r="AU307">
            <v>142.51036947391165</v>
          </cell>
          <cell r="AV307">
            <v>180.51459710720738</v>
          </cell>
          <cell r="AW307">
            <v>141.97867784153311</v>
          </cell>
          <cell r="AX307">
            <v>184.45288710663931</v>
          </cell>
          <cell r="AY307">
            <v>151.27248150407701</v>
          </cell>
          <cell r="AZ307">
            <v>169.55484622352935</v>
          </cell>
        </row>
        <row r="308">
          <cell r="AL308">
            <v>1305</v>
          </cell>
          <cell r="AM308">
            <v>106.55067032213671</v>
          </cell>
          <cell r="AN308">
            <v>115.23900949106824</v>
          </cell>
          <cell r="AO308">
            <v>120.58545364402065</v>
          </cell>
          <cell r="AP308">
            <v>131.66646774995067</v>
          </cell>
          <cell r="AQ308">
            <v>106.11965787525624</v>
          </cell>
          <cell r="AR308">
            <v>110.4880029352372</v>
          </cell>
          <cell r="AS308">
            <v>122.9579627443389</v>
          </cell>
          <cell r="AT308">
            <v>122.46926324927838</v>
          </cell>
          <cell r="AU308">
            <v>132.22568818839483</v>
          </cell>
          <cell r="AV308">
            <v>129.72636021578276</v>
          </cell>
          <cell r="AW308">
            <v>148.95457718808862</v>
          </cell>
          <cell r="AX308">
            <v>150.11486668904891</v>
          </cell>
          <cell r="AY308">
            <v>117.22963862615991</v>
          </cell>
          <cell r="AZ308">
            <v>139.22370245782594</v>
          </cell>
        </row>
        <row r="309">
          <cell r="AL309">
            <v>1306</v>
          </cell>
          <cell r="AM309">
            <v>8.4031351084015036</v>
          </cell>
          <cell r="AN309">
            <v>10.934582772122512</v>
          </cell>
          <cell r="AO309">
            <v>13.99894596052494</v>
          </cell>
          <cell r="AP309">
            <v>15.876039264386131</v>
          </cell>
          <cell r="AQ309">
            <v>25.266585208394346</v>
          </cell>
          <cell r="AR309">
            <v>16.770500445527077</v>
          </cell>
          <cell r="AS309">
            <v>25.404537757094815</v>
          </cell>
          <cell r="AT309">
            <v>51.19616742387867</v>
          </cell>
          <cell r="AU309">
            <v>51.544937390992501</v>
          </cell>
          <cell r="AV309">
            <v>56.190365213123606</v>
          </cell>
          <cell r="AW309">
            <v>48.16702199165001</v>
          </cell>
          <cell r="AX309">
            <v>51.441442598909617</v>
          </cell>
          <cell r="AY309">
            <v>46.4553060535589</v>
          </cell>
          <cell r="AZ309">
            <v>44.117537147547708</v>
          </cell>
        </row>
        <row r="310">
          <cell r="AL310">
            <v>1307</v>
          </cell>
          <cell r="AM310">
            <v>6.0499364328951994</v>
          </cell>
          <cell r="AN310">
            <v>11.10473515033202</v>
          </cell>
          <cell r="AO310">
            <v>8.7392589079573497</v>
          </cell>
          <cell r="AP310">
            <v>9.0686740749580981</v>
          </cell>
          <cell r="AQ310">
            <v>10.106634083357738</v>
          </cell>
          <cell r="AR310">
            <v>8.8785002358672749</v>
          </cell>
          <cell r="AS310">
            <v>12.194178123405511</v>
          </cell>
          <cell r="AT310">
            <v>11.042310620836576</v>
          </cell>
          <cell r="AU310">
            <v>15.700219581790963</v>
          </cell>
          <cell r="AV310">
            <v>19.026894178024168</v>
          </cell>
          <cell r="AW310">
            <v>18.692201993173093</v>
          </cell>
          <cell r="AX310">
            <v>23.712759966481045</v>
          </cell>
          <cell r="AY310">
            <v>28.901635832762945</v>
          </cell>
          <cell r="AZ310">
            <v>25.929418479454753</v>
          </cell>
        </row>
        <row r="311">
          <cell r="AL311">
            <v>1308</v>
          </cell>
          <cell r="AM311">
            <v>672.99677365489686</v>
          </cell>
          <cell r="AN311">
            <v>683.80063408685476</v>
          </cell>
          <cell r="AO311">
            <v>521.43588294487267</v>
          </cell>
          <cell r="AP311">
            <v>605.36023546956494</v>
          </cell>
          <cell r="AQ311">
            <v>695.33642493501236</v>
          </cell>
          <cell r="AR311">
            <v>564.27801499067573</v>
          </cell>
          <cell r="AS311">
            <v>854.60865014866954</v>
          </cell>
          <cell r="AT311">
            <v>1233.7272502734684</v>
          </cell>
          <cell r="AU311">
            <v>923.06027295541787</v>
          </cell>
          <cell r="AV311">
            <v>985.67863706397998</v>
          </cell>
          <cell r="AW311">
            <v>878.40804265904694</v>
          </cell>
          <cell r="AX311">
            <v>1069.9181383715481</v>
          </cell>
          <cell r="AY311">
            <v>1102.5159360677558</v>
          </cell>
          <cell r="AZ311">
            <v>1151.239869342033</v>
          </cell>
        </row>
        <row r="312">
          <cell r="AL312">
            <v>1309</v>
          </cell>
          <cell r="AM312">
            <v>460.18920685464701</v>
          </cell>
          <cell r="AN312">
            <v>468.88595389004917</v>
          </cell>
          <cell r="AO312">
            <v>375.42423172683141</v>
          </cell>
          <cell r="AP312">
            <v>498.59568025986329</v>
          </cell>
          <cell r="AQ312">
            <v>600.3340645514495</v>
          </cell>
          <cell r="AR312">
            <v>476.47951265821041</v>
          </cell>
          <cell r="AS312">
            <v>538.57620045041006</v>
          </cell>
          <cell r="AT312">
            <v>499.91551719787407</v>
          </cell>
          <cell r="AU312">
            <v>499.89637476348258</v>
          </cell>
          <cell r="AV312">
            <v>586.49427676024084</v>
          </cell>
          <cell r="AW312">
            <v>508.07046163576115</v>
          </cell>
          <cell r="AX312">
            <v>558.98310347937479</v>
          </cell>
          <cell r="AY312">
            <v>597.72592158324278</v>
          </cell>
          <cell r="AZ312">
            <v>479.8344242038699</v>
          </cell>
        </row>
        <row r="313">
          <cell r="AL313">
            <v>1310</v>
          </cell>
          <cell r="AM313">
            <v>400.48092635823627</v>
          </cell>
          <cell r="AN313">
            <v>688.87667689068576</v>
          </cell>
          <cell r="AO313">
            <v>634.12055133018623</v>
          </cell>
          <cell r="AP313">
            <v>451.67785191835623</v>
          </cell>
          <cell r="AQ313">
            <v>519.48099188458764</v>
          </cell>
          <cell r="AR313">
            <v>389.66751035195261</v>
          </cell>
          <cell r="AS313">
            <v>582.27200539261321</v>
          </cell>
          <cell r="AT313">
            <v>497.90782435772195</v>
          </cell>
          <cell r="AU313">
            <v>395.02602196473305</v>
          </cell>
          <cell r="AV313">
            <v>369.53789763006733</v>
          </cell>
          <cell r="AW313">
            <v>376.18133632789596</v>
          </cell>
          <cell r="AX313">
            <v>369.48316389778034</v>
          </cell>
          <cell r="AY313">
            <v>395.39022972027396</v>
          </cell>
          <cell r="AZ313">
            <v>363.33966970869665</v>
          </cell>
        </row>
        <row r="314">
          <cell r="AL314">
            <v>1311</v>
          </cell>
          <cell r="AM314">
            <v>106.28497042907782</v>
          </cell>
          <cell r="AN314">
            <v>58.530380351038929</v>
          </cell>
          <cell r="AO314">
            <v>276.30707990757406</v>
          </cell>
          <cell r="AP314">
            <v>96.399628362145862</v>
          </cell>
          <cell r="AQ314">
            <v>133.40756990032213</v>
          </cell>
          <cell r="AR314">
            <v>145.01550385249882</v>
          </cell>
          <cell r="AS314">
            <v>116.86087368263615</v>
          </cell>
          <cell r="AT314">
            <v>97.373102747377075</v>
          </cell>
          <cell r="AU314">
            <v>125.79343963726461</v>
          </cell>
          <cell r="AV314">
            <v>147.48151589815615</v>
          </cell>
          <cell r="AW314">
            <v>253.75245187915667</v>
          </cell>
          <cell r="AX314">
            <v>278.54697662267671</v>
          </cell>
          <cell r="AY314">
            <v>184.93379159184533</v>
          </cell>
          <cell r="AZ314">
            <v>170.21693817006454</v>
          </cell>
        </row>
        <row r="315">
          <cell r="AL315">
            <v>1312</v>
          </cell>
          <cell r="AM315">
            <v>1.0026411058825322</v>
          </cell>
          <cell r="AN315">
            <v>1.0188765162246096</v>
          </cell>
          <cell r="AO315">
            <v>0.93788998797567602</v>
          </cell>
          <cell r="AP315">
            <v>1.2361278405353602</v>
          </cell>
          <cell r="AQ315">
            <v>2.0213268166715475</v>
          </cell>
          <cell r="AR315">
            <v>2.9595000786224248</v>
          </cell>
          <cell r="AS315">
            <v>11.177996613121719</v>
          </cell>
          <cell r="AT315">
            <v>2.0076928401521048</v>
          </cell>
          <cell r="AU315">
            <v>3.4957442970658543</v>
          </cell>
          <cell r="AV315">
            <v>5.0307445463313547</v>
          </cell>
          <cell r="AW315">
            <v>6.0113660937446305</v>
          </cell>
          <cell r="AX315">
            <v>3.9675380555144217</v>
          </cell>
          <cell r="AY315">
            <v>6.058150491091876</v>
          </cell>
          <cell r="AZ315">
            <v>6.7104204939552083</v>
          </cell>
        </row>
        <row r="316">
          <cell r="AL316">
            <v>1313</v>
          </cell>
          <cell r="AM316">
            <v>6.756798412542385</v>
          </cell>
          <cell r="AN316">
            <v>0.9098567289885765</v>
          </cell>
          <cell r="AO316">
            <v>0.93788998797567602</v>
          </cell>
          <cell r="AP316">
            <v>1.0465814445423041</v>
          </cell>
          <cell r="AQ316">
            <v>7.0746438583504165</v>
          </cell>
          <cell r="AR316">
            <v>19.730000524149499</v>
          </cell>
          <cell r="AS316">
            <v>25.404537757094815</v>
          </cell>
          <cell r="AT316">
            <v>32.123085442433677</v>
          </cell>
          <cell r="AU316">
            <v>31.910276375929573</v>
          </cell>
          <cell r="AV316">
            <v>31.332745761827525</v>
          </cell>
          <cell r="AW316">
            <v>31.416225948697562</v>
          </cell>
          <cell r="AX316">
            <v>32.441343688612776</v>
          </cell>
          <cell r="AY316">
            <v>68.317556512278259</v>
          </cell>
          <cell r="AZ316">
            <v>74.390451328376656</v>
          </cell>
        </row>
        <row r="317">
          <cell r="AL317">
            <v>1314</v>
          </cell>
          <cell r="AM317">
            <v>269.25525842033051</v>
          </cell>
          <cell r="AN317">
            <v>312.5882585481616</v>
          </cell>
          <cell r="AO317">
            <v>240.70665174399335</v>
          </cell>
          <cell r="AP317">
            <v>221.12013785893166</v>
          </cell>
          <cell r="AQ317">
            <v>307.24167613407519</v>
          </cell>
          <cell r="AR317">
            <v>350.20750930365364</v>
          </cell>
          <cell r="AS317">
            <v>320.09717573939469</v>
          </cell>
          <cell r="AT317">
            <v>329.26162578494518</v>
          </cell>
          <cell r="AU317">
            <v>343.41883700711674</v>
          </cell>
          <cell r="AV317">
            <v>349.24026869632581</v>
          </cell>
          <cell r="AW317">
            <v>359.79352561355995</v>
          </cell>
          <cell r="AX317">
            <v>365.34681731253261</v>
          </cell>
          <cell r="AY317">
            <v>385.17421498294732</v>
          </cell>
          <cell r="AZ317">
            <v>384.1297881601601</v>
          </cell>
        </row>
        <row r="318">
          <cell r="AL318">
            <v>1315</v>
          </cell>
          <cell r="AM318">
            <v>621.7467735277113</v>
          </cell>
          <cell r="AN318">
            <v>682.09503479869477</v>
          </cell>
          <cell r="AO318">
            <v>506.42026423738213</v>
          </cell>
          <cell r="AP318">
            <v>605.29093893769641</v>
          </cell>
          <cell r="AQ318">
            <v>848.9572630020499</v>
          </cell>
          <cell r="AR318">
            <v>880.94452340327507</v>
          </cell>
          <cell r="AS318">
            <v>765.18467724369589</v>
          </cell>
          <cell r="AT318">
            <v>702.6924940532366</v>
          </cell>
          <cell r="AU318">
            <v>602.53668378651764</v>
          </cell>
          <cell r="AV318">
            <v>632.2447429258001</v>
          </cell>
          <cell r="AW318">
            <v>630.76155928222613</v>
          </cell>
          <cell r="AX318">
            <v>729.51197491693233</v>
          </cell>
          <cell r="AY318">
            <v>696.24991391227354</v>
          </cell>
          <cell r="AZ318">
            <v>507.19478081533157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94"/>
  <sheetViews>
    <sheetView tabSelected="1" zoomScale="85" zoomScaleNormal="85" workbookViewId="0">
      <selection activeCell="C2" sqref="C2:F2"/>
    </sheetView>
  </sheetViews>
  <sheetFormatPr defaultColWidth="0" defaultRowHeight="15" zeroHeight="1" x14ac:dyDescent="0.25"/>
  <cols>
    <col min="1" max="1" width="2.7109375" style="1" customWidth="1"/>
    <col min="2" max="2" width="11.42578125" style="1" customWidth="1"/>
    <col min="3" max="3" width="19.7109375" style="1" customWidth="1"/>
    <col min="4" max="4" width="10.28515625" style="1" customWidth="1"/>
    <col min="5" max="5" width="10.140625" style="1" customWidth="1"/>
    <col min="6" max="6" width="11" style="1" customWidth="1"/>
    <col min="7" max="7" width="10" style="1" customWidth="1"/>
    <col min="8" max="8" width="10.42578125" style="1" customWidth="1"/>
    <col min="9" max="9" width="10" style="1" customWidth="1"/>
    <col min="10" max="10" width="10.28515625" style="1" customWidth="1"/>
    <col min="11" max="11" width="10.7109375" style="1" customWidth="1"/>
    <col min="12" max="12" width="10.42578125" style="1" customWidth="1"/>
    <col min="13" max="14" width="10.85546875" style="1" customWidth="1"/>
    <col min="15" max="15" width="11.140625" style="1" customWidth="1"/>
    <col min="16" max="16" width="11.42578125" style="1" customWidth="1"/>
    <col min="17" max="17" width="10.140625" style="1" customWidth="1"/>
    <col min="18" max="22" width="9.140625" style="1" customWidth="1"/>
    <col min="23" max="23" width="8.140625" style="1" customWidth="1"/>
    <col min="24" max="24" width="9.140625" style="1" customWidth="1"/>
    <col min="25" max="16384" width="9.140625" style="1" hidden="1"/>
  </cols>
  <sheetData>
    <row r="1" spans="2:23" ht="15.75" thickBot="1" x14ac:dyDescent="0.3"/>
    <row r="2" spans="2:23" ht="15.75" thickBot="1" x14ac:dyDescent="0.3">
      <c r="B2" s="2" t="s">
        <v>0</v>
      </c>
      <c r="C2" s="115" t="s">
        <v>2</v>
      </c>
      <c r="D2" s="116"/>
      <c r="E2" s="116"/>
      <c r="F2" s="117"/>
    </row>
    <row r="3" spans="2:23" x14ac:dyDescent="0.25">
      <c r="C3" s="3" t="s">
        <v>324</v>
      </c>
      <c r="D3" s="41">
        <f>1*LEFT(C2,4)</f>
        <v>1001</v>
      </c>
      <c r="E3" s="4" t="s">
        <v>344</v>
      </c>
      <c r="F3" s="41">
        <f>VLOOKUP(D3,[1]EMISSIONI!$A$2:$B$316,2,FALSE)</f>
        <v>7</v>
      </c>
    </row>
    <row r="4" spans="2:23" ht="15.75" thickBot="1" x14ac:dyDescent="0.3">
      <c r="B4" s="5"/>
      <c r="C4" s="6"/>
    </row>
    <row r="5" spans="2:23" x14ac:dyDescent="0.25">
      <c r="B5" s="112" t="s">
        <v>362</v>
      </c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13"/>
      <c r="P5" s="113"/>
      <c r="Q5" s="114"/>
      <c r="S5" s="7" t="s">
        <v>327</v>
      </c>
      <c r="T5" s="8"/>
      <c r="U5" s="8"/>
      <c r="V5" s="39">
        <f>Q18/D18-1</f>
        <v>-7.1534331778035476E-2</v>
      </c>
    </row>
    <row r="6" spans="2:23" ht="15.75" thickBot="1" x14ac:dyDescent="0.3">
      <c r="B6" s="118" t="s">
        <v>325</v>
      </c>
      <c r="C6" s="119"/>
      <c r="D6" s="103">
        <v>2000</v>
      </c>
      <c r="E6" s="103">
        <v>2001</v>
      </c>
      <c r="F6" s="103">
        <v>2002</v>
      </c>
      <c r="G6" s="103">
        <v>2003</v>
      </c>
      <c r="H6" s="103">
        <v>2004</v>
      </c>
      <c r="I6" s="103">
        <v>2005</v>
      </c>
      <c r="J6" s="103">
        <v>2006</v>
      </c>
      <c r="K6" s="103">
        <v>2007</v>
      </c>
      <c r="L6" s="103">
        <v>2008</v>
      </c>
      <c r="M6" s="103">
        <v>2009</v>
      </c>
      <c r="N6" s="103">
        <v>2010</v>
      </c>
      <c r="O6" s="103">
        <v>2011</v>
      </c>
      <c r="P6" s="103">
        <v>2012</v>
      </c>
      <c r="Q6" s="10">
        <v>2013</v>
      </c>
      <c r="S6" s="11" t="s">
        <v>328</v>
      </c>
      <c r="T6" s="12"/>
      <c r="U6" s="12"/>
      <c r="V6" s="40">
        <f>Q19/D19-1</f>
        <v>-0.10597348545131191</v>
      </c>
    </row>
    <row r="7" spans="2:23" x14ac:dyDescent="0.25">
      <c r="B7" s="120" t="s">
        <v>315</v>
      </c>
      <c r="C7" s="121"/>
      <c r="D7" s="58">
        <f>Residenza!D4+Terziario!D4+Agricoltura!C4+Trasporti!C8</f>
        <v>4205.1508307861559</v>
      </c>
      <c r="E7" s="58">
        <f>Residenza!E4+Terziario!E4+Agricoltura!D4+Trasporti!D8</f>
        <v>4249.1388663406997</v>
      </c>
      <c r="F7" s="58">
        <f>Residenza!F4+Terziario!F4+Agricoltura!E4+Trasporti!E8</f>
        <v>4417.5888762964423</v>
      </c>
      <c r="G7" s="58">
        <f>Residenza!G4+Terziario!G4+Agricoltura!F4+Trasporti!F8</f>
        <v>4566.8458106557136</v>
      </c>
      <c r="H7" s="58">
        <f>Residenza!H4+Terziario!H4+Agricoltura!G4+Trasporti!G8</f>
        <v>4718.8907344524368</v>
      </c>
      <c r="I7" s="58">
        <f>Residenza!I4+Terziario!I4+Agricoltura!H4+Trasporti!H8</f>
        <v>4692.0327240822025</v>
      </c>
      <c r="J7" s="58">
        <f>Residenza!J4+Terziario!J4+Agricoltura!I4+Trasporti!I8</f>
        <v>4793.6019695180958</v>
      </c>
      <c r="K7" s="58">
        <f>Residenza!K4+Terziario!K4+Agricoltura!J4+Trasporti!J8</f>
        <v>4523.3615634871485</v>
      </c>
      <c r="L7" s="58">
        <f>Residenza!L4+Terziario!L4+Agricoltura!K4+Trasporti!K8</f>
        <v>4742.9753689808394</v>
      </c>
      <c r="M7" s="58">
        <f>Residenza!M4+Terziario!M4+Agricoltura!L4+Trasporti!L8</f>
        <v>4987.601291442028</v>
      </c>
      <c r="N7" s="58">
        <f>Residenza!N4+Terziario!N4+Agricoltura!M4+Trasporti!M8</f>
        <v>5180.4594879130482</v>
      </c>
      <c r="O7" s="58">
        <f>Residenza!O4+Terziario!O4+Agricoltura!N4+Trasporti!N8</f>
        <v>6026.7703815665009</v>
      </c>
      <c r="P7" s="58">
        <f>Residenza!P4+Terziario!P4+Agricoltura!O4+Trasporti!O8</f>
        <v>5840.1005582685093</v>
      </c>
      <c r="Q7" s="59">
        <f>Residenza!Q4+Terziario!Q4+Agricoltura!P4+Trasporti!P8</f>
        <v>5066.4588669489403</v>
      </c>
    </row>
    <row r="8" spans="2:23" ht="15" customHeight="1" x14ac:dyDescent="0.25">
      <c r="B8" s="122" t="s">
        <v>316</v>
      </c>
      <c r="C8" s="123"/>
      <c r="D8" s="60">
        <f>SUM(D9:D17)</f>
        <v>64729.829436881351</v>
      </c>
      <c r="E8" s="60">
        <f t="shared" ref="E8:Q8" si="0">SUM(E9:E17)</f>
        <v>66072.192817968142</v>
      </c>
      <c r="F8" s="60">
        <f t="shared" si="0"/>
        <v>62776.262348116543</v>
      </c>
      <c r="G8" s="60">
        <f t="shared" si="0"/>
        <v>60675.959814836227</v>
      </c>
      <c r="H8" s="60">
        <f t="shared" si="0"/>
        <v>65222.723404076722</v>
      </c>
      <c r="I8" s="60">
        <f t="shared" si="0"/>
        <v>66676.728530367283</v>
      </c>
      <c r="J8" s="60">
        <f t="shared" si="0"/>
        <v>65157.897809221839</v>
      </c>
      <c r="K8" s="60">
        <f t="shared" si="0"/>
        <v>63576.588335176973</v>
      </c>
      <c r="L8" s="60">
        <f t="shared" si="0"/>
        <v>59946.362905319489</v>
      </c>
      <c r="M8" s="60">
        <f t="shared" si="0"/>
        <v>58569.110444740611</v>
      </c>
      <c r="N8" s="60">
        <f t="shared" si="0"/>
        <v>64210.914945110177</v>
      </c>
      <c r="O8" s="60">
        <f t="shared" si="0"/>
        <v>60709.287537520351</v>
      </c>
      <c r="P8" s="60">
        <f t="shared" si="0"/>
        <v>58682.653239732274</v>
      </c>
      <c r="Q8" s="61">
        <f t="shared" si="0"/>
        <v>58937.303651138907</v>
      </c>
      <c r="V8" s="13"/>
      <c r="W8" s="13"/>
    </row>
    <row r="9" spans="2:23" ht="15" customHeight="1" x14ac:dyDescent="0.25">
      <c r="B9" s="124" t="s">
        <v>407</v>
      </c>
      <c r="C9" s="14" t="s">
        <v>317</v>
      </c>
      <c r="D9" s="31">
        <f>Residenza!D6+Terziario!D6+Trasporti!C7</f>
        <v>7780.355198056589</v>
      </c>
      <c r="E9" s="31">
        <f>Residenza!E6+Terziario!E6+Trasporti!D7</f>
        <v>8586.7864634205125</v>
      </c>
      <c r="F9" s="31">
        <f>Residenza!F6+Terziario!F6+Trasporti!E7</f>
        <v>8885.0594179400468</v>
      </c>
      <c r="G9" s="31">
        <f>Residenza!G6+Terziario!G6+Trasporti!F7</f>
        <v>8866.1245775989464</v>
      </c>
      <c r="H9" s="31">
        <f>Residenza!H6+Terziario!H6+Trasporti!G7</f>
        <v>10005.586421853588</v>
      </c>
      <c r="I9" s="31">
        <f>Residenza!I6+Terziario!I6+Trasporti!H7</f>
        <v>9864.3728098268875</v>
      </c>
      <c r="J9" s="31">
        <f>Residenza!J6+Terziario!J6+Trasporti!I7</f>
        <v>9788.0664120954534</v>
      </c>
      <c r="K9" s="31">
        <f>Residenza!K6+Terziario!K6+Trasporti!J7</f>
        <v>9000.0113653591725</v>
      </c>
      <c r="L9" s="31">
        <f>Residenza!L6+Terziario!L6+Trasporti!K7</f>
        <v>9399.4261592325947</v>
      </c>
      <c r="M9" s="31">
        <f>Residenza!M6+Terziario!M6+Trasporti!L7</f>
        <v>10159.594689126276</v>
      </c>
      <c r="N9" s="31">
        <f>Residenza!N6+Terziario!N6+Trasporti!M7</f>
        <v>11749.855598154134</v>
      </c>
      <c r="O9" s="31">
        <f>Residenza!O6+Terziario!O6+Trasporti!N7</f>
        <v>10704.713569682292</v>
      </c>
      <c r="P9" s="31">
        <f>Residenza!P6+Terziario!P6+Trasporti!O7</f>
        <v>12249.648477961053</v>
      </c>
      <c r="Q9" s="32">
        <f>Residenza!Q6+Terziario!Q6+Trasporti!P7</f>
        <v>12418.650151260106</v>
      </c>
      <c r="V9" s="13"/>
      <c r="W9" s="13"/>
    </row>
    <row r="10" spans="2:23" x14ac:dyDescent="0.25">
      <c r="B10" s="125"/>
      <c r="C10" s="14" t="s">
        <v>318</v>
      </c>
      <c r="D10" s="31">
        <f>Residenza!D7+Terziario!D7</f>
        <v>0</v>
      </c>
      <c r="E10" s="31">
        <f>Residenza!E7+Terziario!E7</f>
        <v>0</v>
      </c>
      <c r="F10" s="31">
        <f>Residenza!F7+Terziario!F7</f>
        <v>0</v>
      </c>
      <c r="G10" s="31">
        <f>Residenza!G7+Terziario!G7</f>
        <v>0</v>
      </c>
      <c r="H10" s="31">
        <f>Residenza!H7+Terziario!H7</f>
        <v>0</v>
      </c>
      <c r="I10" s="31">
        <f>Residenza!I7+Terziario!I7</f>
        <v>0</v>
      </c>
      <c r="J10" s="31">
        <f>Residenza!J7+Terziario!J7</f>
        <v>0</v>
      </c>
      <c r="K10" s="31">
        <f>Residenza!K7+Terziario!K7</f>
        <v>0</v>
      </c>
      <c r="L10" s="31">
        <f>Residenza!L7+Terziario!L7</f>
        <v>0</v>
      </c>
      <c r="M10" s="31">
        <f>Residenza!M7+Terziario!M7</f>
        <v>0</v>
      </c>
      <c r="N10" s="31">
        <f>Residenza!N7+Terziario!N7</f>
        <v>0</v>
      </c>
      <c r="O10" s="31">
        <f>Residenza!O7+Terziario!O7</f>
        <v>0</v>
      </c>
      <c r="P10" s="31">
        <f>Residenza!P7+Terziario!P7</f>
        <v>0</v>
      </c>
      <c r="Q10" s="32">
        <f>Residenza!Q7+Terziario!Q7</f>
        <v>0</v>
      </c>
      <c r="V10" s="13"/>
      <c r="W10" s="13"/>
    </row>
    <row r="11" spans="2:23" x14ac:dyDescent="0.25">
      <c r="B11" s="125"/>
      <c r="C11" s="14" t="s">
        <v>319</v>
      </c>
      <c r="D11" s="31">
        <f>Residenza!D8+Terziario!D8</f>
        <v>1112.0222791579686</v>
      </c>
      <c r="E11" s="31">
        <f>Residenza!E8+Terziario!E8</f>
        <v>995.05096454615318</v>
      </c>
      <c r="F11" s="31">
        <f>Residenza!F8+Terziario!F8</f>
        <v>1177.0991501709082</v>
      </c>
      <c r="G11" s="31">
        <f>Residenza!G8+Terziario!G8</f>
        <v>1226.366027999723</v>
      </c>
      <c r="H11" s="31">
        <f>Residenza!H8+Terziario!H8</f>
        <v>1323.508029755747</v>
      </c>
      <c r="I11" s="31">
        <f>Residenza!I8+Terziario!I8</f>
        <v>1406.4796369139763</v>
      </c>
      <c r="J11" s="31">
        <f>Residenza!J8+Terziario!J8</f>
        <v>910.96341036473109</v>
      </c>
      <c r="K11" s="31">
        <f>Residenza!K8+Terziario!K8</f>
        <v>946.92634819511159</v>
      </c>
      <c r="L11" s="31">
        <f>Residenza!L8+Terziario!L8</f>
        <v>823.51557982472775</v>
      </c>
      <c r="M11" s="31">
        <f>Residenza!M8+Terziario!M8</f>
        <v>894.50128328914616</v>
      </c>
      <c r="N11" s="31">
        <f>Residenza!N8+Terziario!N8</f>
        <v>1110.1905801466792</v>
      </c>
      <c r="O11" s="31">
        <f>Residenza!O8+Terziario!O8</f>
        <v>861.16382068612154</v>
      </c>
      <c r="P11" s="31">
        <f>Residenza!P8+Terziario!P8</f>
        <v>626.06093747931618</v>
      </c>
      <c r="Q11" s="32">
        <f>Residenza!Q8+Terziario!Q8</f>
        <v>479.76021204006929</v>
      </c>
      <c r="V11" s="13"/>
      <c r="W11" s="13"/>
    </row>
    <row r="12" spans="2:23" x14ac:dyDescent="0.25">
      <c r="B12" s="125"/>
      <c r="C12" s="14" t="s">
        <v>320</v>
      </c>
      <c r="D12" s="31">
        <f>Residenza!D9+Trasporti!C5+Terziario!D9+Agricoltura!C5</f>
        <v>27129.849688304934</v>
      </c>
      <c r="E12" s="31">
        <f>Residenza!E9+Trasporti!D5+Terziario!E9+Agricoltura!D5</f>
        <v>28349.84394743025</v>
      </c>
      <c r="F12" s="31">
        <f>Residenza!F9+Trasporti!E5+Terziario!F9+Agricoltura!E5</f>
        <v>24265.69217109212</v>
      </c>
      <c r="G12" s="31">
        <f>Residenza!G9+Trasporti!F5+Terziario!G9+Agricoltura!F5</f>
        <v>22393.511922886493</v>
      </c>
      <c r="H12" s="31">
        <f>Residenza!H9+Trasporti!G5+Terziario!H9+Agricoltura!G5</f>
        <v>24812.928451490003</v>
      </c>
      <c r="I12" s="31">
        <f>Residenza!I9+Trasporti!H5+Terziario!I9+Agricoltura!H5</f>
        <v>26325.208917343974</v>
      </c>
      <c r="J12" s="31">
        <f>Residenza!J9+Trasporti!I5+Terziario!J9+Agricoltura!I5</f>
        <v>25701.705612697038</v>
      </c>
      <c r="K12" s="31">
        <f>Residenza!K9+Trasporti!J5+Terziario!K9+Agricoltura!J5</f>
        <v>25976.366267214289</v>
      </c>
      <c r="L12" s="31">
        <f>Residenza!L9+Trasporti!K5+Terziario!L9+Agricoltura!K5</f>
        <v>20820.886746797591</v>
      </c>
      <c r="M12" s="31">
        <f>Residenza!M9+Trasporti!L5+Terziario!M9+Agricoltura!L5</f>
        <v>20026.452930206193</v>
      </c>
      <c r="N12" s="31">
        <f>Residenza!N9+Trasporti!M5+Terziario!N9+Agricoltura!M5</f>
        <v>22078.107104918548</v>
      </c>
      <c r="O12" s="31">
        <f>Residenza!O9+Trasporti!N5+Terziario!O9+Agricoltura!N5</f>
        <v>20783.098506112619</v>
      </c>
      <c r="P12" s="31">
        <f>Residenza!P9+Trasporti!O5+Terziario!P9+Agricoltura!O5</f>
        <v>18479.167683874057</v>
      </c>
      <c r="Q12" s="32">
        <f>Residenza!Q9+Trasporti!P5+Terziario!Q9+Agricoltura!P5</f>
        <v>18882.967979820332</v>
      </c>
      <c r="V12" s="13"/>
      <c r="W12" s="13"/>
    </row>
    <row r="13" spans="2:23" x14ac:dyDescent="0.25">
      <c r="B13" s="125"/>
      <c r="C13" s="14" t="s">
        <v>321</v>
      </c>
      <c r="D13" s="31">
        <f>Residenza!D10+Trasporti!C6+Terziario!D10</f>
        <v>3190.9275389961576</v>
      </c>
      <c r="E13" s="31">
        <f>Residenza!E10+Trasporti!D6+Terziario!E10</f>
        <v>3232.9398689060599</v>
      </c>
      <c r="F13" s="31">
        <f>Residenza!F10+Trasporti!E6+Terziario!F10</f>
        <v>3722.6820580398412</v>
      </c>
      <c r="G13" s="31">
        <f>Residenza!G10+Trasporti!F6+Terziario!G10</f>
        <v>3655.3882413034153</v>
      </c>
      <c r="H13" s="31">
        <f>Residenza!H10+Trasporti!G6+Terziario!H10</f>
        <v>3635.3239146660462</v>
      </c>
      <c r="I13" s="31">
        <f>Residenza!I10+Trasporti!H6+Terziario!I10</f>
        <v>4086.3348743903807</v>
      </c>
      <c r="J13" s="31">
        <f>Residenza!J10+Trasporti!I6+Terziario!J10</f>
        <v>3685.6709926648718</v>
      </c>
      <c r="K13" s="31">
        <f>Residenza!K10+Trasporti!J6+Terziario!K10</f>
        <v>3285.8119719203987</v>
      </c>
      <c r="L13" s="31">
        <f>Residenza!L10+Trasporti!K6+Terziario!L10</f>
        <v>3958.2760800295832</v>
      </c>
      <c r="M13" s="31">
        <f>Residenza!M10+Trasporti!L6+Terziario!M10</f>
        <v>4006.9919252489017</v>
      </c>
      <c r="N13" s="31">
        <f>Residenza!N10+Trasporti!M6+Terziario!N10</f>
        <v>5132.3925115208458</v>
      </c>
      <c r="O13" s="31">
        <f>Residenza!O10+Trasporti!N6+Terziario!O10</f>
        <v>3890.5999077069191</v>
      </c>
      <c r="P13" s="31">
        <f>Residenza!P10+Trasporti!O6+Terziario!P10</f>
        <v>3715.1288500990331</v>
      </c>
      <c r="Q13" s="32">
        <f>Residenza!Q10+Trasporti!P6+Terziario!Q10</f>
        <v>3897.1511032036042</v>
      </c>
      <c r="V13" s="13"/>
      <c r="W13" s="13"/>
    </row>
    <row r="14" spans="2:23" x14ac:dyDescent="0.25">
      <c r="B14" s="125"/>
      <c r="C14" s="14" t="s">
        <v>345</v>
      </c>
      <c r="D14" s="31">
        <f>Trasporti!C4</f>
        <v>17163.990784811333</v>
      </c>
      <c r="E14" s="31">
        <f>Trasporti!D4</f>
        <v>16714.574356463363</v>
      </c>
      <c r="F14" s="31">
        <f>Trasporti!E4</f>
        <v>15573.007709491931</v>
      </c>
      <c r="G14" s="31">
        <f>Trasporti!F4</f>
        <v>14856.246098580556</v>
      </c>
      <c r="H14" s="31">
        <f>Trasporti!G4</f>
        <v>15089.113385919676</v>
      </c>
      <c r="I14" s="31">
        <f>Trasporti!H4</f>
        <v>14116.082749636344</v>
      </c>
      <c r="J14" s="31">
        <f>Trasporti!I4</f>
        <v>12931.378855580229</v>
      </c>
      <c r="K14" s="31">
        <f>Trasporti!J4</f>
        <v>12067.506762225597</v>
      </c>
      <c r="L14" s="31">
        <f>Trasporti!K4</f>
        <v>11014.88130304812</v>
      </c>
      <c r="M14" s="31">
        <f>Trasporti!L4</f>
        <v>10190.960810018834</v>
      </c>
      <c r="N14" s="31">
        <f>Trasporti!M4</f>
        <v>9608.4024664781955</v>
      </c>
      <c r="O14" s="31">
        <f>Trasporti!N4</f>
        <v>9020.954205873215</v>
      </c>
      <c r="P14" s="31">
        <f>Trasporti!O4</f>
        <v>7917.0391820704745</v>
      </c>
      <c r="Q14" s="32">
        <f>Trasporti!P4</f>
        <v>7490.1241710467193</v>
      </c>
      <c r="V14" s="13"/>
      <c r="W14" s="13"/>
    </row>
    <row r="15" spans="2:23" x14ac:dyDescent="0.25">
      <c r="B15" s="125"/>
      <c r="C15" s="14" t="s">
        <v>322</v>
      </c>
      <c r="D15" s="31">
        <f>Residenza!D11+Terziario!D11</f>
        <v>26.968416764715204</v>
      </c>
      <c r="E15" s="31">
        <f>Residenza!E11+Terziario!E11</f>
        <v>27.432161798247563</v>
      </c>
      <c r="F15" s="31">
        <f>Residenza!F11+Terziario!F11</f>
        <v>42.821554133386726</v>
      </c>
      <c r="G15" s="31">
        <f>Residenza!G11+Terziario!G11</f>
        <v>57.478934581384237</v>
      </c>
      <c r="H15" s="31">
        <f>Residenza!H11+Terziario!H11</f>
        <v>74.441637560252843</v>
      </c>
      <c r="I15" s="31">
        <f>Residenza!I11+Terziario!I11</f>
        <v>91.257584106859113</v>
      </c>
      <c r="J15" s="31">
        <f>Residenza!J11+Terziario!J11</f>
        <v>136.77866551477808</v>
      </c>
      <c r="K15" s="31">
        <f>Residenza!K11+Terziario!K11</f>
        <v>199.28171907902629</v>
      </c>
      <c r="L15" s="31">
        <f>Residenza!L11+Terziario!L11</f>
        <v>308.83475659264934</v>
      </c>
      <c r="M15" s="31">
        <f>Residenza!M11+Terziario!M11</f>
        <v>358.76629305461074</v>
      </c>
      <c r="N15" s="31">
        <f>Residenza!N11+Terziario!N11</f>
        <v>504.80258302233494</v>
      </c>
      <c r="O15" s="31">
        <f>Residenza!O11+Terziario!O11</f>
        <v>608.07238761044005</v>
      </c>
      <c r="P15" s="31">
        <f>Residenza!P11+Terziario!P11</f>
        <v>686.58034340254733</v>
      </c>
      <c r="Q15" s="32">
        <f>Residenza!Q11+Terziario!Q11</f>
        <v>747.98827818894006</v>
      </c>
    </row>
    <row r="16" spans="2:23" x14ac:dyDescent="0.25">
      <c r="B16" s="125"/>
      <c r="C16" s="14" t="s">
        <v>323</v>
      </c>
      <c r="D16" s="31">
        <f>Residenza!D12+Terziario!D12</f>
        <v>8325.7155307896501</v>
      </c>
      <c r="E16" s="31">
        <f>Residenza!E12+Terziario!E12</f>
        <v>8165.5650554035583</v>
      </c>
      <c r="F16" s="31">
        <f>Residenza!F12+Terziario!F12</f>
        <v>9109.9002872483088</v>
      </c>
      <c r="G16" s="31">
        <f>Residenza!G12+Terziario!G12</f>
        <v>9620.8440118857143</v>
      </c>
      <c r="H16" s="31">
        <f>Residenza!H12+Terziario!H12</f>
        <v>10281.821562831403</v>
      </c>
      <c r="I16" s="31">
        <f>Residenza!I12+Terziario!I12</f>
        <v>10786.991958148861</v>
      </c>
      <c r="J16" s="31">
        <f>Residenza!J12+Terziario!J12</f>
        <v>11665.911436835777</v>
      </c>
      <c r="K16" s="31">
        <f>Residenza!K12+Terziario!K12</f>
        <v>11768.25636995684</v>
      </c>
      <c r="L16" s="31">
        <f>Residenza!L12+Terziario!L12</f>
        <v>12955.336672915326</v>
      </c>
      <c r="M16" s="31">
        <f>Residenza!M12+Terziario!M12</f>
        <v>12066.59953444096</v>
      </c>
      <c r="N16" s="31">
        <f>Residenza!N12+Terziario!N12</f>
        <v>13073.377538665418</v>
      </c>
      <c r="O16" s="31">
        <f>Residenza!O12+Terziario!O12</f>
        <v>13735.419117719623</v>
      </c>
      <c r="P16" s="31">
        <f>Residenza!P12+Terziario!P12</f>
        <v>13816.373502457107</v>
      </c>
      <c r="Q16" s="32">
        <f>Residenza!Q12+Terziario!Q12</f>
        <v>13966.712342823566</v>
      </c>
    </row>
    <row r="17" spans="2:23" x14ac:dyDescent="0.25">
      <c r="B17" s="126"/>
      <c r="C17" s="15" t="s">
        <v>347</v>
      </c>
      <c r="D17" s="33">
        <f>Trasporti!C9</f>
        <v>0</v>
      </c>
      <c r="E17" s="33">
        <f>Trasporti!D9</f>
        <v>0</v>
      </c>
      <c r="F17" s="33">
        <f>Trasporti!E9</f>
        <v>0</v>
      </c>
      <c r="G17" s="33">
        <f>Trasporti!F9</f>
        <v>0</v>
      </c>
      <c r="H17" s="33">
        <f>Trasporti!G9</f>
        <v>0</v>
      </c>
      <c r="I17" s="33">
        <f>Trasporti!H9</f>
        <v>0</v>
      </c>
      <c r="J17" s="33">
        <f>Trasporti!I9</f>
        <v>337.42242346896114</v>
      </c>
      <c r="K17" s="33">
        <f>Trasporti!J9</f>
        <v>332.42753122654483</v>
      </c>
      <c r="L17" s="33">
        <f>Trasporti!K9</f>
        <v>665.20560687889838</v>
      </c>
      <c r="M17" s="33">
        <f>Trasporti!L9</f>
        <v>865.24297935568484</v>
      </c>
      <c r="N17" s="33">
        <f>Trasporti!M9</f>
        <v>953.78656220401695</v>
      </c>
      <c r="O17" s="33">
        <f>Trasporti!N9</f>
        <v>1105.2660221291258</v>
      </c>
      <c r="P17" s="33">
        <f>Trasporti!O9</f>
        <v>1192.6542623886835</v>
      </c>
      <c r="Q17" s="34">
        <f>Trasporti!P9</f>
        <v>1053.9494127555627</v>
      </c>
    </row>
    <row r="18" spans="2:23" ht="15.75" thickBot="1" x14ac:dyDescent="0.3">
      <c r="B18" s="110" t="s">
        <v>339</v>
      </c>
      <c r="C18" s="111"/>
      <c r="D18" s="35">
        <f>D7+D8</f>
        <v>68934.980267667503</v>
      </c>
      <c r="E18" s="35">
        <f t="shared" ref="E18:Q18" si="1">E7+E8</f>
        <v>70321.33168430884</v>
      </c>
      <c r="F18" s="35">
        <f t="shared" si="1"/>
        <v>67193.851224412982</v>
      </c>
      <c r="G18" s="35">
        <f t="shared" si="1"/>
        <v>65242.805625491943</v>
      </c>
      <c r="H18" s="35">
        <f t="shared" si="1"/>
        <v>69941.614138529156</v>
      </c>
      <c r="I18" s="35">
        <f t="shared" si="1"/>
        <v>71368.761254449491</v>
      </c>
      <c r="J18" s="35">
        <f t="shared" si="1"/>
        <v>69951.499778739933</v>
      </c>
      <c r="K18" s="35">
        <f t="shared" si="1"/>
        <v>68099.949898664127</v>
      </c>
      <c r="L18" s="35">
        <f t="shared" si="1"/>
        <v>64689.338274300331</v>
      </c>
      <c r="M18" s="35">
        <f t="shared" si="1"/>
        <v>63556.711736182639</v>
      </c>
      <c r="N18" s="35">
        <f t="shared" si="1"/>
        <v>69391.374433023229</v>
      </c>
      <c r="O18" s="35">
        <f t="shared" si="1"/>
        <v>66736.057919086859</v>
      </c>
      <c r="P18" s="35">
        <f t="shared" si="1"/>
        <v>64522.753798000784</v>
      </c>
      <c r="Q18" s="36">
        <f t="shared" si="1"/>
        <v>64003.762518087846</v>
      </c>
    </row>
    <row r="19" spans="2:23" ht="15.75" thickBot="1" x14ac:dyDescent="0.3">
      <c r="B19" s="110" t="s">
        <v>341</v>
      </c>
      <c r="C19" s="111"/>
      <c r="D19" s="37">
        <f>D18/VLOOKUP($D$3,'[2]popolazione residente'!$A$4:$O$318,'[2]popolazione residente'!B2,FALSE)</f>
        <v>26.822949520493193</v>
      </c>
      <c r="E19" s="37">
        <f>E18/VLOOKUP($D$3,'[2]popolazione residente'!$A$4:$O$318,'[2]popolazione residente'!C2,FALSE)</f>
        <v>27.555380754039515</v>
      </c>
      <c r="F19" s="37">
        <f>F18/VLOOKUP($D$3,'[2]popolazione residente'!$A$4:$O$318,'[2]popolazione residente'!D2,FALSE)</f>
        <v>26.247598134536322</v>
      </c>
      <c r="G19" s="37">
        <f>G18/VLOOKUP($D$3,'[2]popolazione residente'!$A$4:$O$318,'[2]popolazione residente'!E2,FALSE)</f>
        <v>25.575384408268107</v>
      </c>
      <c r="H19" s="37">
        <f>H18/VLOOKUP($D$3,'[2]popolazione residente'!$A$4:$O$318,'[2]popolazione residente'!F2,FALSE)</f>
        <v>26.973241086976149</v>
      </c>
      <c r="I19" s="37">
        <f>I18/VLOOKUP($D$3,'[2]popolazione residente'!$A$4:$O$318,'[2]popolazione residente'!G2,FALSE)</f>
        <v>26.620201885285152</v>
      </c>
      <c r="J19" s="37">
        <f>J18/VLOOKUP($D$3,'[2]popolazione residente'!$A$4:$O$318,'[2]popolazione residente'!H2,FALSE)</f>
        <v>26.101305887589529</v>
      </c>
      <c r="K19" s="37">
        <f>K18/VLOOKUP($D$3,'[2]popolazione residente'!$A$4:$O$318,'[2]popolazione residente'!I2,FALSE)</f>
        <v>25.572643596944847</v>
      </c>
      <c r="L19" s="37">
        <f>L18/VLOOKUP($D$3,'[2]popolazione residente'!$A$4:$O$318,'[2]popolazione residente'!J2,FALSE)</f>
        <v>24.319300103120426</v>
      </c>
      <c r="M19" s="37">
        <f>M18/VLOOKUP($D$3,'[2]popolazione residente'!$A$4:$O$318,'[2]popolazione residente'!K2,FALSE)</f>
        <v>24.04718567392457</v>
      </c>
      <c r="N19" s="37">
        <f>N18/VLOOKUP($D$3,'[2]popolazione residente'!$A$4:$O$318,'[2]popolazione residente'!L2,FALSE)</f>
        <v>26.454965471987506</v>
      </c>
      <c r="O19" s="37">
        <f>O18/VLOOKUP($D$3,'[2]popolazione residente'!$A$4:$O$318,'[2]popolazione residente'!M2,FALSE)</f>
        <v>25.491236791095059</v>
      </c>
      <c r="P19" s="37">
        <f>P18/VLOOKUP($D$3,'[2]popolazione residente'!$A$4:$O$318,'[2]popolazione residente'!N2,FALSE)</f>
        <v>24.598838657262974</v>
      </c>
      <c r="Q19" s="38">
        <f>Q18/VLOOKUP($D$3,'[2]popolazione residente'!$A$4:$O$318,'[2]popolazione residente'!O2,FALSE)</f>
        <v>23.980428069721935</v>
      </c>
    </row>
    <row r="20" spans="2:23" ht="15.75" thickBot="1" x14ac:dyDescent="0.3"/>
    <row r="21" spans="2:23" x14ac:dyDescent="0.25">
      <c r="B21" s="16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8"/>
    </row>
    <row r="22" spans="2:23" x14ac:dyDescent="0.25">
      <c r="B22" s="19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1"/>
    </row>
    <row r="23" spans="2:23" x14ac:dyDescent="0.25">
      <c r="B23" s="19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1"/>
    </row>
    <row r="24" spans="2:23" x14ac:dyDescent="0.25">
      <c r="B24" s="19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1"/>
    </row>
    <row r="25" spans="2:23" x14ac:dyDescent="0.25">
      <c r="B25" s="19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1"/>
    </row>
    <row r="26" spans="2:23" x14ac:dyDescent="0.25">
      <c r="B26" s="19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1"/>
    </row>
    <row r="27" spans="2:23" x14ac:dyDescent="0.25">
      <c r="B27" s="19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1"/>
    </row>
    <row r="28" spans="2:23" x14ac:dyDescent="0.25">
      <c r="B28" s="19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1"/>
    </row>
    <row r="29" spans="2:23" x14ac:dyDescent="0.25">
      <c r="B29" s="19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1"/>
    </row>
    <row r="30" spans="2:23" x14ac:dyDescent="0.25">
      <c r="B30" s="19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1"/>
    </row>
    <row r="31" spans="2:23" x14ac:dyDescent="0.25">
      <c r="B31" s="19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1"/>
    </row>
    <row r="32" spans="2:23" x14ac:dyDescent="0.25">
      <c r="B32" s="19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1"/>
    </row>
    <row r="33" spans="2:23" x14ac:dyDescent="0.25">
      <c r="B33" s="19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1"/>
    </row>
    <row r="34" spans="2:23" x14ac:dyDescent="0.25">
      <c r="B34" s="19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1"/>
    </row>
    <row r="35" spans="2:23" ht="15.75" thickBot="1" x14ac:dyDescent="0.3">
      <c r="B35" s="22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4"/>
    </row>
    <row r="36" spans="2:23" ht="15.75" thickBot="1" x14ac:dyDescent="0.3"/>
    <row r="37" spans="2:23" x14ac:dyDescent="0.25">
      <c r="B37" s="112" t="s">
        <v>363</v>
      </c>
      <c r="C37" s="113"/>
      <c r="D37" s="113"/>
      <c r="E37" s="113"/>
      <c r="F37" s="113"/>
      <c r="G37" s="113"/>
      <c r="H37" s="113"/>
      <c r="I37" s="113"/>
      <c r="J37" s="113"/>
      <c r="K37" s="113"/>
      <c r="L37" s="113"/>
      <c r="M37" s="113"/>
      <c r="N37" s="113"/>
      <c r="O37" s="113"/>
      <c r="P37" s="113"/>
      <c r="Q37" s="114"/>
    </row>
    <row r="38" spans="2:23" x14ac:dyDescent="0.25">
      <c r="B38" s="118" t="s">
        <v>325</v>
      </c>
      <c r="C38" s="119"/>
      <c r="D38" s="9">
        <v>2000</v>
      </c>
      <c r="E38" s="9">
        <v>2001</v>
      </c>
      <c r="F38" s="9">
        <v>2002</v>
      </c>
      <c r="G38" s="9">
        <v>2003</v>
      </c>
      <c r="H38" s="9">
        <v>2004</v>
      </c>
      <c r="I38" s="9">
        <v>2005</v>
      </c>
      <c r="J38" s="9">
        <v>2006</v>
      </c>
      <c r="K38" s="9">
        <v>2007</v>
      </c>
      <c r="L38" s="9">
        <v>2008</v>
      </c>
      <c r="M38" s="9">
        <v>2009</v>
      </c>
      <c r="N38" s="9">
        <v>2010</v>
      </c>
      <c r="O38" s="9">
        <v>2011</v>
      </c>
      <c r="P38" s="9">
        <v>2012</v>
      </c>
      <c r="Q38" s="10">
        <v>2013</v>
      </c>
    </row>
    <row r="39" spans="2:23" x14ac:dyDescent="0.25">
      <c r="B39" s="127" t="s">
        <v>366</v>
      </c>
      <c r="C39" s="128"/>
      <c r="D39" s="42">
        <f>Residenza!D13</f>
        <v>28711.82432935321</v>
      </c>
      <c r="E39" s="42">
        <f>Residenza!E13</f>
        <v>28690.161439254432</v>
      </c>
      <c r="F39" s="42">
        <f>Residenza!F13</f>
        <v>28383.273661036994</v>
      </c>
      <c r="G39" s="42">
        <f>Residenza!G13</f>
        <v>27925.622130971271</v>
      </c>
      <c r="H39" s="42">
        <f>Residenza!H13</f>
        <v>29221.774982844774</v>
      </c>
      <c r="I39" s="42">
        <f>Residenza!I13</f>
        <v>30175.718359580278</v>
      </c>
      <c r="J39" s="42">
        <f>Residenza!J13</f>
        <v>28941.324297192208</v>
      </c>
      <c r="K39" s="42">
        <f>Residenza!K13</f>
        <v>27514.759725089883</v>
      </c>
      <c r="L39" s="42">
        <f>Residenza!L13</f>
        <v>28062.443246999337</v>
      </c>
      <c r="M39" s="42">
        <f>Residenza!M13</f>
        <v>27925.661370464404</v>
      </c>
      <c r="N39" s="42">
        <f>Residenza!N13</f>
        <v>31442.307880809742</v>
      </c>
      <c r="O39" s="42">
        <f>Residenza!O13</f>
        <v>29495.002270194782</v>
      </c>
      <c r="P39" s="42">
        <f>Residenza!P13</f>
        <v>30566.438632036552</v>
      </c>
      <c r="Q39" s="43">
        <f>Residenza!Q13</f>
        <v>31240.940991939377</v>
      </c>
    </row>
    <row r="40" spans="2:23" ht="15" customHeight="1" x14ac:dyDescent="0.25">
      <c r="B40" s="129" t="s">
        <v>364</v>
      </c>
      <c r="C40" s="130"/>
      <c r="D40" s="42">
        <f>Terziario!D13</f>
        <v>4611.9353923533545</v>
      </c>
      <c r="E40" s="42">
        <f>Terziario!E13</f>
        <v>4703.8283730418152</v>
      </c>
      <c r="F40" s="42">
        <f>Terziario!F13</f>
        <v>4641.9734792363552</v>
      </c>
      <c r="G40" s="42">
        <f>Terziario!G13</f>
        <v>4558.3959798509177</v>
      </c>
      <c r="H40" s="42">
        <f>Terziario!H13</f>
        <v>4324.5054117544387</v>
      </c>
      <c r="I40" s="42">
        <f>Terziario!I13</f>
        <v>4588.110024488019</v>
      </c>
      <c r="J40" s="42">
        <f>Terziario!J13</f>
        <v>4489.1059102646614</v>
      </c>
      <c r="K40" s="42">
        <f>Terziario!K13</f>
        <v>4088.0344035863814</v>
      </c>
      <c r="L40" s="42">
        <f>Terziario!L13</f>
        <v>4203.200671579054</v>
      </c>
      <c r="M40" s="42">
        <f>Terziario!M13</f>
        <v>4313.450739418271</v>
      </c>
      <c r="N40" s="42">
        <f>Terziario!N13</f>
        <v>5240.3724311384931</v>
      </c>
      <c r="O40" s="42">
        <f>Terziario!O13</f>
        <v>5594.4559987613284</v>
      </c>
      <c r="P40" s="42">
        <f>Terziario!P13</f>
        <v>5200.0369267173828</v>
      </c>
      <c r="Q40" s="43">
        <f>Terziario!Q13</f>
        <v>4600.4811923355974</v>
      </c>
    </row>
    <row r="41" spans="2:23" x14ac:dyDescent="0.25">
      <c r="B41" s="131" t="s">
        <v>365</v>
      </c>
      <c r="C41" s="132"/>
      <c r="D41" s="42">
        <f>Trasporti!C10</f>
        <v>33940.692777035554</v>
      </c>
      <c r="E41" s="42">
        <f>Trasporti!D10</f>
        <v>35260.28506753267</v>
      </c>
      <c r="F41" s="42">
        <f>Trasporti!E10</f>
        <v>32497.337635572698</v>
      </c>
      <c r="G41" s="42">
        <f>Trasporti!F10</f>
        <v>31130.631213814759</v>
      </c>
      <c r="H41" s="42">
        <f>Trasporti!G10</f>
        <v>34323.890947110136</v>
      </c>
      <c r="I41" s="42">
        <f>Trasporti!H10</f>
        <v>34507.953856706517</v>
      </c>
      <c r="J41" s="42">
        <f>Trasporti!I10</f>
        <v>34369.088289756983</v>
      </c>
      <c r="K41" s="42">
        <f>Trasporti!J10</f>
        <v>34401.916179569751</v>
      </c>
      <c r="L41" s="42">
        <f>Trasporti!K10</f>
        <v>30474.641321016465</v>
      </c>
      <c r="M41" s="42">
        <f>Trasporti!L10</f>
        <v>29306.087632486058</v>
      </c>
      <c r="N41" s="42">
        <f>Trasporti!M10</f>
        <v>30191.668993627052</v>
      </c>
      <c r="O41" s="42">
        <f>Trasporti!N10</f>
        <v>29428.35340809913</v>
      </c>
      <c r="P41" s="42">
        <f>Trasporti!O10</f>
        <v>26482.350587955079</v>
      </c>
      <c r="Q41" s="43">
        <f>Trasporti!P10</f>
        <v>26084.260885468582</v>
      </c>
    </row>
    <row r="42" spans="2:23" x14ac:dyDescent="0.25">
      <c r="B42" s="131" t="s">
        <v>367</v>
      </c>
      <c r="C42" s="132"/>
      <c r="D42" s="42">
        <f>Agricoltura!C6</f>
        <v>1670.5277689253815</v>
      </c>
      <c r="E42" s="42">
        <f>Agricoltura!D6</f>
        <v>1667.0568044799252</v>
      </c>
      <c r="F42" s="42">
        <f>Agricoltura!E6</f>
        <v>1671.2664485669443</v>
      </c>
      <c r="G42" s="42">
        <f>Agricoltura!F6</f>
        <v>1628.1563008550033</v>
      </c>
      <c r="H42" s="42">
        <f>Agricoltura!G6</f>
        <v>2071.4427968198038</v>
      </c>
      <c r="I42" s="42">
        <f>Agricoltura!H6</f>
        <v>2096.9790136746651</v>
      </c>
      <c r="J42" s="42">
        <f>Agricoltura!I6</f>
        <v>2151.981281526083</v>
      </c>
      <c r="K42" s="42">
        <f>Agricoltura!J6</f>
        <v>2095.239590418118</v>
      </c>
      <c r="L42" s="42">
        <f>Agricoltura!K6</f>
        <v>1949.0530347054714</v>
      </c>
      <c r="M42" s="42">
        <f>Agricoltura!L6</f>
        <v>2011.5119938138957</v>
      </c>
      <c r="N42" s="42">
        <f>Agricoltura!M6</f>
        <v>2517.0251274479319</v>
      </c>
      <c r="O42" s="42">
        <f>Agricoltura!N6</f>
        <v>2218.2462420316174</v>
      </c>
      <c r="P42" s="42">
        <f>Agricoltura!O6</f>
        <v>2273.9276512917659</v>
      </c>
      <c r="Q42" s="43">
        <f>Agricoltura!P6</f>
        <v>2078.0794483442892</v>
      </c>
    </row>
    <row r="43" spans="2:23" ht="15.75" customHeight="1" thickBot="1" x14ac:dyDescent="0.3">
      <c r="B43" s="110" t="s">
        <v>339</v>
      </c>
      <c r="C43" s="111"/>
      <c r="D43" s="35">
        <f t="shared" ref="D43:Q43" si="2">SUM(D39:D42)</f>
        <v>68934.980267667503</v>
      </c>
      <c r="E43" s="35">
        <f t="shared" si="2"/>
        <v>70321.33168430884</v>
      </c>
      <c r="F43" s="35">
        <f t="shared" si="2"/>
        <v>67193.851224412982</v>
      </c>
      <c r="G43" s="35">
        <f t="shared" si="2"/>
        <v>65242.80562549195</v>
      </c>
      <c r="H43" s="35">
        <f t="shared" si="2"/>
        <v>69941.614138529156</v>
      </c>
      <c r="I43" s="35">
        <f t="shared" si="2"/>
        <v>71368.761254449477</v>
      </c>
      <c r="J43" s="35">
        <f t="shared" si="2"/>
        <v>69951.499778739933</v>
      </c>
      <c r="K43" s="35">
        <f t="shared" si="2"/>
        <v>68099.949898664141</v>
      </c>
      <c r="L43" s="35">
        <f t="shared" si="2"/>
        <v>64689.338274300331</v>
      </c>
      <c r="M43" s="35">
        <f t="shared" si="2"/>
        <v>63556.711736182631</v>
      </c>
      <c r="N43" s="35">
        <f t="shared" si="2"/>
        <v>69391.374433023229</v>
      </c>
      <c r="O43" s="35">
        <f t="shared" si="2"/>
        <v>66736.057919086859</v>
      </c>
      <c r="P43" s="35">
        <f t="shared" si="2"/>
        <v>64522.753798000776</v>
      </c>
      <c r="Q43" s="36">
        <f t="shared" si="2"/>
        <v>64003.762518087846</v>
      </c>
    </row>
    <row r="44" spans="2:23" ht="15.75" thickBot="1" x14ac:dyDescent="0.3"/>
    <row r="45" spans="2:23" x14ac:dyDescent="0.25">
      <c r="B45" s="16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8"/>
      <c r="P45" s="6"/>
      <c r="Q45" s="6"/>
      <c r="R45" s="6"/>
      <c r="S45" s="6"/>
      <c r="T45" s="6"/>
      <c r="U45" s="6"/>
      <c r="V45" s="6"/>
      <c r="W45" s="6"/>
    </row>
    <row r="46" spans="2:23" x14ac:dyDescent="0.25">
      <c r="B46" s="19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1"/>
      <c r="P46" s="6"/>
      <c r="Q46" s="6"/>
      <c r="R46" s="6"/>
      <c r="S46" s="6"/>
      <c r="T46" s="6"/>
      <c r="U46" s="6"/>
      <c r="V46" s="6"/>
      <c r="W46" s="6"/>
    </row>
    <row r="47" spans="2:23" x14ac:dyDescent="0.25">
      <c r="B47" s="19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1"/>
      <c r="P47" s="6"/>
      <c r="Q47" s="6"/>
      <c r="R47" s="6"/>
      <c r="S47" s="6"/>
      <c r="T47" s="6"/>
      <c r="U47" s="6"/>
      <c r="V47" s="6"/>
      <c r="W47" s="6"/>
    </row>
    <row r="48" spans="2:23" x14ac:dyDescent="0.25">
      <c r="B48" s="19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1"/>
      <c r="P48" s="6"/>
      <c r="Q48" s="6"/>
      <c r="R48" s="6"/>
      <c r="S48" s="6"/>
      <c r="T48" s="6"/>
      <c r="U48" s="6"/>
      <c r="V48" s="6"/>
      <c r="W48" s="6"/>
    </row>
    <row r="49" spans="2:23" x14ac:dyDescent="0.25">
      <c r="B49" s="19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1"/>
      <c r="P49" s="6"/>
      <c r="Q49" s="6"/>
      <c r="R49" s="6"/>
      <c r="S49" s="6"/>
      <c r="T49" s="6"/>
      <c r="U49" s="6"/>
      <c r="V49" s="6"/>
      <c r="W49" s="6"/>
    </row>
    <row r="50" spans="2:23" x14ac:dyDescent="0.25">
      <c r="B50" s="19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1"/>
      <c r="P50" s="6"/>
      <c r="Q50" s="6"/>
      <c r="R50" s="6"/>
      <c r="S50" s="6"/>
      <c r="T50" s="6"/>
      <c r="U50" s="6"/>
      <c r="V50" s="6"/>
      <c r="W50" s="6"/>
    </row>
    <row r="51" spans="2:23" x14ac:dyDescent="0.25">
      <c r="B51" s="19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1"/>
      <c r="P51" s="6"/>
      <c r="Q51" s="6"/>
      <c r="R51" s="6"/>
      <c r="S51" s="6"/>
      <c r="T51" s="6"/>
      <c r="U51" s="6"/>
      <c r="V51" s="6"/>
      <c r="W51" s="6"/>
    </row>
    <row r="52" spans="2:23" x14ac:dyDescent="0.25">
      <c r="B52" s="19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1"/>
      <c r="P52" s="6"/>
      <c r="Q52" s="6"/>
      <c r="R52" s="6"/>
      <c r="S52" s="6"/>
      <c r="T52" s="6"/>
      <c r="U52" s="6"/>
      <c r="V52" s="6"/>
      <c r="W52" s="6"/>
    </row>
    <row r="53" spans="2:23" x14ac:dyDescent="0.25">
      <c r="B53" s="19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1"/>
      <c r="P53" s="6"/>
      <c r="Q53" s="6"/>
      <c r="R53" s="6"/>
      <c r="S53" s="6"/>
      <c r="T53" s="6"/>
      <c r="U53" s="6"/>
      <c r="V53" s="6"/>
      <c r="W53" s="6"/>
    </row>
    <row r="54" spans="2:23" x14ac:dyDescent="0.25">
      <c r="B54" s="19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1"/>
      <c r="P54" s="6"/>
      <c r="Q54" s="6"/>
      <c r="R54" s="6"/>
      <c r="S54" s="6"/>
      <c r="T54" s="6"/>
      <c r="U54" s="6"/>
      <c r="V54" s="6"/>
      <c r="W54" s="6"/>
    </row>
    <row r="55" spans="2:23" x14ac:dyDescent="0.25">
      <c r="B55" s="19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1"/>
      <c r="P55" s="6"/>
      <c r="Q55" s="6"/>
      <c r="R55" s="6"/>
      <c r="S55" s="6"/>
      <c r="T55" s="6"/>
      <c r="U55" s="6"/>
      <c r="V55" s="6"/>
      <c r="W55" s="6"/>
    </row>
    <row r="56" spans="2:23" x14ac:dyDescent="0.25">
      <c r="B56" s="19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1"/>
      <c r="P56" s="6"/>
      <c r="Q56" s="6"/>
      <c r="R56" s="6"/>
      <c r="S56" s="6"/>
      <c r="T56" s="6"/>
      <c r="U56" s="6"/>
      <c r="V56" s="6"/>
      <c r="W56" s="6"/>
    </row>
    <row r="57" spans="2:23" x14ac:dyDescent="0.25">
      <c r="B57" s="19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1"/>
      <c r="P57" s="6"/>
      <c r="Q57" s="6"/>
      <c r="R57" s="6"/>
      <c r="S57" s="6"/>
      <c r="T57" s="6"/>
      <c r="U57" s="6"/>
      <c r="V57" s="6"/>
      <c r="W57" s="6"/>
    </row>
    <row r="58" spans="2:23" x14ac:dyDescent="0.25">
      <c r="B58" s="19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1"/>
      <c r="P58" s="6"/>
      <c r="Q58" s="6"/>
      <c r="R58" s="6"/>
      <c r="S58" s="6"/>
      <c r="T58" s="6"/>
      <c r="U58" s="6"/>
      <c r="V58" s="6"/>
      <c r="W58" s="6"/>
    </row>
    <row r="59" spans="2:23" ht="15.75" thickBot="1" x14ac:dyDescent="0.3">
      <c r="B59" s="22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4"/>
      <c r="P59" s="6"/>
      <c r="Q59" s="6"/>
      <c r="R59" s="6"/>
      <c r="S59" s="6"/>
      <c r="T59" s="6"/>
      <c r="U59" s="6"/>
      <c r="V59" s="6"/>
      <c r="W59" s="6"/>
    </row>
    <row r="60" spans="2:23" ht="15.75" thickBot="1" x14ac:dyDescent="0.3"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</row>
    <row r="61" spans="2:23" ht="15.75" x14ac:dyDescent="0.25">
      <c r="B61" s="137" t="s">
        <v>326</v>
      </c>
      <c r="C61" s="138"/>
      <c r="D61" s="138"/>
      <c r="E61" s="138"/>
      <c r="F61" s="138"/>
      <c r="G61" s="138"/>
      <c r="H61" s="138"/>
      <c r="I61" s="138"/>
      <c r="J61" s="138"/>
      <c r="K61" s="138"/>
      <c r="L61" s="138"/>
      <c r="M61" s="138"/>
      <c r="N61" s="139"/>
      <c r="O61" s="6"/>
      <c r="P61" s="6"/>
      <c r="Q61" s="6"/>
      <c r="R61" s="6"/>
      <c r="S61" s="6"/>
      <c r="T61" s="6"/>
      <c r="U61" s="6"/>
      <c r="V61" s="6"/>
      <c r="W61" s="6"/>
    </row>
    <row r="62" spans="2:23" x14ac:dyDescent="0.25">
      <c r="B62" s="140" t="s">
        <v>335</v>
      </c>
      <c r="C62" s="141"/>
      <c r="D62" s="141"/>
      <c r="E62" s="141"/>
      <c r="F62" s="142">
        <v>2000</v>
      </c>
      <c r="G62" s="142"/>
      <c r="H62" s="142"/>
      <c r="I62" s="142">
        <v>2013</v>
      </c>
      <c r="J62" s="142"/>
      <c r="K62" s="142"/>
      <c r="L62" s="143" t="s">
        <v>409</v>
      </c>
      <c r="M62" s="142"/>
      <c r="N62" s="144"/>
      <c r="O62" s="6"/>
      <c r="P62" s="6"/>
      <c r="Q62" s="6"/>
      <c r="R62" s="6"/>
      <c r="S62" s="6"/>
      <c r="T62" s="6"/>
      <c r="U62" s="6"/>
      <c r="V62" s="6"/>
      <c r="W62" s="6"/>
    </row>
    <row r="63" spans="2:23" x14ac:dyDescent="0.25">
      <c r="B63" s="140" t="s">
        <v>334</v>
      </c>
      <c r="C63" s="141"/>
      <c r="D63" s="141"/>
      <c r="E63" s="141"/>
      <c r="F63" s="25" t="s">
        <v>0</v>
      </c>
      <c r="G63" s="25" t="s">
        <v>332</v>
      </c>
      <c r="H63" s="26" t="s">
        <v>333</v>
      </c>
      <c r="I63" s="25" t="s">
        <v>0</v>
      </c>
      <c r="J63" s="25" t="s">
        <v>332</v>
      </c>
      <c r="K63" s="26" t="s">
        <v>333</v>
      </c>
      <c r="L63" s="25" t="s">
        <v>0</v>
      </c>
      <c r="M63" s="25" t="s">
        <v>332</v>
      </c>
      <c r="N63" s="27" t="s">
        <v>333</v>
      </c>
      <c r="O63" s="6"/>
      <c r="P63" s="6"/>
      <c r="Q63" s="6"/>
      <c r="R63" s="6"/>
      <c r="S63" s="6"/>
      <c r="T63" s="6"/>
      <c r="U63" s="6"/>
      <c r="V63" s="6"/>
      <c r="W63" s="6"/>
    </row>
    <row r="64" spans="2:23" x14ac:dyDescent="0.25">
      <c r="B64" s="135" t="s">
        <v>329</v>
      </c>
      <c r="C64" s="136"/>
      <c r="D64" s="136"/>
      <c r="E64" s="136"/>
      <c r="F64" s="44">
        <f>(D16+D15+D17)/D8</f>
        <v>0.12903917745834853</v>
      </c>
      <c r="G64" s="44">
        <f>VLOOKUP(F3,[1]Sheet4!$C$19:$N$28,12,FALSE)</f>
        <v>9.1100825488092146E-2</v>
      </c>
      <c r="H64" s="45">
        <f>[1]Sheet4!$N$29</f>
        <v>4.7066993726465549E-2</v>
      </c>
      <c r="I64" s="44">
        <f>(Q16+Q15+Q17)/Q8</f>
        <v>0.26754956635114668</v>
      </c>
      <c r="J64" s="44">
        <f>VLOOKUP(F3,[1]Sheet4!$C$19:$O$28,13,FALSE)</f>
        <v>0.16984738379533615</v>
      </c>
      <c r="K64" s="45">
        <f>[1]Sheet4!$O$29</f>
        <v>7.5215523298043763E-2</v>
      </c>
      <c r="L64" s="46"/>
      <c r="M64" s="46"/>
      <c r="N64" s="47"/>
      <c r="O64" s="6"/>
      <c r="P64" s="6"/>
      <c r="Q64" s="6"/>
      <c r="R64" s="6"/>
      <c r="S64" s="6"/>
      <c r="T64" s="6"/>
      <c r="U64" s="6"/>
      <c r="V64" s="6"/>
      <c r="W64" s="6"/>
    </row>
    <row r="65" spans="2:23" x14ac:dyDescent="0.25">
      <c r="B65" s="135" t="s">
        <v>369</v>
      </c>
      <c r="C65" s="136"/>
      <c r="D65" s="136"/>
      <c r="E65" s="136"/>
      <c r="F65" s="44">
        <v>0</v>
      </c>
      <c r="G65" s="44">
        <v>0</v>
      </c>
      <c r="H65" s="45">
        <v>0</v>
      </c>
      <c r="I65" s="44">
        <f>VLOOKUP(D3,[3]fattore_elettrico!$A$4:$R$306,18,FALSE)/Q7</f>
        <v>0.15234916024786091</v>
      </c>
      <c r="J65" s="44">
        <f>VLOOKUP(F3,[1]Sheet4!$C$19:$R$28,16,FALSE)</f>
        <v>0.11146355648282504</v>
      </c>
      <c r="K65" s="45">
        <f>[1]Sheet4!$R$29</f>
        <v>5.3005251353448621E-2</v>
      </c>
      <c r="L65" s="46"/>
      <c r="M65" s="46"/>
      <c r="N65" s="47"/>
      <c r="O65" s="6"/>
      <c r="P65" s="6"/>
      <c r="Q65" s="6"/>
      <c r="R65" s="6"/>
      <c r="S65" s="6"/>
      <c r="T65" s="6"/>
      <c r="U65" s="6"/>
      <c r="V65" s="6"/>
      <c r="W65" s="6"/>
    </row>
    <row r="66" spans="2:23" x14ac:dyDescent="0.25">
      <c r="B66" s="135" t="s">
        <v>370</v>
      </c>
      <c r="C66" s="136"/>
      <c r="D66" s="136"/>
      <c r="E66" s="136"/>
      <c r="F66" s="44">
        <f>(D16+D15+D17)/D18</f>
        <v>0.12116756855694663</v>
      </c>
      <c r="G66" s="44">
        <f>VLOOKUP(F3,[1]Sheet4!$C$19:$U$28,19,FALSE)</f>
        <v>8.3190445292358847E-2</v>
      </c>
      <c r="H66" s="45">
        <f>[1]Sheet4!$U$29</f>
        <v>4.0137905271209869E-2</v>
      </c>
      <c r="I66" s="44">
        <f>(Q16+Q15+Q17+VLOOKUP(D3,[3]fattore_elettrico!$A$4:$R$306,18,FALSE))/Q18</f>
        <v>0.25843044434932427</v>
      </c>
      <c r="J66" s="44">
        <f>VLOOKUP(F3,[1]Sheet4!$C$19:$V$28,20,FALSE)</f>
        <v>0.16506679830991713</v>
      </c>
      <c r="K66" s="45">
        <f>[1]Sheet4!$V$29</f>
        <v>7.2952706083509011E-2</v>
      </c>
      <c r="L66" s="46"/>
      <c r="M66" s="46"/>
      <c r="N66" s="47"/>
      <c r="O66" s="6"/>
      <c r="P66" s="6"/>
      <c r="Q66" s="6"/>
      <c r="R66" s="6"/>
      <c r="S66" s="6"/>
      <c r="T66" s="6"/>
      <c r="U66" s="6"/>
      <c r="V66" s="6"/>
      <c r="W66" s="6"/>
    </row>
    <row r="67" spans="2:23" x14ac:dyDescent="0.25">
      <c r="B67" s="135" t="s">
        <v>421</v>
      </c>
      <c r="C67" s="136"/>
      <c r="D67" s="136"/>
      <c r="E67" s="136"/>
      <c r="F67" s="48">
        <f>(D9*0.202+D10*VLOOKUP(D3,[3]fattori_emissione!$T$3:$AH$317,2,FALSE)+D11*0.279+D12*0.267+D13*0.227+D14*0.249)/D8</f>
        <v>0.21819507655604517</v>
      </c>
      <c r="G67" s="48">
        <f>VLOOKUP(F3,[1]Sheet4!$C$19:$Y$28,23,FALSE)</f>
        <v>0.22396131394607008</v>
      </c>
      <c r="H67" s="48">
        <f>[1]Sheet4!$Y$29</f>
        <v>0.22090866259602707</v>
      </c>
      <c r="I67" s="48">
        <f>(Q9*0.202+Q10*VLOOKUP(D3,[3]fattori_emissione!$T$3:$AH$317,15,FALSE)+Q11*0.279+Q12*0.267+Q13*0.227+Q14*0.249)/Q8</f>
        <v>0.1770333295378364</v>
      </c>
      <c r="J67" s="48">
        <f>VLOOKUP(F3,[1]Sheet4!$C$19:$Z$28,24,FALSE)</f>
        <v>0.19649679720898378</v>
      </c>
      <c r="K67" s="48">
        <f>[1]Sheet4!$Z$29</f>
        <v>0.19938485354863009</v>
      </c>
      <c r="L67" s="46"/>
      <c r="M67" s="46"/>
      <c r="N67" s="47"/>
      <c r="O67" s="6"/>
      <c r="P67" s="6"/>
      <c r="Q67" s="6"/>
      <c r="R67" s="6"/>
      <c r="S67" s="6"/>
      <c r="T67" s="6"/>
      <c r="U67" s="6"/>
      <c r="V67" s="6"/>
      <c r="W67" s="6"/>
    </row>
    <row r="68" spans="2:23" x14ac:dyDescent="0.25">
      <c r="B68" s="135" t="s">
        <v>422</v>
      </c>
      <c r="C68" s="136"/>
      <c r="D68" s="136"/>
      <c r="E68" s="136"/>
      <c r="F68" s="48">
        <f>VLOOKUP(D3,[3]fattore_elettrico!$T$4:$AH$318,2,FALSE)</f>
        <v>0.48300000000000004</v>
      </c>
      <c r="G68" s="48">
        <v>0.48299999999999998</v>
      </c>
      <c r="H68" s="48">
        <v>0.48299999999999998</v>
      </c>
      <c r="I68" s="48">
        <f>VLOOKUP(D3,[3]fattore_elettrico!$T$4:$AH$318,15,FALSE)</f>
        <v>0.45791581669120512</v>
      </c>
      <c r="J68" s="48">
        <f>VLOOKUP(F3,[3]Sheet1!$C$19:$F$28,4,FALSE)</f>
        <v>0.43285840515204949</v>
      </c>
      <c r="K68" s="48">
        <f>[3]Sheet1!$F$29</f>
        <v>0.46081844505471892</v>
      </c>
      <c r="L68" s="46"/>
      <c r="M68" s="46"/>
      <c r="N68" s="47"/>
      <c r="O68" s="6"/>
      <c r="P68" s="6"/>
      <c r="Q68" s="6"/>
      <c r="R68" s="6"/>
      <c r="S68" s="6"/>
      <c r="T68" s="6"/>
      <c r="U68" s="6"/>
      <c r="V68" s="6"/>
      <c r="W68" s="6"/>
    </row>
    <row r="69" spans="2:23" x14ac:dyDescent="0.25">
      <c r="B69" s="135" t="s">
        <v>372</v>
      </c>
      <c r="C69" s="136"/>
      <c r="D69" s="136"/>
      <c r="E69" s="136"/>
      <c r="F69" s="44">
        <f>(D78+D79)/D82</f>
        <v>0.43139363398905145</v>
      </c>
      <c r="G69" s="44">
        <f>VLOOKUP(F3,[1]Sheet4!$C$19:$AC$28,27,FALSE)</f>
        <v>0.43369168962057181</v>
      </c>
      <c r="H69" s="44">
        <f>[1]Sheet4!$AC$29</f>
        <v>0.59899538523991225</v>
      </c>
      <c r="I69" s="44">
        <f>(Q78+Q79)/Q82</f>
        <v>0.44869610961471496</v>
      </c>
      <c r="J69" s="44">
        <f>VLOOKUP(F3,[1]Sheet4!$C$19:$AD$28,28,FALSE)</f>
        <v>0.45635497172865847</v>
      </c>
      <c r="K69" s="44">
        <f>[1]Sheet4!$AD$29</f>
        <v>0.70127446573966135</v>
      </c>
      <c r="L69" s="46"/>
      <c r="M69" s="46"/>
      <c r="N69" s="47"/>
      <c r="O69" s="6"/>
      <c r="P69" s="6"/>
      <c r="Q69" s="6"/>
      <c r="R69" s="6"/>
      <c r="S69" s="6"/>
      <c r="T69" s="6"/>
      <c r="U69" s="6"/>
      <c r="V69" s="6"/>
      <c r="W69" s="6"/>
    </row>
    <row r="70" spans="2:23" x14ac:dyDescent="0.25">
      <c r="B70" s="135" t="s">
        <v>373</v>
      </c>
      <c r="C70" s="136"/>
      <c r="D70" s="136"/>
      <c r="E70" s="136"/>
      <c r="F70" s="44">
        <f>D80/D82</f>
        <v>0.53987567876604525</v>
      </c>
      <c r="G70" s="44">
        <f>VLOOKUP(F3,[1]Sheet4!$C$19:$AG$28,31,FALSE)</f>
        <v>0.5463289976416662</v>
      </c>
      <c r="H70" s="44">
        <f>[1]Sheet4!$AG$29</f>
        <v>0.38654384472745962</v>
      </c>
      <c r="I70" s="44">
        <f>Q80/Q82</f>
        <v>0.5060820087299357</v>
      </c>
      <c r="J70" s="44">
        <f>VLOOKUP(F3,[1]Sheet4!$C$19:$AH$28,32,FALSE)</f>
        <v>0.51289733508899049</v>
      </c>
      <c r="K70" s="44">
        <f>[1]Sheet4!$AH$29</f>
        <v>0.28049659029345136</v>
      </c>
      <c r="L70" s="46"/>
      <c r="M70" s="46"/>
      <c r="N70" s="47"/>
      <c r="O70" s="6"/>
      <c r="P70" s="6"/>
      <c r="Q70" s="6"/>
      <c r="R70" s="6"/>
      <c r="S70" s="6"/>
      <c r="T70" s="6"/>
      <c r="U70" s="6"/>
      <c r="V70" s="6"/>
      <c r="W70" s="6"/>
    </row>
    <row r="71" spans="2:23" x14ac:dyDescent="0.25">
      <c r="B71" s="135" t="s">
        <v>330</v>
      </c>
      <c r="C71" s="136"/>
      <c r="D71" s="136"/>
      <c r="E71" s="136"/>
      <c r="F71" s="46"/>
      <c r="G71" s="46"/>
      <c r="H71" s="46"/>
      <c r="I71" s="46"/>
      <c r="J71" s="46"/>
      <c r="K71" s="46"/>
      <c r="L71" s="44">
        <f>Q82/D82-1</f>
        <v>-0.2105216662952647</v>
      </c>
      <c r="M71" s="44">
        <f>VLOOKUP(F3,[1]Sheet4!$C$19:$F$28,4,FALSE)</f>
        <v>-0.26191152370190962</v>
      </c>
      <c r="N71" s="49">
        <f>[1]Sheet4!$F$29</f>
        <v>-0.11591784332860944</v>
      </c>
      <c r="O71" s="6"/>
      <c r="P71" s="6"/>
      <c r="Q71" s="6"/>
      <c r="R71" s="6"/>
      <c r="S71" s="6"/>
      <c r="T71" s="6"/>
      <c r="U71" s="6"/>
      <c r="V71" s="6"/>
      <c r="W71" s="6"/>
    </row>
    <row r="72" spans="2:23" x14ac:dyDescent="0.25">
      <c r="B72" s="135" t="s">
        <v>331</v>
      </c>
      <c r="C72" s="136"/>
      <c r="D72" s="136"/>
      <c r="E72" s="136"/>
      <c r="F72" s="46"/>
      <c r="G72" s="46"/>
      <c r="H72" s="46"/>
      <c r="I72" s="46"/>
      <c r="J72" s="46"/>
      <c r="K72" s="46"/>
      <c r="L72" s="44">
        <f>Q83/D83-1</f>
        <v>-0.23980542614418521</v>
      </c>
      <c r="M72" s="44">
        <f>VLOOKUP(F3,[1]Sheet4!$C$19:$K$28,9,FALSE)</f>
        <v>-0.27332947438137767</v>
      </c>
      <c r="N72" s="49">
        <f>[1]Sheet4!$K$29</f>
        <v>-0.14706100495212893</v>
      </c>
      <c r="O72" s="6"/>
      <c r="P72" s="6"/>
      <c r="Q72" s="6"/>
      <c r="R72" s="6"/>
      <c r="S72" s="6"/>
      <c r="T72" s="6"/>
      <c r="U72" s="6"/>
      <c r="V72" s="6"/>
      <c r="W72" s="6"/>
    </row>
    <row r="73" spans="2:23" x14ac:dyDescent="0.25">
      <c r="B73" s="135" t="s">
        <v>343</v>
      </c>
      <c r="C73" s="136"/>
      <c r="D73" s="136"/>
      <c r="E73" s="136"/>
      <c r="F73" s="50">
        <f>D83</f>
        <v>6.2859213777080871</v>
      </c>
      <c r="G73" s="51">
        <f>VLOOKUP(F3,[1]Sheet4!$C$19:$I$28,7,FALSE)</f>
        <v>7.6385793200806535</v>
      </c>
      <c r="H73" s="51">
        <f>[1]Sheet4!$I$29</f>
        <v>4.7918128281527839</v>
      </c>
      <c r="I73" s="50">
        <f>Q83</f>
        <v>4.7785233230179553</v>
      </c>
      <c r="J73" s="51">
        <f>VLOOKUP(F3,[1]Sheet4!$C$19:$J$28,8,FALSE)</f>
        <v>5.5507304495025469</v>
      </c>
      <c r="K73" s="51">
        <f>[1]Sheet4!$J$29</f>
        <v>4.0871240181021324</v>
      </c>
      <c r="L73" s="52"/>
      <c r="M73" s="52"/>
      <c r="N73" s="53"/>
      <c r="O73" s="6"/>
      <c r="P73" s="6"/>
      <c r="Q73" s="6"/>
      <c r="R73" s="6"/>
      <c r="S73" s="6"/>
      <c r="T73" s="6"/>
      <c r="U73" s="6"/>
      <c r="V73" s="6"/>
      <c r="W73" s="6"/>
    </row>
    <row r="74" spans="2:23" ht="15.75" thickBot="1" x14ac:dyDescent="0.3">
      <c r="B74" s="133" t="s">
        <v>371</v>
      </c>
      <c r="C74" s="134"/>
      <c r="D74" s="134"/>
      <c r="E74" s="134"/>
      <c r="F74" s="54">
        <f>D82/VLOOKUP(D3,[4]Sheet1!$G$299:$I$613,3,FALSE)</f>
        <v>1228.8487164182259</v>
      </c>
      <c r="G74" s="54">
        <f>VLOOKUP(F3,[1]Sheet4!$C$19:$AJ$28,34,FALSE)</f>
        <v>1234.9997524134694</v>
      </c>
      <c r="H74" s="54">
        <f>[1]Sheet4!$AJ$29</f>
        <v>1526.7992647793062</v>
      </c>
      <c r="I74" s="54">
        <f>Q82/VLOOKUP(D3,[4]Sheet1!$G$299:$I$613,3,FALSE)</f>
        <v>970.14943701306379</v>
      </c>
      <c r="J74" s="54">
        <f>VLOOKUP(F3,[1]Sheet4!$C$19:$AK$28,35,FALSE)</f>
        <v>911.53908548737638</v>
      </c>
      <c r="K74" s="54">
        <f>[1]Sheet4!$AK$29</f>
        <v>1349.8159868103826</v>
      </c>
      <c r="L74" s="55"/>
      <c r="M74" s="56"/>
      <c r="N74" s="57"/>
      <c r="O74" s="6"/>
      <c r="P74" s="6"/>
      <c r="Q74" s="6"/>
      <c r="R74" s="6"/>
      <c r="S74" s="6"/>
      <c r="T74" s="6"/>
      <c r="U74" s="6"/>
      <c r="V74" s="6"/>
      <c r="W74" s="6"/>
    </row>
    <row r="75" spans="2:23" ht="15.75" thickBot="1" x14ac:dyDescent="0.3"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</row>
    <row r="76" spans="2:23" x14ac:dyDescent="0.25">
      <c r="B76" s="112" t="s">
        <v>368</v>
      </c>
      <c r="C76" s="113"/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4"/>
      <c r="V76" s="13"/>
    </row>
    <row r="77" spans="2:23" ht="18" x14ac:dyDescent="0.35">
      <c r="B77" s="118" t="s">
        <v>408</v>
      </c>
      <c r="C77" s="119"/>
      <c r="D77" s="9">
        <v>2000</v>
      </c>
      <c r="E77" s="9">
        <v>2001</v>
      </c>
      <c r="F77" s="9">
        <v>2002</v>
      </c>
      <c r="G77" s="9">
        <v>2003</v>
      </c>
      <c r="H77" s="9">
        <v>2004</v>
      </c>
      <c r="I77" s="9">
        <v>2005</v>
      </c>
      <c r="J77" s="9">
        <v>2006</v>
      </c>
      <c r="K77" s="9">
        <v>2007</v>
      </c>
      <c r="L77" s="9">
        <v>2008</v>
      </c>
      <c r="M77" s="9">
        <v>2009</v>
      </c>
      <c r="N77" s="9">
        <v>2010</v>
      </c>
      <c r="O77" s="9">
        <v>2011</v>
      </c>
      <c r="P77" s="9">
        <v>2012</v>
      </c>
      <c r="Q77" s="10">
        <v>2013</v>
      </c>
      <c r="V77" s="13"/>
    </row>
    <row r="78" spans="2:23" x14ac:dyDescent="0.25">
      <c r="B78" s="127" t="s">
        <v>366</v>
      </c>
      <c r="C78" s="128"/>
      <c r="D78" s="42">
        <f>Residenza!D52</f>
        <v>5609.5565663911311</v>
      </c>
      <c r="E78" s="42">
        <f>Residenza!E52</f>
        <v>5586.9163636926351</v>
      </c>
      <c r="F78" s="42">
        <f>Residenza!F52</f>
        <v>5232.6061418196041</v>
      </c>
      <c r="G78" s="42">
        <f>Residenza!G52</f>
        <v>5021.1057314197396</v>
      </c>
      <c r="H78" s="42">
        <f>Residenza!H52</f>
        <v>5147.4695466424564</v>
      </c>
      <c r="I78" s="42">
        <f>Residenza!I52</f>
        <v>5254.8855673135249</v>
      </c>
      <c r="J78" s="42">
        <f>Residenza!J52</f>
        <v>4689.5758644404086</v>
      </c>
      <c r="K78" s="42">
        <f>Residenza!K52</f>
        <v>4284.0025300594752</v>
      </c>
      <c r="L78" s="42">
        <f>Residenza!L52</f>
        <v>4091.7097785959086</v>
      </c>
      <c r="M78" s="42">
        <f>Residenza!M52</f>
        <v>4246.1763750117389</v>
      </c>
      <c r="N78" s="42">
        <f>Residenza!N52</f>
        <v>4798.9040611864639</v>
      </c>
      <c r="O78" s="42">
        <f>Residenza!O52</f>
        <v>4118.0361333490464</v>
      </c>
      <c r="P78" s="42">
        <f>Residenza!P52</f>
        <v>4255.0401422083905</v>
      </c>
      <c r="Q78" s="43">
        <f>Residenza!Q52</f>
        <v>4369.9669957688311</v>
      </c>
      <c r="V78" s="13"/>
    </row>
    <row r="79" spans="2:23" x14ac:dyDescent="0.25">
      <c r="B79" s="129" t="s">
        <v>364</v>
      </c>
      <c r="C79" s="130"/>
      <c r="D79" s="42">
        <f>Terziario!D52</f>
        <v>1359.5290514831872</v>
      </c>
      <c r="E79" s="42">
        <f>Terziario!E52</f>
        <v>1398.4865266127895</v>
      </c>
      <c r="F79" s="42">
        <f>Terziario!F52</f>
        <v>1397.4210398774826</v>
      </c>
      <c r="G79" s="42">
        <f>Terziario!G52</f>
        <v>1357.1693052873411</v>
      </c>
      <c r="H79" s="42">
        <f>Terziario!H52</f>
        <v>1295.2681183915001</v>
      </c>
      <c r="I79" s="42">
        <f>Terziario!I52</f>
        <v>1363.3560616300711</v>
      </c>
      <c r="J79" s="42">
        <f>Terziario!J52</f>
        <v>1363.8883518546281</v>
      </c>
      <c r="K79" s="42">
        <f>Terziario!K52</f>
        <v>1248.6441742155598</v>
      </c>
      <c r="L79" s="42">
        <f>Terziario!L52</f>
        <v>1270.5875987779855</v>
      </c>
      <c r="M79" s="42">
        <f>Terziario!M52</f>
        <v>1335.2736721967731</v>
      </c>
      <c r="N79" s="42">
        <f>Terziario!N52</f>
        <v>1570.7222212238494</v>
      </c>
      <c r="O79" s="42">
        <f>Terziario!O52</f>
        <v>1850.4423161644509</v>
      </c>
      <c r="P79" s="42">
        <f>Terziario!P52</f>
        <v>1677.3698742199163</v>
      </c>
      <c r="Q79" s="43">
        <f>Terziario!Q52</f>
        <v>1352.648781465796</v>
      </c>
      <c r="V79" s="13"/>
      <c r="W79" s="13"/>
    </row>
    <row r="80" spans="2:23" x14ac:dyDescent="0.25">
      <c r="B80" s="131" t="s">
        <v>365</v>
      </c>
      <c r="C80" s="132"/>
      <c r="D80" s="42">
        <f>Trasporti!C45</f>
        <v>8721.5933010825793</v>
      </c>
      <c r="E80" s="42">
        <f>Trasporti!D45</f>
        <v>9081.8334198956509</v>
      </c>
      <c r="F80" s="42">
        <f>Trasporti!E45</f>
        <v>8366.0664403483952</v>
      </c>
      <c r="G80" s="42">
        <f>Trasporti!F45</f>
        <v>8014.768057629748</v>
      </c>
      <c r="H80" s="42">
        <f>Trasporti!G45</f>
        <v>8859.8644657153345</v>
      </c>
      <c r="I80" s="42">
        <f>Trasporti!H45</f>
        <v>8923.1529079318279</v>
      </c>
      <c r="J80" s="42">
        <f>Trasporti!I45</f>
        <v>8814.9441642455731</v>
      </c>
      <c r="K80" s="42">
        <f>Trasporti!J45</f>
        <v>8839.8767554168207</v>
      </c>
      <c r="L80" s="42">
        <f>Trasporti!K45</f>
        <v>7713.5544200697814</v>
      </c>
      <c r="M80" s="42">
        <f>Trasporti!L45</f>
        <v>7352.3473049089553</v>
      </c>
      <c r="N80" s="42">
        <f>Trasporti!M45</f>
        <v>7557.6478322803414</v>
      </c>
      <c r="O80" s="42">
        <f>Trasporti!N45</f>
        <v>7315.3117596777656</v>
      </c>
      <c r="P80" s="42">
        <f>Trasporti!O45</f>
        <v>6523.2377583300813</v>
      </c>
      <c r="Q80" s="43">
        <f>Trasporti!P45</f>
        <v>6454.5085764602409</v>
      </c>
      <c r="V80" s="13"/>
      <c r="W80" s="13"/>
    </row>
    <row r="81" spans="2:23" x14ac:dyDescent="0.25">
      <c r="B81" s="131" t="s">
        <v>367</v>
      </c>
      <c r="C81" s="132"/>
      <c r="D81" s="42">
        <f>Agricoltura!C36</f>
        <v>464.13902175288661</v>
      </c>
      <c r="E81" s="42">
        <f>Agricoltura!D36</f>
        <v>462.46254592573121</v>
      </c>
      <c r="F81" s="42">
        <f>Agricoltura!E36</f>
        <v>462.4620270474058</v>
      </c>
      <c r="G81" s="42">
        <f>Agricoltura!F36</f>
        <v>453.90281142992012</v>
      </c>
      <c r="H81" s="42">
        <f>Agricoltura!G36</f>
        <v>574.46894977853924</v>
      </c>
      <c r="I81" s="42">
        <f>Agricoltura!H36</f>
        <v>581.20179721721706</v>
      </c>
      <c r="J81" s="42">
        <f>Agricoltura!I36</f>
        <v>596.29066501536101</v>
      </c>
      <c r="K81" s="42">
        <f>Agricoltura!J36</f>
        <v>579.78929107737531</v>
      </c>
      <c r="L81" s="42">
        <f>Agricoltura!K36</f>
        <v>539.79076839274762</v>
      </c>
      <c r="M81" s="42">
        <f>Agricoltura!L36</f>
        <v>563.44977748080373</v>
      </c>
      <c r="N81" s="42">
        <f>Agricoltura!M36</f>
        <v>698.06126572675225</v>
      </c>
      <c r="O81" s="42">
        <f>Agricoltura!N36</f>
        <v>614.99408575092343</v>
      </c>
      <c r="P81" s="42">
        <f>Agricoltura!O36</f>
        <v>628.27004606525361</v>
      </c>
      <c r="Q81" s="43">
        <f>Agricoltura!P36</f>
        <v>576.75439544005599</v>
      </c>
      <c r="V81" s="13"/>
      <c r="W81" s="13"/>
    </row>
    <row r="82" spans="2:23" ht="15.75" thickBot="1" x14ac:dyDescent="0.3">
      <c r="B82" s="110" t="s">
        <v>340</v>
      </c>
      <c r="C82" s="111"/>
      <c r="D82" s="35">
        <f t="shared" ref="D82:Q82" si="3">SUM(D78:D81)</f>
        <v>16154.817940709783</v>
      </c>
      <c r="E82" s="35">
        <f t="shared" si="3"/>
        <v>16529.698856126804</v>
      </c>
      <c r="F82" s="35">
        <f t="shared" si="3"/>
        <v>15458.555649092888</v>
      </c>
      <c r="G82" s="35">
        <f t="shared" si="3"/>
        <v>14846.945905766748</v>
      </c>
      <c r="H82" s="35">
        <f t="shared" si="3"/>
        <v>15877.07108052783</v>
      </c>
      <c r="I82" s="35">
        <f t="shared" si="3"/>
        <v>16122.596334092643</v>
      </c>
      <c r="J82" s="35">
        <f t="shared" si="3"/>
        <v>15464.699045555972</v>
      </c>
      <c r="K82" s="35">
        <f t="shared" si="3"/>
        <v>14952.312750769232</v>
      </c>
      <c r="L82" s="35">
        <f t="shared" si="3"/>
        <v>13615.642565836424</v>
      </c>
      <c r="M82" s="35">
        <f t="shared" si="3"/>
        <v>13497.247129598272</v>
      </c>
      <c r="N82" s="35">
        <f t="shared" si="3"/>
        <v>14625.335380417408</v>
      </c>
      <c r="O82" s="35">
        <f t="shared" si="3"/>
        <v>13898.784294942185</v>
      </c>
      <c r="P82" s="35">
        <f t="shared" si="3"/>
        <v>13083.917820823643</v>
      </c>
      <c r="Q82" s="36">
        <f t="shared" si="3"/>
        <v>12753.878749134923</v>
      </c>
      <c r="V82" s="13"/>
      <c r="W82" s="13"/>
    </row>
    <row r="83" spans="2:23" ht="15.75" thickBot="1" x14ac:dyDescent="0.3">
      <c r="B83" s="110" t="s">
        <v>341</v>
      </c>
      <c r="C83" s="111"/>
      <c r="D83" s="37">
        <f>D82/VLOOKUP($D$3,'[2]popolazione residente'!$A$4:$O$318,'[2]popolazione residente'!B2,FALSE)</f>
        <v>6.2859213777080871</v>
      </c>
      <c r="E83" s="37">
        <f>E82/VLOOKUP($D$3,'[2]popolazione residente'!$A$4:$O$318,'[2]popolazione residente'!C2,FALSE)</f>
        <v>6.4771547241876197</v>
      </c>
      <c r="F83" s="37">
        <f>F82/VLOOKUP($D$3,'[2]popolazione residente'!$A$4:$O$318,'[2]popolazione residente'!D2,FALSE)</f>
        <v>6.0384983004269097</v>
      </c>
      <c r="G83" s="37">
        <f>G82/VLOOKUP($D$3,'[2]popolazione residente'!$A$4:$O$318,'[2]popolazione residente'!E2,FALSE)</f>
        <v>5.8200493554554091</v>
      </c>
      <c r="H83" s="37">
        <f>H82/VLOOKUP($D$3,'[2]popolazione residente'!$A$4:$O$318,'[2]popolazione residente'!F2,FALSE)</f>
        <v>6.1230509373420094</v>
      </c>
      <c r="I83" s="37">
        <f>I82/VLOOKUP($D$3,'[2]popolazione residente'!$A$4:$O$318,'[2]popolazione residente'!G2,FALSE)</f>
        <v>6.0136502551632383</v>
      </c>
      <c r="J83" s="37">
        <f>J82/VLOOKUP($D$3,'[2]popolazione residente'!$A$4:$O$318,'[2]popolazione residente'!H2,FALSE)</f>
        <v>5.7704100916253624</v>
      </c>
      <c r="K83" s="37">
        <f>K82/VLOOKUP($D$3,'[2]popolazione residente'!$A$4:$O$318,'[2]popolazione residente'!I2,FALSE)</f>
        <v>5.6148376833530724</v>
      </c>
      <c r="L83" s="37">
        <f>L82/VLOOKUP($D$3,'[2]popolazione residente'!$A$4:$O$318,'[2]popolazione residente'!J2,FALSE)</f>
        <v>5.118662618735498</v>
      </c>
      <c r="M83" s="37">
        <f>M82/VLOOKUP($D$3,'[2]popolazione residente'!$A$4:$O$318,'[2]popolazione residente'!K2,FALSE)</f>
        <v>5.1067904387431984</v>
      </c>
      <c r="N83" s="37">
        <f>N82/VLOOKUP($D$3,'[2]popolazione residente'!$A$4:$O$318,'[2]popolazione residente'!L2,FALSE)</f>
        <v>5.5758045674484968</v>
      </c>
      <c r="O83" s="37">
        <f>O82/VLOOKUP($D$3,'[2]popolazione residente'!$A$4:$O$318,'[2]popolazione residente'!M2,FALSE)</f>
        <v>5.3089321218266559</v>
      </c>
      <c r="P83" s="37">
        <f>P82/VLOOKUP($D$3,'[2]popolazione residente'!$A$4:$O$318,'[2]popolazione residente'!N2,FALSE)</f>
        <v>4.9881501413738629</v>
      </c>
      <c r="Q83" s="38">
        <f>Q82/VLOOKUP($D$3,'[2]popolazione residente'!$A$4:$O$318,'[2]popolazione residente'!O2,FALSE)</f>
        <v>4.7785233230179553</v>
      </c>
      <c r="V83" s="13"/>
      <c r="W83" s="13"/>
    </row>
    <row r="84" spans="2:23" ht="15.75" thickBot="1" x14ac:dyDescent="0.3"/>
    <row r="85" spans="2:23" x14ac:dyDescent="0.25">
      <c r="B85" s="16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8"/>
    </row>
    <row r="86" spans="2:23" x14ac:dyDescent="0.25">
      <c r="B86" s="19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1"/>
    </row>
    <row r="87" spans="2:23" x14ac:dyDescent="0.25">
      <c r="B87" s="19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1"/>
    </row>
    <row r="88" spans="2:23" x14ac:dyDescent="0.25">
      <c r="B88" s="19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1"/>
    </row>
    <row r="89" spans="2:23" x14ac:dyDescent="0.25">
      <c r="B89" s="19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1"/>
    </row>
    <row r="90" spans="2:23" x14ac:dyDescent="0.25">
      <c r="B90" s="19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1"/>
    </row>
    <row r="91" spans="2:23" x14ac:dyDescent="0.25">
      <c r="B91" s="19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1"/>
    </row>
    <row r="92" spans="2:23" x14ac:dyDescent="0.25">
      <c r="B92" s="19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1"/>
    </row>
    <row r="93" spans="2:23" x14ac:dyDescent="0.25">
      <c r="B93" s="19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1"/>
    </row>
    <row r="94" spans="2:23" x14ac:dyDescent="0.25">
      <c r="B94" s="19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1"/>
    </row>
    <row r="95" spans="2:23" x14ac:dyDescent="0.25">
      <c r="B95" s="19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1"/>
    </row>
    <row r="96" spans="2:23" x14ac:dyDescent="0.25">
      <c r="B96" s="19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1"/>
    </row>
    <row r="97" spans="2:23" x14ac:dyDescent="0.25">
      <c r="B97" s="19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1"/>
    </row>
    <row r="98" spans="2:23" x14ac:dyDescent="0.25">
      <c r="B98" s="19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1"/>
    </row>
    <row r="99" spans="2:23" ht="15.75" thickBot="1" x14ac:dyDescent="0.3">
      <c r="B99" s="22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4"/>
    </row>
    <row r="100" spans="2:23" x14ac:dyDescent="0.25"/>
    <row r="101" spans="2:23" hidden="1" x14ac:dyDescent="0.25"/>
    <row r="102" spans="2:23" hidden="1" x14ac:dyDescent="0.25"/>
    <row r="103" spans="2:23" hidden="1" x14ac:dyDescent="0.25"/>
    <row r="104" spans="2:23" hidden="1" x14ac:dyDescent="0.25"/>
    <row r="105" spans="2:23" hidden="1" x14ac:dyDescent="0.25"/>
    <row r="106" spans="2:23" hidden="1" x14ac:dyDescent="0.25"/>
    <row r="107" spans="2:23" hidden="1" x14ac:dyDescent="0.25"/>
    <row r="108" spans="2:23" hidden="1" x14ac:dyDescent="0.25"/>
    <row r="109" spans="2:23" hidden="1" x14ac:dyDescent="0.25"/>
    <row r="110" spans="2:23" hidden="1" x14ac:dyDescent="0.25"/>
    <row r="111" spans="2:23" hidden="1" x14ac:dyDescent="0.25"/>
    <row r="112" spans="2:23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  <row r="161" hidden="1" x14ac:dyDescent="0.25"/>
    <row r="162" hidden="1" x14ac:dyDescent="0.25"/>
    <row r="163" hidden="1" x14ac:dyDescent="0.25"/>
    <row r="164" hidden="1" x14ac:dyDescent="0.25"/>
    <row r="165" hidden="1" x14ac:dyDescent="0.25"/>
    <row r="166" hidden="1" x14ac:dyDescent="0.25"/>
    <row r="167" hidden="1" x14ac:dyDescent="0.25"/>
    <row r="168" hidden="1" x14ac:dyDescent="0.25"/>
    <row r="169" hidden="1" x14ac:dyDescent="0.25"/>
    <row r="170" hidden="1" x14ac:dyDescent="0.25"/>
    <row r="171" hidden="1" x14ac:dyDescent="0.25"/>
    <row r="172" hidden="1" x14ac:dyDescent="0.25"/>
    <row r="173" hidden="1" x14ac:dyDescent="0.25"/>
    <row r="174" hidden="1" x14ac:dyDescent="0.25"/>
    <row r="175" hidden="1" x14ac:dyDescent="0.25"/>
    <row r="176" hidden="1" x14ac:dyDescent="0.25"/>
    <row r="177" hidden="1" x14ac:dyDescent="0.25"/>
    <row r="178" hidden="1" x14ac:dyDescent="0.25"/>
    <row r="179" hidden="1" x14ac:dyDescent="0.25"/>
    <row r="180" hidden="1" x14ac:dyDescent="0.25"/>
    <row r="181" hidden="1" x14ac:dyDescent="0.25"/>
    <row r="182" hidden="1" x14ac:dyDescent="0.25"/>
    <row r="183" hidden="1" x14ac:dyDescent="0.25"/>
    <row r="184" hidden="1" x14ac:dyDescent="0.25"/>
    <row r="185" hidden="1" x14ac:dyDescent="0.25"/>
    <row r="186" hidden="1" x14ac:dyDescent="0.25"/>
    <row r="187" hidden="1" x14ac:dyDescent="0.25"/>
    <row r="188" hidden="1" x14ac:dyDescent="0.25"/>
    <row r="189" hidden="1" x14ac:dyDescent="0.25"/>
    <row r="190" hidden="1" x14ac:dyDescent="0.25"/>
    <row r="191" hidden="1" x14ac:dyDescent="0.25"/>
    <row r="192" hidden="1" x14ac:dyDescent="0.25"/>
    <row r="193" hidden="1" x14ac:dyDescent="0.25"/>
    <row r="194" hidden="1" x14ac:dyDescent="0.25"/>
    <row r="195" hidden="1" x14ac:dyDescent="0.25"/>
    <row r="196" hidden="1" x14ac:dyDescent="0.25"/>
    <row r="197" hidden="1" x14ac:dyDescent="0.25"/>
    <row r="198" hidden="1" x14ac:dyDescent="0.25"/>
    <row r="199" hidden="1" x14ac:dyDescent="0.25"/>
    <row r="200" hidden="1" x14ac:dyDescent="0.25"/>
    <row r="201" hidden="1" x14ac:dyDescent="0.25"/>
    <row r="202" hidden="1" x14ac:dyDescent="0.25"/>
    <row r="203" hidden="1" x14ac:dyDescent="0.25"/>
    <row r="204" hidden="1" x14ac:dyDescent="0.25"/>
    <row r="205" hidden="1" x14ac:dyDescent="0.25"/>
    <row r="206" hidden="1" x14ac:dyDescent="0.25"/>
    <row r="207" hidden="1" x14ac:dyDescent="0.25"/>
    <row r="208" hidden="1" x14ac:dyDescent="0.25"/>
    <row r="209" hidden="1" x14ac:dyDescent="0.25"/>
    <row r="210" hidden="1" x14ac:dyDescent="0.25"/>
    <row r="211" hidden="1" x14ac:dyDescent="0.25"/>
    <row r="212" hidden="1" x14ac:dyDescent="0.25"/>
    <row r="213" hidden="1" x14ac:dyDescent="0.25"/>
    <row r="214" hidden="1" x14ac:dyDescent="0.25"/>
    <row r="215" hidden="1" x14ac:dyDescent="0.25"/>
    <row r="216" hidden="1" x14ac:dyDescent="0.25"/>
    <row r="217" hidden="1" x14ac:dyDescent="0.25"/>
    <row r="218" hidden="1" x14ac:dyDescent="0.25"/>
    <row r="219" hidden="1" x14ac:dyDescent="0.25"/>
    <row r="220" hidden="1" x14ac:dyDescent="0.25"/>
    <row r="221" hidden="1" x14ac:dyDescent="0.25"/>
    <row r="222" hidden="1" x14ac:dyDescent="0.25"/>
    <row r="223" hidden="1" x14ac:dyDescent="0.25"/>
    <row r="224" hidden="1" x14ac:dyDescent="0.25"/>
    <row r="225" hidden="1" x14ac:dyDescent="0.25"/>
    <row r="226" hidden="1" x14ac:dyDescent="0.25"/>
    <row r="227" hidden="1" x14ac:dyDescent="0.25"/>
    <row r="228" hidden="1" x14ac:dyDescent="0.25"/>
    <row r="229" hidden="1" x14ac:dyDescent="0.25"/>
    <row r="230" hidden="1" x14ac:dyDescent="0.25"/>
    <row r="231" hidden="1" x14ac:dyDescent="0.25"/>
    <row r="232" hidden="1" x14ac:dyDescent="0.25"/>
    <row r="233" hidden="1" x14ac:dyDescent="0.25"/>
    <row r="234" hidden="1" x14ac:dyDescent="0.25"/>
    <row r="235" hidden="1" x14ac:dyDescent="0.25"/>
    <row r="236" hidden="1" x14ac:dyDescent="0.25"/>
    <row r="237" hidden="1" x14ac:dyDescent="0.25"/>
    <row r="238" hidden="1" x14ac:dyDescent="0.25"/>
    <row r="239" hidden="1" x14ac:dyDescent="0.25"/>
    <row r="240" hidden="1" x14ac:dyDescent="0.25"/>
    <row r="241" hidden="1" x14ac:dyDescent="0.25"/>
    <row r="242" hidden="1" x14ac:dyDescent="0.25"/>
    <row r="243" hidden="1" x14ac:dyDescent="0.25"/>
    <row r="244" hidden="1" x14ac:dyDescent="0.25"/>
    <row r="245" hidden="1" x14ac:dyDescent="0.25"/>
    <row r="246" hidden="1" x14ac:dyDescent="0.25"/>
    <row r="247" hidden="1" x14ac:dyDescent="0.25"/>
    <row r="248" hidden="1" x14ac:dyDescent="0.25"/>
    <row r="249" hidden="1" x14ac:dyDescent="0.25"/>
    <row r="250" hidden="1" x14ac:dyDescent="0.25"/>
    <row r="251" hidden="1" x14ac:dyDescent="0.25"/>
    <row r="252" hidden="1" x14ac:dyDescent="0.25"/>
    <row r="253" hidden="1" x14ac:dyDescent="0.25"/>
    <row r="254" hidden="1" x14ac:dyDescent="0.25"/>
    <row r="255" hidden="1" x14ac:dyDescent="0.25"/>
    <row r="256" hidden="1" x14ac:dyDescent="0.25"/>
    <row r="257" hidden="1" x14ac:dyDescent="0.25"/>
    <row r="258" hidden="1" x14ac:dyDescent="0.25"/>
    <row r="259" hidden="1" x14ac:dyDescent="0.25"/>
    <row r="260" hidden="1" x14ac:dyDescent="0.25"/>
    <row r="261" hidden="1" x14ac:dyDescent="0.25"/>
    <row r="262" hidden="1" x14ac:dyDescent="0.25"/>
    <row r="263" hidden="1" x14ac:dyDescent="0.25"/>
    <row r="264" hidden="1" x14ac:dyDescent="0.25"/>
    <row r="265" hidden="1" x14ac:dyDescent="0.25"/>
    <row r="266" hidden="1" x14ac:dyDescent="0.25"/>
    <row r="267" hidden="1" x14ac:dyDescent="0.25"/>
    <row r="268" hidden="1" x14ac:dyDescent="0.25"/>
    <row r="269" hidden="1" x14ac:dyDescent="0.25"/>
    <row r="270" hidden="1" x14ac:dyDescent="0.25"/>
    <row r="271" hidden="1" x14ac:dyDescent="0.25"/>
    <row r="272" hidden="1" x14ac:dyDescent="0.25"/>
    <row r="273" hidden="1" x14ac:dyDescent="0.25"/>
    <row r="274" hidden="1" x14ac:dyDescent="0.25"/>
    <row r="275" hidden="1" x14ac:dyDescent="0.25"/>
    <row r="276" hidden="1" x14ac:dyDescent="0.25"/>
    <row r="277" hidden="1" x14ac:dyDescent="0.25"/>
    <row r="278" hidden="1" x14ac:dyDescent="0.25"/>
    <row r="279" hidden="1" x14ac:dyDescent="0.25"/>
    <row r="280" hidden="1" x14ac:dyDescent="0.25"/>
    <row r="281" hidden="1" x14ac:dyDescent="0.25"/>
    <row r="282" hidden="1" x14ac:dyDescent="0.25"/>
    <row r="283" hidden="1" x14ac:dyDescent="0.25"/>
    <row r="284" hidden="1" x14ac:dyDescent="0.25"/>
    <row r="285" hidden="1" x14ac:dyDescent="0.25"/>
    <row r="286" hidden="1" x14ac:dyDescent="0.25"/>
    <row r="287" hidden="1" x14ac:dyDescent="0.25"/>
    <row r="288" hidden="1" x14ac:dyDescent="0.25"/>
    <row r="289" hidden="1" x14ac:dyDescent="0.25"/>
    <row r="290" hidden="1" x14ac:dyDescent="0.25"/>
    <row r="291" hidden="1" x14ac:dyDescent="0.25"/>
    <row r="292" hidden="1" x14ac:dyDescent="0.25"/>
    <row r="293" hidden="1" x14ac:dyDescent="0.25"/>
    <row r="294" hidden="1" x14ac:dyDescent="0.25"/>
    <row r="295" hidden="1" x14ac:dyDescent="0.25"/>
    <row r="296" hidden="1" x14ac:dyDescent="0.25"/>
    <row r="297" hidden="1" x14ac:dyDescent="0.25"/>
    <row r="298" hidden="1" x14ac:dyDescent="0.25"/>
    <row r="299" hidden="1" x14ac:dyDescent="0.25"/>
    <row r="300" hidden="1" x14ac:dyDescent="0.25"/>
    <row r="301" hidden="1" x14ac:dyDescent="0.25"/>
    <row r="302" hidden="1" x14ac:dyDescent="0.25"/>
    <row r="303" hidden="1" x14ac:dyDescent="0.25"/>
    <row r="304" hidden="1" x14ac:dyDescent="0.25"/>
    <row r="305" hidden="1" x14ac:dyDescent="0.25"/>
    <row r="306" hidden="1" x14ac:dyDescent="0.25"/>
    <row r="307" hidden="1" x14ac:dyDescent="0.25"/>
    <row r="308" hidden="1" x14ac:dyDescent="0.25"/>
    <row r="309" hidden="1" x14ac:dyDescent="0.25"/>
    <row r="310" hidden="1" x14ac:dyDescent="0.25"/>
    <row r="311" hidden="1" x14ac:dyDescent="0.25"/>
    <row r="312" hidden="1" x14ac:dyDescent="0.25"/>
    <row r="313" hidden="1" x14ac:dyDescent="0.25"/>
    <row r="314" hidden="1" x14ac:dyDescent="0.25"/>
    <row r="315" hidden="1" x14ac:dyDescent="0.25"/>
    <row r="316" hidden="1" x14ac:dyDescent="0.25"/>
    <row r="317" hidden="1" x14ac:dyDescent="0.25"/>
    <row r="318" hidden="1" x14ac:dyDescent="0.25"/>
    <row r="319" hidden="1" x14ac:dyDescent="0.25"/>
    <row r="320" hidden="1" x14ac:dyDescent="0.25"/>
    <row r="321" hidden="1" x14ac:dyDescent="0.25"/>
    <row r="322" hidden="1" x14ac:dyDescent="0.25"/>
    <row r="323" hidden="1" x14ac:dyDescent="0.25"/>
    <row r="324" hidden="1" x14ac:dyDescent="0.25"/>
    <row r="325" hidden="1" x14ac:dyDescent="0.25"/>
    <row r="326" hidden="1" x14ac:dyDescent="0.25"/>
    <row r="327" hidden="1" x14ac:dyDescent="0.25"/>
    <row r="328" hidden="1" x14ac:dyDescent="0.25"/>
    <row r="329" hidden="1" x14ac:dyDescent="0.25"/>
    <row r="330" hidden="1" x14ac:dyDescent="0.25"/>
    <row r="331" hidden="1" x14ac:dyDescent="0.25"/>
    <row r="332" hidden="1" x14ac:dyDescent="0.25"/>
    <row r="333" hidden="1" x14ac:dyDescent="0.25"/>
    <row r="334" hidden="1" x14ac:dyDescent="0.25"/>
    <row r="335" hidden="1" x14ac:dyDescent="0.25"/>
    <row r="336" hidden="1" x14ac:dyDescent="0.25"/>
    <row r="337" hidden="1" x14ac:dyDescent="0.25"/>
    <row r="338" hidden="1" x14ac:dyDescent="0.25"/>
    <row r="339" hidden="1" x14ac:dyDescent="0.25"/>
    <row r="340" hidden="1" x14ac:dyDescent="0.25"/>
    <row r="341" hidden="1" x14ac:dyDescent="0.25"/>
    <row r="342" hidden="1" x14ac:dyDescent="0.25"/>
    <row r="343" hidden="1" x14ac:dyDescent="0.25"/>
    <row r="344" hidden="1" x14ac:dyDescent="0.25"/>
    <row r="345" hidden="1" x14ac:dyDescent="0.25"/>
    <row r="346" hidden="1" x14ac:dyDescent="0.25"/>
    <row r="347" hidden="1" x14ac:dyDescent="0.25"/>
    <row r="348" hidden="1" x14ac:dyDescent="0.25"/>
    <row r="349" hidden="1" x14ac:dyDescent="0.25"/>
    <row r="350" hidden="1" x14ac:dyDescent="0.25"/>
    <row r="351" hidden="1" x14ac:dyDescent="0.25"/>
    <row r="352" hidden="1" x14ac:dyDescent="0.25"/>
    <row r="353" hidden="1" x14ac:dyDescent="0.25"/>
    <row r="354" hidden="1" x14ac:dyDescent="0.25"/>
    <row r="355" hidden="1" x14ac:dyDescent="0.25"/>
    <row r="356" hidden="1" x14ac:dyDescent="0.25"/>
    <row r="357" hidden="1" x14ac:dyDescent="0.25"/>
    <row r="358" hidden="1" x14ac:dyDescent="0.25"/>
    <row r="359" hidden="1" x14ac:dyDescent="0.25"/>
    <row r="360" hidden="1" x14ac:dyDescent="0.25"/>
    <row r="361" hidden="1" x14ac:dyDescent="0.25"/>
    <row r="362" hidden="1" x14ac:dyDescent="0.25"/>
    <row r="363" hidden="1" x14ac:dyDescent="0.25"/>
    <row r="364" hidden="1" x14ac:dyDescent="0.25"/>
    <row r="365" hidden="1" x14ac:dyDescent="0.25"/>
    <row r="366" hidden="1" x14ac:dyDescent="0.25"/>
    <row r="367" hidden="1" x14ac:dyDescent="0.25"/>
    <row r="368" hidden="1" x14ac:dyDescent="0.25"/>
    <row r="369" hidden="1" x14ac:dyDescent="0.25"/>
    <row r="370" hidden="1" x14ac:dyDescent="0.25"/>
    <row r="371" hidden="1" x14ac:dyDescent="0.25"/>
    <row r="372" hidden="1" x14ac:dyDescent="0.25"/>
    <row r="373" hidden="1" x14ac:dyDescent="0.25"/>
    <row r="374" hidden="1" x14ac:dyDescent="0.25"/>
    <row r="375" hidden="1" x14ac:dyDescent="0.25"/>
    <row r="376" hidden="1" x14ac:dyDescent="0.25"/>
    <row r="377" hidden="1" x14ac:dyDescent="0.25"/>
    <row r="378" hidden="1" x14ac:dyDescent="0.25"/>
    <row r="379" hidden="1" x14ac:dyDescent="0.25"/>
    <row r="380" hidden="1" x14ac:dyDescent="0.25"/>
    <row r="381" hidden="1" x14ac:dyDescent="0.25"/>
    <row r="382" hidden="1" x14ac:dyDescent="0.25"/>
    <row r="383" hidden="1" x14ac:dyDescent="0.25"/>
    <row r="384" hidden="1" x14ac:dyDescent="0.25"/>
    <row r="385" hidden="1" x14ac:dyDescent="0.25"/>
    <row r="386" hidden="1" x14ac:dyDescent="0.25"/>
    <row r="387" hidden="1" x14ac:dyDescent="0.25"/>
    <row r="388" hidden="1" x14ac:dyDescent="0.25"/>
    <row r="389" hidden="1" x14ac:dyDescent="0.25"/>
    <row r="390" hidden="1" x14ac:dyDescent="0.25"/>
    <row r="391" hidden="1" x14ac:dyDescent="0.25"/>
    <row r="392" hidden="1" x14ac:dyDescent="0.25"/>
    <row r="393" hidden="1" x14ac:dyDescent="0.25"/>
    <row r="394" hidden="1" x14ac:dyDescent="0.25"/>
    <row r="395" hidden="1" x14ac:dyDescent="0.25"/>
    <row r="396" hidden="1" x14ac:dyDescent="0.25"/>
    <row r="397" hidden="1" x14ac:dyDescent="0.25"/>
    <row r="398" hidden="1" x14ac:dyDescent="0.25"/>
    <row r="399" hidden="1" x14ac:dyDescent="0.25"/>
    <row r="400" hidden="1" x14ac:dyDescent="0.25"/>
    <row r="401" hidden="1" x14ac:dyDescent="0.25"/>
    <row r="402" hidden="1" x14ac:dyDescent="0.25"/>
    <row r="403" hidden="1" x14ac:dyDescent="0.25"/>
    <row r="404" hidden="1" x14ac:dyDescent="0.25"/>
    <row r="405" hidden="1" x14ac:dyDescent="0.25"/>
    <row r="406" hidden="1" x14ac:dyDescent="0.25"/>
    <row r="407" hidden="1" x14ac:dyDescent="0.25"/>
    <row r="408" hidden="1" x14ac:dyDescent="0.25"/>
    <row r="409" hidden="1" x14ac:dyDescent="0.25"/>
    <row r="410" hidden="1" x14ac:dyDescent="0.25"/>
    <row r="411" hidden="1" x14ac:dyDescent="0.25"/>
    <row r="412" hidden="1" x14ac:dyDescent="0.25"/>
    <row r="413" hidden="1" x14ac:dyDescent="0.25"/>
    <row r="414" hidden="1" x14ac:dyDescent="0.25"/>
    <row r="415" hidden="1" x14ac:dyDescent="0.25"/>
    <row r="416" hidden="1" x14ac:dyDescent="0.25"/>
    <row r="417" hidden="1" x14ac:dyDescent="0.25"/>
    <row r="418" hidden="1" x14ac:dyDescent="0.25"/>
    <row r="419" hidden="1" x14ac:dyDescent="0.25"/>
    <row r="420" hidden="1" x14ac:dyDescent="0.25"/>
    <row r="421" hidden="1" x14ac:dyDescent="0.25"/>
    <row r="422" hidden="1" x14ac:dyDescent="0.25"/>
    <row r="423" hidden="1" x14ac:dyDescent="0.25"/>
    <row r="424" hidden="1" x14ac:dyDescent="0.25"/>
    <row r="425" hidden="1" x14ac:dyDescent="0.25"/>
    <row r="426" hidden="1" x14ac:dyDescent="0.25"/>
    <row r="427" hidden="1" x14ac:dyDescent="0.25"/>
    <row r="428" hidden="1" x14ac:dyDescent="0.25"/>
    <row r="429" hidden="1" x14ac:dyDescent="0.25"/>
    <row r="430" hidden="1" x14ac:dyDescent="0.25"/>
    <row r="431" hidden="1" x14ac:dyDescent="0.25"/>
    <row r="432" hidden="1" x14ac:dyDescent="0.25"/>
    <row r="433" hidden="1" x14ac:dyDescent="0.25"/>
    <row r="434" hidden="1" x14ac:dyDescent="0.25"/>
    <row r="435" hidden="1" x14ac:dyDescent="0.25"/>
    <row r="436" hidden="1" x14ac:dyDescent="0.25"/>
    <row r="437" hidden="1" x14ac:dyDescent="0.25"/>
    <row r="438" hidden="1" x14ac:dyDescent="0.25"/>
    <row r="439" hidden="1" x14ac:dyDescent="0.25"/>
    <row r="440" hidden="1" x14ac:dyDescent="0.25"/>
    <row r="441" hidden="1" x14ac:dyDescent="0.25"/>
    <row r="442" hidden="1" x14ac:dyDescent="0.25"/>
    <row r="443" hidden="1" x14ac:dyDescent="0.25"/>
    <row r="444" hidden="1" x14ac:dyDescent="0.25"/>
    <row r="445" hidden="1" x14ac:dyDescent="0.25"/>
    <row r="446" hidden="1" x14ac:dyDescent="0.25"/>
    <row r="447" hidden="1" x14ac:dyDescent="0.25"/>
    <row r="448" hidden="1" x14ac:dyDescent="0.25"/>
    <row r="449" hidden="1" x14ac:dyDescent="0.25"/>
    <row r="450" hidden="1" x14ac:dyDescent="0.25"/>
    <row r="451" hidden="1" x14ac:dyDescent="0.25"/>
    <row r="452" hidden="1" x14ac:dyDescent="0.25"/>
    <row r="453" hidden="1" x14ac:dyDescent="0.25"/>
    <row r="454" hidden="1" x14ac:dyDescent="0.25"/>
    <row r="455" hidden="1" x14ac:dyDescent="0.25"/>
    <row r="456" hidden="1" x14ac:dyDescent="0.25"/>
    <row r="457" hidden="1" x14ac:dyDescent="0.25"/>
    <row r="458" hidden="1" x14ac:dyDescent="0.25"/>
    <row r="459" hidden="1" x14ac:dyDescent="0.25"/>
    <row r="460" hidden="1" x14ac:dyDescent="0.25"/>
    <row r="461" hidden="1" x14ac:dyDescent="0.25"/>
    <row r="462" hidden="1" x14ac:dyDescent="0.25"/>
    <row r="463" hidden="1" x14ac:dyDescent="0.25"/>
    <row r="464" hidden="1" x14ac:dyDescent="0.25"/>
    <row r="465" spans="3:3" hidden="1" x14ac:dyDescent="0.25"/>
    <row r="466" spans="3:3" hidden="1" x14ac:dyDescent="0.25"/>
    <row r="467" spans="3:3" hidden="1" x14ac:dyDescent="0.25"/>
    <row r="468" spans="3:3" hidden="1" x14ac:dyDescent="0.25"/>
    <row r="469" spans="3:3" hidden="1" x14ac:dyDescent="0.25"/>
    <row r="470" spans="3:3" hidden="1" x14ac:dyDescent="0.25"/>
    <row r="471" spans="3:3" hidden="1" x14ac:dyDescent="0.25"/>
    <row r="472" spans="3:3" hidden="1" x14ac:dyDescent="0.25"/>
    <row r="473" spans="3:3" hidden="1" x14ac:dyDescent="0.25"/>
    <row r="474" spans="3:3" hidden="1" x14ac:dyDescent="0.25"/>
    <row r="475" spans="3:3" hidden="1" x14ac:dyDescent="0.25"/>
    <row r="476" spans="3:3" hidden="1" x14ac:dyDescent="0.25"/>
    <row r="477" spans="3:3" hidden="1" x14ac:dyDescent="0.25"/>
    <row r="478" spans="3:3" hidden="1" x14ac:dyDescent="0.25"/>
    <row r="479" spans="3:3" hidden="1" x14ac:dyDescent="0.25">
      <c r="C479" s="28" t="s">
        <v>2</v>
      </c>
    </row>
    <row r="480" spans="3:3" hidden="1" x14ac:dyDescent="0.25">
      <c r="C480" s="28" t="s">
        <v>3</v>
      </c>
    </row>
    <row r="481" spans="3:3" hidden="1" x14ac:dyDescent="0.25">
      <c r="C481" s="28" t="s">
        <v>4</v>
      </c>
    </row>
    <row r="482" spans="3:3" hidden="1" x14ac:dyDescent="0.25">
      <c r="C482" s="28" t="s">
        <v>5</v>
      </c>
    </row>
    <row r="483" spans="3:3" hidden="1" x14ac:dyDescent="0.25">
      <c r="C483" s="28" t="s">
        <v>6</v>
      </c>
    </row>
    <row r="484" spans="3:3" hidden="1" x14ac:dyDescent="0.25">
      <c r="C484" s="28" t="s">
        <v>7</v>
      </c>
    </row>
    <row r="485" spans="3:3" hidden="1" x14ac:dyDescent="0.25">
      <c r="C485" s="28" t="s">
        <v>8</v>
      </c>
    </row>
    <row r="486" spans="3:3" hidden="1" x14ac:dyDescent="0.25">
      <c r="C486" s="28" t="s">
        <v>9</v>
      </c>
    </row>
    <row r="487" spans="3:3" hidden="1" x14ac:dyDescent="0.25">
      <c r="C487" s="28" t="s">
        <v>10</v>
      </c>
    </row>
    <row r="488" spans="3:3" hidden="1" x14ac:dyDescent="0.25">
      <c r="C488" s="28" t="s">
        <v>11</v>
      </c>
    </row>
    <row r="489" spans="3:3" hidden="1" x14ac:dyDescent="0.25">
      <c r="C489" s="28" t="s">
        <v>12</v>
      </c>
    </row>
    <row r="490" spans="3:3" hidden="1" x14ac:dyDescent="0.25">
      <c r="C490" s="28" t="s">
        <v>13</v>
      </c>
    </row>
    <row r="491" spans="3:3" hidden="1" x14ac:dyDescent="0.25">
      <c r="C491" s="28" t="s">
        <v>14</v>
      </c>
    </row>
    <row r="492" spans="3:3" hidden="1" x14ac:dyDescent="0.25">
      <c r="C492" s="28" t="s">
        <v>15</v>
      </c>
    </row>
    <row r="493" spans="3:3" hidden="1" x14ac:dyDescent="0.25">
      <c r="C493" s="28" t="s">
        <v>16</v>
      </c>
    </row>
    <row r="494" spans="3:3" hidden="1" x14ac:dyDescent="0.25">
      <c r="C494" s="28" t="s">
        <v>17</v>
      </c>
    </row>
    <row r="495" spans="3:3" hidden="1" x14ac:dyDescent="0.25">
      <c r="C495" s="28" t="s">
        <v>18</v>
      </c>
    </row>
    <row r="496" spans="3:3" hidden="1" x14ac:dyDescent="0.25">
      <c r="C496" s="28" t="s">
        <v>19</v>
      </c>
    </row>
    <row r="497" spans="3:3" hidden="1" x14ac:dyDescent="0.25">
      <c r="C497" s="28" t="s">
        <v>20</v>
      </c>
    </row>
    <row r="498" spans="3:3" hidden="1" x14ac:dyDescent="0.25">
      <c r="C498" s="28" t="s">
        <v>21</v>
      </c>
    </row>
    <row r="499" spans="3:3" hidden="1" x14ac:dyDescent="0.25">
      <c r="C499" s="28" t="s">
        <v>22</v>
      </c>
    </row>
    <row r="500" spans="3:3" hidden="1" x14ac:dyDescent="0.25">
      <c r="C500" s="28" t="s">
        <v>23</v>
      </c>
    </row>
    <row r="501" spans="3:3" hidden="1" x14ac:dyDescent="0.25">
      <c r="C501" s="28" t="s">
        <v>24</v>
      </c>
    </row>
    <row r="502" spans="3:3" hidden="1" x14ac:dyDescent="0.25">
      <c r="C502" s="28" t="s">
        <v>25</v>
      </c>
    </row>
    <row r="503" spans="3:3" hidden="1" x14ac:dyDescent="0.25">
      <c r="C503" s="28" t="s">
        <v>26</v>
      </c>
    </row>
    <row r="504" spans="3:3" hidden="1" x14ac:dyDescent="0.25">
      <c r="C504" s="28" t="s">
        <v>27</v>
      </c>
    </row>
    <row r="505" spans="3:3" hidden="1" x14ac:dyDescent="0.25">
      <c r="C505" s="28" t="s">
        <v>28</v>
      </c>
    </row>
    <row r="506" spans="3:3" hidden="1" x14ac:dyDescent="0.25">
      <c r="C506" s="28" t="s">
        <v>29</v>
      </c>
    </row>
    <row r="507" spans="3:3" hidden="1" x14ac:dyDescent="0.25">
      <c r="C507" s="28" t="s">
        <v>30</v>
      </c>
    </row>
    <row r="508" spans="3:3" hidden="1" x14ac:dyDescent="0.25">
      <c r="C508" s="28" t="s">
        <v>31</v>
      </c>
    </row>
    <row r="509" spans="3:3" hidden="1" x14ac:dyDescent="0.25">
      <c r="C509" s="28" t="s">
        <v>32</v>
      </c>
    </row>
    <row r="510" spans="3:3" hidden="1" x14ac:dyDescent="0.25">
      <c r="C510" s="28" t="s">
        <v>33</v>
      </c>
    </row>
    <row r="511" spans="3:3" hidden="1" x14ac:dyDescent="0.25">
      <c r="C511" s="28" t="s">
        <v>34</v>
      </c>
    </row>
    <row r="512" spans="3:3" hidden="1" x14ac:dyDescent="0.25">
      <c r="C512" s="28" t="s">
        <v>35</v>
      </c>
    </row>
    <row r="513" spans="3:3" hidden="1" x14ac:dyDescent="0.25">
      <c r="C513" s="28" t="s">
        <v>36</v>
      </c>
    </row>
    <row r="514" spans="3:3" hidden="1" x14ac:dyDescent="0.25">
      <c r="C514" s="28" t="s">
        <v>37</v>
      </c>
    </row>
    <row r="515" spans="3:3" hidden="1" x14ac:dyDescent="0.25">
      <c r="C515" s="28" t="s">
        <v>38</v>
      </c>
    </row>
    <row r="516" spans="3:3" hidden="1" x14ac:dyDescent="0.25">
      <c r="C516" s="28" t="s">
        <v>39</v>
      </c>
    </row>
    <row r="517" spans="3:3" hidden="1" x14ac:dyDescent="0.25">
      <c r="C517" s="28" t="s">
        <v>40</v>
      </c>
    </row>
    <row r="518" spans="3:3" hidden="1" x14ac:dyDescent="0.25">
      <c r="C518" s="28" t="s">
        <v>41</v>
      </c>
    </row>
    <row r="519" spans="3:3" hidden="1" x14ac:dyDescent="0.25">
      <c r="C519" s="28" t="s">
        <v>42</v>
      </c>
    </row>
    <row r="520" spans="3:3" hidden="1" x14ac:dyDescent="0.25">
      <c r="C520" s="28" t="s">
        <v>43</v>
      </c>
    </row>
    <row r="521" spans="3:3" hidden="1" x14ac:dyDescent="0.25">
      <c r="C521" s="28" t="s">
        <v>44</v>
      </c>
    </row>
    <row r="522" spans="3:3" hidden="1" x14ac:dyDescent="0.25">
      <c r="C522" s="28" t="s">
        <v>45</v>
      </c>
    </row>
    <row r="523" spans="3:3" hidden="1" x14ac:dyDescent="0.25">
      <c r="C523" s="28" t="s">
        <v>1</v>
      </c>
    </row>
    <row r="524" spans="3:3" hidden="1" x14ac:dyDescent="0.25">
      <c r="C524" s="28" t="s">
        <v>46</v>
      </c>
    </row>
    <row r="525" spans="3:3" hidden="1" x14ac:dyDescent="0.25">
      <c r="C525" s="28" t="s">
        <v>47</v>
      </c>
    </row>
    <row r="526" spans="3:3" hidden="1" x14ac:dyDescent="0.25">
      <c r="C526" s="28" t="s">
        <v>48</v>
      </c>
    </row>
    <row r="527" spans="3:3" hidden="1" x14ac:dyDescent="0.25">
      <c r="C527" s="28" t="s">
        <v>49</v>
      </c>
    </row>
    <row r="528" spans="3:3" hidden="1" x14ac:dyDescent="0.25">
      <c r="C528" s="28" t="s">
        <v>50</v>
      </c>
    </row>
    <row r="529" spans="3:3" hidden="1" x14ac:dyDescent="0.25">
      <c r="C529" s="28" t="s">
        <v>51</v>
      </c>
    </row>
    <row r="530" spans="3:3" hidden="1" x14ac:dyDescent="0.25">
      <c r="C530" s="28" t="s">
        <v>52</v>
      </c>
    </row>
    <row r="531" spans="3:3" hidden="1" x14ac:dyDescent="0.25">
      <c r="C531" s="28" t="s">
        <v>53</v>
      </c>
    </row>
    <row r="532" spans="3:3" hidden="1" x14ac:dyDescent="0.25">
      <c r="C532" s="28" t="s">
        <v>54</v>
      </c>
    </row>
    <row r="533" spans="3:3" hidden="1" x14ac:dyDescent="0.25">
      <c r="C533" s="28" t="s">
        <v>55</v>
      </c>
    </row>
    <row r="534" spans="3:3" hidden="1" x14ac:dyDescent="0.25">
      <c r="C534" s="28" t="s">
        <v>56</v>
      </c>
    </row>
    <row r="535" spans="3:3" hidden="1" x14ac:dyDescent="0.25">
      <c r="C535" s="28" t="s">
        <v>57</v>
      </c>
    </row>
    <row r="536" spans="3:3" hidden="1" x14ac:dyDescent="0.25">
      <c r="C536" s="28" t="s">
        <v>58</v>
      </c>
    </row>
    <row r="537" spans="3:3" hidden="1" x14ac:dyDescent="0.25">
      <c r="C537" s="28" t="s">
        <v>59</v>
      </c>
    </row>
    <row r="538" spans="3:3" hidden="1" x14ac:dyDescent="0.25">
      <c r="C538" s="28" t="s">
        <v>60</v>
      </c>
    </row>
    <row r="539" spans="3:3" hidden="1" x14ac:dyDescent="0.25">
      <c r="C539" s="28" t="s">
        <v>61</v>
      </c>
    </row>
    <row r="540" spans="3:3" hidden="1" x14ac:dyDescent="0.25">
      <c r="C540" s="28" t="s">
        <v>62</v>
      </c>
    </row>
    <row r="541" spans="3:3" hidden="1" x14ac:dyDescent="0.25">
      <c r="C541" s="28" t="s">
        <v>63</v>
      </c>
    </row>
    <row r="542" spans="3:3" hidden="1" x14ac:dyDescent="0.25">
      <c r="C542" s="28" t="s">
        <v>64</v>
      </c>
    </row>
    <row r="543" spans="3:3" hidden="1" x14ac:dyDescent="0.25">
      <c r="C543" s="28" t="s">
        <v>65</v>
      </c>
    </row>
    <row r="544" spans="3:3" hidden="1" x14ac:dyDescent="0.25">
      <c r="C544" s="28" t="s">
        <v>66</v>
      </c>
    </row>
    <row r="545" spans="3:3" hidden="1" x14ac:dyDescent="0.25">
      <c r="C545" s="28" t="s">
        <v>67</v>
      </c>
    </row>
    <row r="546" spans="3:3" hidden="1" x14ac:dyDescent="0.25">
      <c r="C546" s="28" t="s">
        <v>68</v>
      </c>
    </row>
    <row r="547" spans="3:3" hidden="1" x14ac:dyDescent="0.25">
      <c r="C547" s="28" t="s">
        <v>69</v>
      </c>
    </row>
    <row r="548" spans="3:3" hidden="1" x14ac:dyDescent="0.25">
      <c r="C548" s="28" t="s">
        <v>70</v>
      </c>
    </row>
    <row r="549" spans="3:3" hidden="1" x14ac:dyDescent="0.25">
      <c r="C549" s="28" t="s">
        <v>71</v>
      </c>
    </row>
    <row r="550" spans="3:3" hidden="1" x14ac:dyDescent="0.25">
      <c r="C550" s="28" t="s">
        <v>72</v>
      </c>
    </row>
    <row r="551" spans="3:3" hidden="1" x14ac:dyDescent="0.25">
      <c r="C551" s="28" t="s">
        <v>73</v>
      </c>
    </row>
    <row r="552" spans="3:3" hidden="1" x14ac:dyDescent="0.25">
      <c r="C552" s="28" t="s">
        <v>74</v>
      </c>
    </row>
    <row r="553" spans="3:3" hidden="1" x14ac:dyDescent="0.25">
      <c r="C553" s="28" t="s">
        <v>75</v>
      </c>
    </row>
    <row r="554" spans="3:3" hidden="1" x14ac:dyDescent="0.25">
      <c r="C554" s="28" t="s">
        <v>76</v>
      </c>
    </row>
    <row r="555" spans="3:3" hidden="1" x14ac:dyDescent="0.25">
      <c r="C555" s="28" t="s">
        <v>77</v>
      </c>
    </row>
    <row r="556" spans="3:3" hidden="1" x14ac:dyDescent="0.25">
      <c r="C556" s="28" t="s">
        <v>78</v>
      </c>
    </row>
    <row r="557" spans="3:3" hidden="1" x14ac:dyDescent="0.25">
      <c r="C557" s="28" t="s">
        <v>79</v>
      </c>
    </row>
    <row r="558" spans="3:3" hidden="1" x14ac:dyDescent="0.25">
      <c r="C558" s="28" t="s">
        <v>80</v>
      </c>
    </row>
    <row r="559" spans="3:3" hidden="1" x14ac:dyDescent="0.25">
      <c r="C559" s="28" t="s">
        <v>81</v>
      </c>
    </row>
    <row r="560" spans="3:3" hidden="1" x14ac:dyDescent="0.25">
      <c r="C560" s="28" t="s">
        <v>82</v>
      </c>
    </row>
    <row r="561" spans="3:3" hidden="1" x14ac:dyDescent="0.25">
      <c r="C561" s="28" t="s">
        <v>83</v>
      </c>
    </row>
    <row r="562" spans="3:3" hidden="1" x14ac:dyDescent="0.25">
      <c r="C562" s="28" t="s">
        <v>84</v>
      </c>
    </row>
    <row r="563" spans="3:3" hidden="1" x14ac:dyDescent="0.25">
      <c r="C563" s="28" t="s">
        <v>85</v>
      </c>
    </row>
    <row r="564" spans="3:3" hidden="1" x14ac:dyDescent="0.25">
      <c r="C564" s="28" t="s">
        <v>86</v>
      </c>
    </row>
    <row r="565" spans="3:3" hidden="1" x14ac:dyDescent="0.25">
      <c r="C565" s="28" t="s">
        <v>87</v>
      </c>
    </row>
    <row r="566" spans="3:3" hidden="1" x14ac:dyDescent="0.25">
      <c r="C566" s="28" t="s">
        <v>88</v>
      </c>
    </row>
    <row r="567" spans="3:3" hidden="1" x14ac:dyDescent="0.25">
      <c r="C567" s="28" t="s">
        <v>89</v>
      </c>
    </row>
    <row r="568" spans="3:3" hidden="1" x14ac:dyDescent="0.25">
      <c r="C568" s="28" t="s">
        <v>90</v>
      </c>
    </row>
    <row r="569" spans="3:3" hidden="1" x14ac:dyDescent="0.25">
      <c r="C569" s="28" t="s">
        <v>91</v>
      </c>
    </row>
    <row r="570" spans="3:3" hidden="1" x14ac:dyDescent="0.25">
      <c r="C570" s="28" t="s">
        <v>92</v>
      </c>
    </row>
    <row r="571" spans="3:3" hidden="1" x14ac:dyDescent="0.25">
      <c r="C571" s="28" t="s">
        <v>93</v>
      </c>
    </row>
    <row r="572" spans="3:3" hidden="1" x14ac:dyDescent="0.25">
      <c r="C572" s="28" t="s">
        <v>94</v>
      </c>
    </row>
    <row r="573" spans="3:3" hidden="1" x14ac:dyDescent="0.25">
      <c r="C573" s="28" t="s">
        <v>95</v>
      </c>
    </row>
    <row r="574" spans="3:3" hidden="1" x14ac:dyDescent="0.25">
      <c r="C574" s="28" t="s">
        <v>96</v>
      </c>
    </row>
    <row r="575" spans="3:3" hidden="1" x14ac:dyDescent="0.25">
      <c r="C575" s="28" t="s">
        <v>97</v>
      </c>
    </row>
    <row r="576" spans="3:3" hidden="1" x14ac:dyDescent="0.25">
      <c r="C576" s="28" t="s">
        <v>98</v>
      </c>
    </row>
    <row r="577" spans="3:3" hidden="1" x14ac:dyDescent="0.25">
      <c r="C577" s="28" t="s">
        <v>99</v>
      </c>
    </row>
    <row r="578" spans="3:3" hidden="1" x14ac:dyDescent="0.25">
      <c r="C578" s="28" t="s">
        <v>100</v>
      </c>
    </row>
    <row r="579" spans="3:3" hidden="1" x14ac:dyDescent="0.25">
      <c r="C579" s="28" t="s">
        <v>101</v>
      </c>
    </row>
    <row r="580" spans="3:3" hidden="1" x14ac:dyDescent="0.25">
      <c r="C580" s="28" t="s">
        <v>102</v>
      </c>
    </row>
    <row r="581" spans="3:3" hidden="1" x14ac:dyDescent="0.25">
      <c r="C581" s="28" t="s">
        <v>103</v>
      </c>
    </row>
    <row r="582" spans="3:3" hidden="1" x14ac:dyDescent="0.25">
      <c r="C582" s="28" t="s">
        <v>104</v>
      </c>
    </row>
    <row r="583" spans="3:3" hidden="1" x14ac:dyDescent="0.25">
      <c r="C583" s="28" t="s">
        <v>105</v>
      </c>
    </row>
    <row r="584" spans="3:3" hidden="1" x14ac:dyDescent="0.25">
      <c r="C584" s="28" t="s">
        <v>106</v>
      </c>
    </row>
    <row r="585" spans="3:3" hidden="1" x14ac:dyDescent="0.25">
      <c r="C585" s="28" t="s">
        <v>107</v>
      </c>
    </row>
    <row r="586" spans="3:3" hidden="1" x14ac:dyDescent="0.25">
      <c r="C586" s="28" t="s">
        <v>108</v>
      </c>
    </row>
    <row r="587" spans="3:3" hidden="1" x14ac:dyDescent="0.25">
      <c r="C587" s="28" t="s">
        <v>109</v>
      </c>
    </row>
    <row r="588" spans="3:3" hidden="1" x14ac:dyDescent="0.25">
      <c r="C588" s="28" t="s">
        <v>110</v>
      </c>
    </row>
    <row r="589" spans="3:3" hidden="1" x14ac:dyDescent="0.25">
      <c r="C589" s="28" t="s">
        <v>111</v>
      </c>
    </row>
    <row r="590" spans="3:3" hidden="1" x14ac:dyDescent="0.25">
      <c r="C590" s="28" t="s">
        <v>112</v>
      </c>
    </row>
    <row r="591" spans="3:3" hidden="1" x14ac:dyDescent="0.25">
      <c r="C591" s="28" t="s">
        <v>113</v>
      </c>
    </row>
    <row r="592" spans="3:3" hidden="1" x14ac:dyDescent="0.25">
      <c r="C592" s="28" t="s">
        <v>114</v>
      </c>
    </row>
    <row r="593" spans="3:3" hidden="1" x14ac:dyDescent="0.25">
      <c r="C593" s="28" t="s">
        <v>115</v>
      </c>
    </row>
    <row r="594" spans="3:3" hidden="1" x14ac:dyDescent="0.25">
      <c r="C594" s="28" t="s">
        <v>116</v>
      </c>
    </row>
    <row r="595" spans="3:3" hidden="1" x14ac:dyDescent="0.25">
      <c r="C595" s="28" t="s">
        <v>117</v>
      </c>
    </row>
    <row r="596" spans="3:3" hidden="1" x14ac:dyDescent="0.25">
      <c r="C596" s="28" t="s">
        <v>118</v>
      </c>
    </row>
    <row r="597" spans="3:3" hidden="1" x14ac:dyDescent="0.25">
      <c r="C597" s="28" t="s">
        <v>119</v>
      </c>
    </row>
    <row r="598" spans="3:3" hidden="1" x14ac:dyDescent="0.25">
      <c r="C598" s="28" t="s">
        <v>120</v>
      </c>
    </row>
    <row r="599" spans="3:3" hidden="1" x14ac:dyDescent="0.25">
      <c r="C599" s="28" t="s">
        <v>121</v>
      </c>
    </row>
    <row r="600" spans="3:3" hidden="1" x14ac:dyDescent="0.25">
      <c r="C600" s="28" t="s">
        <v>122</v>
      </c>
    </row>
    <row r="601" spans="3:3" hidden="1" x14ac:dyDescent="0.25">
      <c r="C601" s="28" t="s">
        <v>123</v>
      </c>
    </row>
    <row r="602" spans="3:3" hidden="1" x14ac:dyDescent="0.25">
      <c r="C602" s="28" t="s">
        <v>124</v>
      </c>
    </row>
    <row r="603" spans="3:3" hidden="1" x14ac:dyDescent="0.25">
      <c r="C603" s="28" t="s">
        <v>125</v>
      </c>
    </row>
    <row r="604" spans="3:3" hidden="1" x14ac:dyDescent="0.25">
      <c r="C604" s="28" t="s">
        <v>126</v>
      </c>
    </row>
    <row r="605" spans="3:3" hidden="1" x14ac:dyDescent="0.25">
      <c r="C605" s="28" t="s">
        <v>127</v>
      </c>
    </row>
    <row r="606" spans="3:3" hidden="1" x14ac:dyDescent="0.25">
      <c r="C606" s="28" t="s">
        <v>128</v>
      </c>
    </row>
    <row r="607" spans="3:3" hidden="1" x14ac:dyDescent="0.25">
      <c r="C607" s="28" t="s">
        <v>129</v>
      </c>
    </row>
    <row r="608" spans="3:3" hidden="1" x14ac:dyDescent="0.25">
      <c r="C608" s="28" t="s">
        <v>130</v>
      </c>
    </row>
    <row r="609" spans="3:3" hidden="1" x14ac:dyDescent="0.25">
      <c r="C609" s="28" t="s">
        <v>131</v>
      </c>
    </row>
    <row r="610" spans="3:3" hidden="1" x14ac:dyDescent="0.25">
      <c r="C610" s="28" t="s">
        <v>132</v>
      </c>
    </row>
    <row r="611" spans="3:3" hidden="1" x14ac:dyDescent="0.25">
      <c r="C611" s="28" t="s">
        <v>133</v>
      </c>
    </row>
    <row r="612" spans="3:3" hidden="1" x14ac:dyDescent="0.25">
      <c r="C612" s="28" t="s">
        <v>134</v>
      </c>
    </row>
    <row r="613" spans="3:3" hidden="1" x14ac:dyDescent="0.25">
      <c r="C613" s="28" t="s">
        <v>135</v>
      </c>
    </row>
    <row r="614" spans="3:3" hidden="1" x14ac:dyDescent="0.25">
      <c r="C614" s="28" t="s">
        <v>136</v>
      </c>
    </row>
    <row r="615" spans="3:3" hidden="1" x14ac:dyDescent="0.25">
      <c r="C615" s="28" t="s">
        <v>137</v>
      </c>
    </row>
    <row r="616" spans="3:3" hidden="1" x14ac:dyDescent="0.25">
      <c r="C616" s="28" t="s">
        <v>138</v>
      </c>
    </row>
    <row r="617" spans="3:3" hidden="1" x14ac:dyDescent="0.25">
      <c r="C617" s="28" t="s">
        <v>139</v>
      </c>
    </row>
    <row r="618" spans="3:3" hidden="1" x14ac:dyDescent="0.25">
      <c r="C618" s="28" t="s">
        <v>140</v>
      </c>
    </row>
    <row r="619" spans="3:3" hidden="1" x14ac:dyDescent="0.25">
      <c r="C619" s="28" t="s">
        <v>141</v>
      </c>
    </row>
    <row r="620" spans="3:3" hidden="1" x14ac:dyDescent="0.25">
      <c r="C620" s="28" t="s">
        <v>142</v>
      </c>
    </row>
    <row r="621" spans="3:3" hidden="1" x14ac:dyDescent="0.25">
      <c r="C621" s="28" t="s">
        <v>143</v>
      </c>
    </row>
    <row r="622" spans="3:3" hidden="1" x14ac:dyDescent="0.25">
      <c r="C622" s="28" t="s">
        <v>144</v>
      </c>
    </row>
    <row r="623" spans="3:3" hidden="1" x14ac:dyDescent="0.25">
      <c r="C623" s="28" t="s">
        <v>145</v>
      </c>
    </row>
    <row r="624" spans="3:3" hidden="1" x14ac:dyDescent="0.25">
      <c r="C624" s="28" t="s">
        <v>146</v>
      </c>
    </row>
    <row r="625" spans="3:3" hidden="1" x14ac:dyDescent="0.25">
      <c r="C625" s="28" t="s">
        <v>147</v>
      </c>
    </row>
    <row r="626" spans="3:3" hidden="1" x14ac:dyDescent="0.25">
      <c r="C626" s="28" t="s">
        <v>148</v>
      </c>
    </row>
    <row r="627" spans="3:3" hidden="1" x14ac:dyDescent="0.25">
      <c r="C627" s="28" t="s">
        <v>149</v>
      </c>
    </row>
    <row r="628" spans="3:3" hidden="1" x14ac:dyDescent="0.25">
      <c r="C628" s="28" t="s">
        <v>150</v>
      </c>
    </row>
    <row r="629" spans="3:3" hidden="1" x14ac:dyDescent="0.25">
      <c r="C629" s="28" t="s">
        <v>151</v>
      </c>
    </row>
    <row r="630" spans="3:3" hidden="1" x14ac:dyDescent="0.25">
      <c r="C630" s="28" t="s">
        <v>152</v>
      </c>
    </row>
    <row r="631" spans="3:3" hidden="1" x14ac:dyDescent="0.25">
      <c r="C631" s="28" t="s">
        <v>153</v>
      </c>
    </row>
    <row r="632" spans="3:3" hidden="1" x14ac:dyDescent="0.25">
      <c r="C632" s="28" t="s">
        <v>154</v>
      </c>
    </row>
    <row r="633" spans="3:3" hidden="1" x14ac:dyDescent="0.25">
      <c r="C633" s="28" t="s">
        <v>155</v>
      </c>
    </row>
    <row r="634" spans="3:3" hidden="1" x14ac:dyDescent="0.25">
      <c r="C634" s="28" t="s">
        <v>156</v>
      </c>
    </row>
    <row r="635" spans="3:3" hidden="1" x14ac:dyDescent="0.25">
      <c r="C635" s="28" t="s">
        <v>157</v>
      </c>
    </row>
    <row r="636" spans="3:3" hidden="1" x14ac:dyDescent="0.25">
      <c r="C636" s="28" t="s">
        <v>158</v>
      </c>
    </row>
    <row r="637" spans="3:3" hidden="1" x14ac:dyDescent="0.25">
      <c r="C637" s="28" t="s">
        <v>159</v>
      </c>
    </row>
    <row r="638" spans="3:3" hidden="1" x14ac:dyDescent="0.25">
      <c r="C638" s="28" t="s">
        <v>160</v>
      </c>
    </row>
    <row r="639" spans="3:3" hidden="1" x14ac:dyDescent="0.25">
      <c r="C639" s="28" t="s">
        <v>161</v>
      </c>
    </row>
    <row r="640" spans="3:3" hidden="1" x14ac:dyDescent="0.25">
      <c r="C640" s="28" t="s">
        <v>162</v>
      </c>
    </row>
    <row r="641" spans="3:3" hidden="1" x14ac:dyDescent="0.25">
      <c r="C641" s="28" t="s">
        <v>163</v>
      </c>
    </row>
    <row r="642" spans="3:3" hidden="1" x14ac:dyDescent="0.25">
      <c r="C642" s="28" t="s">
        <v>164</v>
      </c>
    </row>
    <row r="643" spans="3:3" hidden="1" x14ac:dyDescent="0.25">
      <c r="C643" s="28" t="s">
        <v>165</v>
      </c>
    </row>
    <row r="644" spans="3:3" hidden="1" x14ac:dyDescent="0.25">
      <c r="C644" s="28" t="s">
        <v>166</v>
      </c>
    </row>
    <row r="645" spans="3:3" hidden="1" x14ac:dyDescent="0.25">
      <c r="C645" s="28" t="s">
        <v>167</v>
      </c>
    </row>
    <row r="646" spans="3:3" hidden="1" x14ac:dyDescent="0.25">
      <c r="C646" s="28" t="s">
        <v>168</v>
      </c>
    </row>
    <row r="647" spans="3:3" hidden="1" x14ac:dyDescent="0.25">
      <c r="C647" s="28" t="s">
        <v>169</v>
      </c>
    </row>
    <row r="648" spans="3:3" hidden="1" x14ac:dyDescent="0.25">
      <c r="C648" s="28" t="s">
        <v>170</v>
      </c>
    </row>
    <row r="649" spans="3:3" hidden="1" x14ac:dyDescent="0.25">
      <c r="C649" s="28" t="s">
        <v>171</v>
      </c>
    </row>
    <row r="650" spans="3:3" hidden="1" x14ac:dyDescent="0.25">
      <c r="C650" s="28" t="s">
        <v>172</v>
      </c>
    </row>
    <row r="651" spans="3:3" hidden="1" x14ac:dyDescent="0.25">
      <c r="C651" s="28" t="s">
        <v>173</v>
      </c>
    </row>
    <row r="652" spans="3:3" hidden="1" x14ac:dyDescent="0.25">
      <c r="C652" s="28" t="s">
        <v>174</v>
      </c>
    </row>
    <row r="653" spans="3:3" hidden="1" x14ac:dyDescent="0.25">
      <c r="C653" s="28" t="s">
        <v>175</v>
      </c>
    </row>
    <row r="654" spans="3:3" hidden="1" x14ac:dyDescent="0.25">
      <c r="C654" s="28" t="s">
        <v>176</v>
      </c>
    </row>
    <row r="655" spans="3:3" hidden="1" x14ac:dyDescent="0.25">
      <c r="C655" s="28" t="s">
        <v>177</v>
      </c>
    </row>
    <row r="656" spans="3:3" hidden="1" x14ac:dyDescent="0.25">
      <c r="C656" s="28" t="s">
        <v>178</v>
      </c>
    </row>
    <row r="657" spans="3:3" hidden="1" x14ac:dyDescent="0.25">
      <c r="C657" s="28" t="s">
        <v>179</v>
      </c>
    </row>
    <row r="658" spans="3:3" hidden="1" x14ac:dyDescent="0.25">
      <c r="C658" s="28" t="s">
        <v>180</v>
      </c>
    </row>
    <row r="659" spans="3:3" hidden="1" x14ac:dyDescent="0.25">
      <c r="C659" s="28" t="s">
        <v>181</v>
      </c>
    </row>
    <row r="660" spans="3:3" hidden="1" x14ac:dyDescent="0.25">
      <c r="C660" s="28" t="s">
        <v>182</v>
      </c>
    </row>
    <row r="661" spans="3:3" hidden="1" x14ac:dyDescent="0.25">
      <c r="C661" s="28" t="s">
        <v>183</v>
      </c>
    </row>
    <row r="662" spans="3:3" hidden="1" x14ac:dyDescent="0.25">
      <c r="C662" s="28" t="s">
        <v>184</v>
      </c>
    </row>
    <row r="663" spans="3:3" hidden="1" x14ac:dyDescent="0.25">
      <c r="C663" s="28" t="s">
        <v>185</v>
      </c>
    </row>
    <row r="664" spans="3:3" hidden="1" x14ac:dyDescent="0.25">
      <c r="C664" s="28" t="s">
        <v>186</v>
      </c>
    </row>
    <row r="665" spans="3:3" hidden="1" x14ac:dyDescent="0.25">
      <c r="C665" s="28" t="s">
        <v>187</v>
      </c>
    </row>
    <row r="666" spans="3:3" hidden="1" x14ac:dyDescent="0.25">
      <c r="C666" s="28" t="s">
        <v>188</v>
      </c>
    </row>
    <row r="667" spans="3:3" hidden="1" x14ac:dyDescent="0.25">
      <c r="C667" s="28" t="s">
        <v>189</v>
      </c>
    </row>
    <row r="668" spans="3:3" hidden="1" x14ac:dyDescent="0.25">
      <c r="C668" s="28" t="s">
        <v>190</v>
      </c>
    </row>
    <row r="669" spans="3:3" hidden="1" x14ac:dyDescent="0.25">
      <c r="C669" s="28" t="s">
        <v>191</v>
      </c>
    </row>
    <row r="670" spans="3:3" hidden="1" x14ac:dyDescent="0.25">
      <c r="C670" s="28" t="s">
        <v>192</v>
      </c>
    </row>
    <row r="671" spans="3:3" hidden="1" x14ac:dyDescent="0.25">
      <c r="C671" s="28" t="s">
        <v>193</v>
      </c>
    </row>
    <row r="672" spans="3:3" hidden="1" x14ac:dyDescent="0.25">
      <c r="C672" s="28" t="s">
        <v>194</v>
      </c>
    </row>
    <row r="673" spans="3:3" hidden="1" x14ac:dyDescent="0.25">
      <c r="C673" s="28" t="s">
        <v>195</v>
      </c>
    </row>
    <row r="674" spans="3:3" hidden="1" x14ac:dyDescent="0.25">
      <c r="C674" s="28" t="s">
        <v>196</v>
      </c>
    </row>
    <row r="675" spans="3:3" hidden="1" x14ac:dyDescent="0.25">
      <c r="C675" s="28" t="s">
        <v>197</v>
      </c>
    </row>
    <row r="676" spans="3:3" hidden="1" x14ac:dyDescent="0.25">
      <c r="C676" s="28" t="s">
        <v>198</v>
      </c>
    </row>
    <row r="677" spans="3:3" hidden="1" x14ac:dyDescent="0.25">
      <c r="C677" s="28" t="s">
        <v>199</v>
      </c>
    </row>
    <row r="678" spans="3:3" hidden="1" x14ac:dyDescent="0.25">
      <c r="C678" s="28" t="s">
        <v>200</v>
      </c>
    </row>
    <row r="679" spans="3:3" hidden="1" x14ac:dyDescent="0.25">
      <c r="C679" s="28" t="s">
        <v>201</v>
      </c>
    </row>
    <row r="680" spans="3:3" hidden="1" x14ac:dyDescent="0.25">
      <c r="C680" s="28" t="s">
        <v>202</v>
      </c>
    </row>
    <row r="681" spans="3:3" hidden="1" x14ac:dyDescent="0.25">
      <c r="C681" s="28" t="s">
        <v>203</v>
      </c>
    </row>
    <row r="682" spans="3:3" hidden="1" x14ac:dyDescent="0.25">
      <c r="C682" s="28" t="s">
        <v>204</v>
      </c>
    </row>
    <row r="683" spans="3:3" hidden="1" x14ac:dyDescent="0.25">
      <c r="C683" s="28" t="s">
        <v>205</v>
      </c>
    </row>
    <row r="684" spans="3:3" hidden="1" x14ac:dyDescent="0.25">
      <c r="C684" s="28" t="s">
        <v>206</v>
      </c>
    </row>
    <row r="685" spans="3:3" hidden="1" x14ac:dyDescent="0.25">
      <c r="C685" s="28" t="s">
        <v>207</v>
      </c>
    </row>
    <row r="686" spans="3:3" hidden="1" x14ac:dyDescent="0.25">
      <c r="C686" s="28" t="s">
        <v>208</v>
      </c>
    </row>
    <row r="687" spans="3:3" hidden="1" x14ac:dyDescent="0.25">
      <c r="C687" s="28" t="s">
        <v>209</v>
      </c>
    </row>
    <row r="688" spans="3:3" hidden="1" x14ac:dyDescent="0.25">
      <c r="C688" s="28" t="s">
        <v>210</v>
      </c>
    </row>
    <row r="689" spans="3:3" hidden="1" x14ac:dyDescent="0.25">
      <c r="C689" s="28" t="s">
        <v>211</v>
      </c>
    </row>
    <row r="690" spans="3:3" hidden="1" x14ac:dyDescent="0.25">
      <c r="C690" s="28" t="s">
        <v>212</v>
      </c>
    </row>
    <row r="691" spans="3:3" hidden="1" x14ac:dyDescent="0.25">
      <c r="C691" s="28" t="s">
        <v>213</v>
      </c>
    </row>
    <row r="692" spans="3:3" hidden="1" x14ac:dyDescent="0.25">
      <c r="C692" s="28" t="s">
        <v>214</v>
      </c>
    </row>
    <row r="693" spans="3:3" hidden="1" x14ac:dyDescent="0.25">
      <c r="C693" s="28" t="s">
        <v>215</v>
      </c>
    </row>
    <row r="694" spans="3:3" hidden="1" x14ac:dyDescent="0.25">
      <c r="C694" s="28" t="s">
        <v>216</v>
      </c>
    </row>
    <row r="695" spans="3:3" hidden="1" x14ac:dyDescent="0.25">
      <c r="C695" s="28" t="s">
        <v>217</v>
      </c>
    </row>
    <row r="696" spans="3:3" hidden="1" x14ac:dyDescent="0.25">
      <c r="C696" s="28" t="s">
        <v>218</v>
      </c>
    </row>
    <row r="697" spans="3:3" hidden="1" x14ac:dyDescent="0.25">
      <c r="C697" s="28" t="s">
        <v>219</v>
      </c>
    </row>
    <row r="698" spans="3:3" hidden="1" x14ac:dyDescent="0.25">
      <c r="C698" s="28" t="s">
        <v>220</v>
      </c>
    </row>
    <row r="699" spans="3:3" hidden="1" x14ac:dyDescent="0.25">
      <c r="C699" s="28" t="s">
        <v>221</v>
      </c>
    </row>
    <row r="700" spans="3:3" hidden="1" x14ac:dyDescent="0.25">
      <c r="C700" s="28" t="s">
        <v>222</v>
      </c>
    </row>
    <row r="701" spans="3:3" hidden="1" x14ac:dyDescent="0.25">
      <c r="C701" s="28" t="s">
        <v>223</v>
      </c>
    </row>
    <row r="702" spans="3:3" hidden="1" x14ac:dyDescent="0.25">
      <c r="C702" s="28" t="s">
        <v>224</v>
      </c>
    </row>
    <row r="703" spans="3:3" hidden="1" x14ac:dyDescent="0.25">
      <c r="C703" s="28" t="s">
        <v>225</v>
      </c>
    </row>
    <row r="704" spans="3:3" hidden="1" x14ac:dyDescent="0.25">
      <c r="C704" s="28" t="s">
        <v>226</v>
      </c>
    </row>
    <row r="705" spans="3:3" hidden="1" x14ac:dyDescent="0.25">
      <c r="C705" s="28" t="s">
        <v>227</v>
      </c>
    </row>
    <row r="706" spans="3:3" hidden="1" x14ac:dyDescent="0.25">
      <c r="C706" s="28" t="s">
        <v>228</v>
      </c>
    </row>
    <row r="707" spans="3:3" hidden="1" x14ac:dyDescent="0.25">
      <c r="C707" s="28" t="s">
        <v>229</v>
      </c>
    </row>
    <row r="708" spans="3:3" hidden="1" x14ac:dyDescent="0.25">
      <c r="C708" s="28" t="s">
        <v>230</v>
      </c>
    </row>
    <row r="709" spans="3:3" hidden="1" x14ac:dyDescent="0.25">
      <c r="C709" s="28" t="s">
        <v>231</v>
      </c>
    </row>
    <row r="710" spans="3:3" hidden="1" x14ac:dyDescent="0.25">
      <c r="C710" s="28" t="s">
        <v>232</v>
      </c>
    </row>
    <row r="711" spans="3:3" hidden="1" x14ac:dyDescent="0.25">
      <c r="C711" s="28" t="s">
        <v>233</v>
      </c>
    </row>
    <row r="712" spans="3:3" hidden="1" x14ac:dyDescent="0.25">
      <c r="C712" s="28" t="s">
        <v>234</v>
      </c>
    </row>
    <row r="713" spans="3:3" hidden="1" x14ac:dyDescent="0.25">
      <c r="C713" s="28" t="s">
        <v>235</v>
      </c>
    </row>
    <row r="714" spans="3:3" hidden="1" x14ac:dyDescent="0.25">
      <c r="C714" s="28" t="s">
        <v>236</v>
      </c>
    </row>
    <row r="715" spans="3:3" hidden="1" x14ac:dyDescent="0.25">
      <c r="C715" s="28" t="s">
        <v>237</v>
      </c>
    </row>
    <row r="716" spans="3:3" hidden="1" x14ac:dyDescent="0.25">
      <c r="C716" s="28" t="s">
        <v>238</v>
      </c>
    </row>
    <row r="717" spans="3:3" hidden="1" x14ac:dyDescent="0.25">
      <c r="C717" s="28" t="s">
        <v>239</v>
      </c>
    </row>
    <row r="718" spans="3:3" hidden="1" x14ac:dyDescent="0.25">
      <c r="C718" s="28" t="s">
        <v>240</v>
      </c>
    </row>
    <row r="719" spans="3:3" hidden="1" x14ac:dyDescent="0.25">
      <c r="C719" s="28" t="s">
        <v>241</v>
      </c>
    </row>
    <row r="720" spans="3:3" hidden="1" x14ac:dyDescent="0.25">
      <c r="C720" s="28" t="s">
        <v>242</v>
      </c>
    </row>
    <row r="721" spans="3:3" hidden="1" x14ac:dyDescent="0.25">
      <c r="C721" s="28" t="s">
        <v>243</v>
      </c>
    </row>
    <row r="722" spans="3:3" hidden="1" x14ac:dyDescent="0.25">
      <c r="C722" s="28" t="s">
        <v>244</v>
      </c>
    </row>
    <row r="723" spans="3:3" hidden="1" x14ac:dyDescent="0.25">
      <c r="C723" s="28" t="s">
        <v>245</v>
      </c>
    </row>
    <row r="724" spans="3:3" hidden="1" x14ac:dyDescent="0.25">
      <c r="C724" s="28" t="s">
        <v>246</v>
      </c>
    </row>
    <row r="725" spans="3:3" hidden="1" x14ac:dyDescent="0.25">
      <c r="C725" s="28" t="s">
        <v>247</v>
      </c>
    </row>
    <row r="726" spans="3:3" hidden="1" x14ac:dyDescent="0.25">
      <c r="C726" s="28" t="s">
        <v>248</v>
      </c>
    </row>
    <row r="727" spans="3:3" hidden="1" x14ac:dyDescent="0.25">
      <c r="C727" s="28" t="s">
        <v>249</v>
      </c>
    </row>
    <row r="728" spans="3:3" hidden="1" x14ac:dyDescent="0.25">
      <c r="C728" s="28" t="s">
        <v>250</v>
      </c>
    </row>
    <row r="729" spans="3:3" hidden="1" x14ac:dyDescent="0.25">
      <c r="C729" s="28" t="s">
        <v>251</v>
      </c>
    </row>
    <row r="730" spans="3:3" hidden="1" x14ac:dyDescent="0.25">
      <c r="C730" s="28" t="s">
        <v>252</v>
      </c>
    </row>
    <row r="731" spans="3:3" hidden="1" x14ac:dyDescent="0.25">
      <c r="C731" s="28" t="s">
        <v>253</v>
      </c>
    </row>
    <row r="732" spans="3:3" hidden="1" x14ac:dyDescent="0.25">
      <c r="C732" s="28" t="s">
        <v>254</v>
      </c>
    </row>
    <row r="733" spans="3:3" hidden="1" x14ac:dyDescent="0.25">
      <c r="C733" s="28" t="s">
        <v>255</v>
      </c>
    </row>
    <row r="734" spans="3:3" hidden="1" x14ac:dyDescent="0.25">
      <c r="C734" s="28" t="s">
        <v>256</v>
      </c>
    </row>
    <row r="735" spans="3:3" hidden="1" x14ac:dyDescent="0.25">
      <c r="C735" s="28" t="s">
        <v>257</v>
      </c>
    </row>
    <row r="736" spans="3:3" hidden="1" x14ac:dyDescent="0.25">
      <c r="C736" s="28" t="s">
        <v>258</v>
      </c>
    </row>
    <row r="737" spans="3:3" hidden="1" x14ac:dyDescent="0.25">
      <c r="C737" s="28" t="s">
        <v>259</v>
      </c>
    </row>
    <row r="738" spans="3:3" hidden="1" x14ac:dyDescent="0.25">
      <c r="C738" s="28" t="s">
        <v>260</v>
      </c>
    </row>
    <row r="739" spans="3:3" hidden="1" x14ac:dyDescent="0.25">
      <c r="C739" s="28" t="s">
        <v>261</v>
      </c>
    </row>
    <row r="740" spans="3:3" hidden="1" x14ac:dyDescent="0.25">
      <c r="C740" s="28" t="s">
        <v>262</v>
      </c>
    </row>
    <row r="741" spans="3:3" hidden="1" x14ac:dyDescent="0.25">
      <c r="C741" s="28" t="s">
        <v>263</v>
      </c>
    </row>
    <row r="742" spans="3:3" hidden="1" x14ac:dyDescent="0.25">
      <c r="C742" s="28" t="s">
        <v>264</v>
      </c>
    </row>
    <row r="743" spans="3:3" hidden="1" x14ac:dyDescent="0.25">
      <c r="C743" s="28" t="s">
        <v>265</v>
      </c>
    </row>
    <row r="744" spans="3:3" hidden="1" x14ac:dyDescent="0.25">
      <c r="C744" s="28" t="s">
        <v>266</v>
      </c>
    </row>
    <row r="745" spans="3:3" hidden="1" x14ac:dyDescent="0.25">
      <c r="C745" s="28" t="s">
        <v>267</v>
      </c>
    </row>
    <row r="746" spans="3:3" hidden="1" x14ac:dyDescent="0.25">
      <c r="C746" s="28" t="s">
        <v>268</v>
      </c>
    </row>
    <row r="747" spans="3:3" hidden="1" x14ac:dyDescent="0.25">
      <c r="C747" s="28" t="s">
        <v>269</v>
      </c>
    </row>
    <row r="748" spans="3:3" hidden="1" x14ac:dyDescent="0.25">
      <c r="C748" s="28" t="s">
        <v>270</v>
      </c>
    </row>
    <row r="749" spans="3:3" hidden="1" x14ac:dyDescent="0.25">
      <c r="C749" s="28" t="s">
        <v>271</v>
      </c>
    </row>
    <row r="750" spans="3:3" hidden="1" x14ac:dyDescent="0.25">
      <c r="C750" s="28" t="s">
        <v>272</v>
      </c>
    </row>
    <row r="751" spans="3:3" hidden="1" x14ac:dyDescent="0.25">
      <c r="C751" s="28" t="s">
        <v>273</v>
      </c>
    </row>
    <row r="752" spans="3:3" hidden="1" x14ac:dyDescent="0.25">
      <c r="C752" s="28" t="s">
        <v>274</v>
      </c>
    </row>
    <row r="753" spans="3:3" hidden="1" x14ac:dyDescent="0.25">
      <c r="C753" s="28" t="s">
        <v>275</v>
      </c>
    </row>
    <row r="754" spans="3:3" hidden="1" x14ac:dyDescent="0.25">
      <c r="C754" s="28" t="s">
        <v>276</v>
      </c>
    </row>
    <row r="755" spans="3:3" hidden="1" x14ac:dyDescent="0.25">
      <c r="C755" s="28" t="s">
        <v>277</v>
      </c>
    </row>
    <row r="756" spans="3:3" hidden="1" x14ac:dyDescent="0.25">
      <c r="C756" s="28" t="s">
        <v>278</v>
      </c>
    </row>
    <row r="757" spans="3:3" hidden="1" x14ac:dyDescent="0.25">
      <c r="C757" s="28" t="s">
        <v>279</v>
      </c>
    </row>
    <row r="758" spans="3:3" hidden="1" x14ac:dyDescent="0.25">
      <c r="C758" s="28" t="s">
        <v>280</v>
      </c>
    </row>
    <row r="759" spans="3:3" hidden="1" x14ac:dyDescent="0.25">
      <c r="C759" s="28" t="s">
        <v>281</v>
      </c>
    </row>
    <row r="760" spans="3:3" hidden="1" x14ac:dyDescent="0.25">
      <c r="C760" s="28" t="s">
        <v>282</v>
      </c>
    </row>
    <row r="761" spans="3:3" hidden="1" x14ac:dyDescent="0.25">
      <c r="C761" s="28" t="s">
        <v>283</v>
      </c>
    </row>
    <row r="762" spans="3:3" hidden="1" x14ac:dyDescent="0.25">
      <c r="C762" s="28" t="s">
        <v>284</v>
      </c>
    </row>
    <row r="763" spans="3:3" hidden="1" x14ac:dyDescent="0.25">
      <c r="C763" s="28" t="s">
        <v>285</v>
      </c>
    </row>
    <row r="764" spans="3:3" hidden="1" x14ac:dyDescent="0.25">
      <c r="C764" s="28" t="s">
        <v>286</v>
      </c>
    </row>
    <row r="765" spans="3:3" hidden="1" x14ac:dyDescent="0.25">
      <c r="C765" s="28" t="s">
        <v>287</v>
      </c>
    </row>
    <row r="766" spans="3:3" hidden="1" x14ac:dyDescent="0.25">
      <c r="C766" s="28" t="s">
        <v>288</v>
      </c>
    </row>
    <row r="767" spans="3:3" hidden="1" x14ac:dyDescent="0.25">
      <c r="C767" s="28" t="s">
        <v>289</v>
      </c>
    </row>
    <row r="768" spans="3:3" hidden="1" x14ac:dyDescent="0.25">
      <c r="C768" s="28" t="s">
        <v>290</v>
      </c>
    </row>
    <row r="769" spans="3:3" hidden="1" x14ac:dyDescent="0.25">
      <c r="C769" s="28" t="s">
        <v>291</v>
      </c>
    </row>
    <row r="770" spans="3:3" hidden="1" x14ac:dyDescent="0.25">
      <c r="C770" s="28" t="s">
        <v>292</v>
      </c>
    </row>
    <row r="771" spans="3:3" hidden="1" x14ac:dyDescent="0.25">
      <c r="C771" s="28" t="s">
        <v>293</v>
      </c>
    </row>
    <row r="772" spans="3:3" hidden="1" x14ac:dyDescent="0.25">
      <c r="C772" s="28" t="s">
        <v>294</v>
      </c>
    </row>
    <row r="773" spans="3:3" hidden="1" x14ac:dyDescent="0.25">
      <c r="C773" s="28" t="s">
        <v>295</v>
      </c>
    </row>
    <row r="774" spans="3:3" hidden="1" x14ac:dyDescent="0.25">
      <c r="C774" s="28" t="s">
        <v>296</v>
      </c>
    </row>
    <row r="775" spans="3:3" hidden="1" x14ac:dyDescent="0.25">
      <c r="C775" s="28" t="s">
        <v>297</v>
      </c>
    </row>
    <row r="776" spans="3:3" hidden="1" x14ac:dyDescent="0.25">
      <c r="C776" s="28" t="s">
        <v>298</v>
      </c>
    </row>
    <row r="777" spans="3:3" hidden="1" x14ac:dyDescent="0.25">
      <c r="C777" s="28" t="s">
        <v>299</v>
      </c>
    </row>
    <row r="778" spans="3:3" hidden="1" x14ac:dyDescent="0.25">
      <c r="C778" s="28" t="s">
        <v>300</v>
      </c>
    </row>
    <row r="779" spans="3:3" hidden="1" x14ac:dyDescent="0.25">
      <c r="C779" s="28" t="s">
        <v>301</v>
      </c>
    </row>
    <row r="780" spans="3:3" hidden="1" x14ac:dyDescent="0.25">
      <c r="C780" s="28" t="s">
        <v>302</v>
      </c>
    </row>
    <row r="781" spans="3:3" hidden="1" x14ac:dyDescent="0.25">
      <c r="C781" s="28" t="s">
        <v>303</v>
      </c>
    </row>
    <row r="782" spans="3:3" hidden="1" x14ac:dyDescent="0.25">
      <c r="C782" s="28" t="s">
        <v>304</v>
      </c>
    </row>
    <row r="783" spans="3:3" hidden="1" x14ac:dyDescent="0.25">
      <c r="C783" s="28" t="s">
        <v>305</v>
      </c>
    </row>
    <row r="784" spans="3:3" hidden="1" x14ac:dyDescent="0.25">
      <c r="C784" s="28" t="s">
        <v>306</v>
      </c>
    </row>
    <row r="785" spans="3:3" hidden="1" x14ac:dyDescent="0.25">
      <c r="C785" s="28" t="s">
        <v>307</v>
      </c>
    </row>
    <row r="786" spans="3:3" hidden="1" x14ac:dyDescent="0.25">
      <c r="C786" s="28" t="s">
        <v>308</v>
      </c>
    </row>
    <row r="787" spans="3:3" hidden="1" x14ac:dyDescent="0.25">
      <c r="C787" s="28" t="s">
        <v>309</v>
      </c>
    </row>
    <row r="788" spans="3:3" hidden="1" x14ac:dyDescent="0.25">
      <c r="C788" s="28" t="s">
        <v>310</v>
      </c>
    </row>
    <row r="789" spans="3:3" hidden="1" x14ac:dyDescent="0.25">
      <c r="C789" s="28" t="s">
        <v>311</v>
      </c>
    </row>
    <row r="790" spans="3:3" hidden="1" x14ac:dyDescent="0.25">
      <c r="C790" s="28" t="s">
        <v>312</v>
      </c>
    </row>
    <row r="791" spans="3:3" hidden="1" x14ac:dyDescent="0.25">
      <c r="C791" s="28" t="s">
        <v>313</v>
      </c>
    </row>
    <row r="792" spans="3:3" hidden="1" x14ac:dyDescent="0.25">
      <c r="C792" s="28" t="s">
        <v>314</v>
      </c>
    </row>
    <row r="793" spans="3:3" hidden="1" x14ac:dyDescent="0.25"/>
    <row r="794" spans="3:3" hidden="1" x14ac:dyDescent="0.25"/>
  </sheetData>
  <sheetProtection algorithmName="SHA-512" hashValue="USsNyagibOu/dDiAx4qUPY5nNxHKboXu8r5YUnSfuz/JxzPR+FWSJQd4qDcwNUI9sMmEBcps53kaqh135hM75w==" saltValue="o5tPQjb+p+2r8Niq4Z/cHA==" spinCount="100000" sheet="1" objects="1" scenarios="1" formatCells="0"/>
  <mergeCells count="40">
    <mergeCell ref="B63:E63"/>
    <mergeCell ref="B64:E64"/>
    <mergeCell ref="B67:E67"/>
    <mergeCell ref="B71:E71"/>
    <mergeCell ref="B72:E72"/>
    <mergeCell ref="B65:E65"/>
    <mergeCell ref="B66:E66"/>
    <mergeCell ref="B68:E68"/>
    <mergeCell ref="B69:E69"/>
    <mergeCell ref="B70:E70"/>
    <mergeCell ref="B61:N61"/>
    <mergeCell ref="B62:E62"/>
    <mergeCell ref="F62:H62"/>
    <mergeCell ref="I62:K62"/>
    <mergeCell ref="L62:N62"/>
    <mergeCell ref="B74:E74"/>
    <mergeCell ref="B73:E73"/>
    <mergeCell ref="B83:C83"/>
    <mergeCell ref="B76:Q76"/>
    <mergeCell ref="B77:C77"/>
    <mergeCell ref="B78:C78"/>
    <mergeCell ref="B79:C79"/>
    <mergeCell ref="B80:C80"/>
    <mergeCell ref="B81:C81"/>
    <mergeCell ref="B82:C82"/>
    <mergeCell ref="B38:C38"/>
    <mergeCell ref="B39:C39"/>
    <mergeCell ref="B43:C43"/>
    <mergeCell ref="B40:C40"/>
    <mergeCell ref="B41:C41"/>
    <mergeCell ref="B42:C42"/>
    <mergeCell ref="B19:C19"/>
    <mergeCell ref="B37:Q37"/>
    <mergeCell ref="B18:C18"/>
    <mergeCell ref="C2:F2"/>
    <mergeCell ref="B5:Q5"/>
    <mergeCell ref="B6:C6"/>
    <mergeCell ref="B7:C7"/>
    <mergeCell ref="B8:C8"/>
    <mergeCell ref="B9:B17"/>
  </mergeCells>
  <dataValidations count="1">
    <dataValidation type="list" allowBlank="1" showInputMessage="1" showErrorMessage="1" sqref="C2">
      <formula1>$C$479:$C$792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93"/>
  <sheetViews>
    <sheetView zoomScale="85" zoomScaleNormal="85" workbookViewId="0">
      <selection activeCell="D6" sqref="D6"/>
    </sheetView>
  </sheetViews>
  <sheetFormatPr defaultColWidth="0" defaultRowHeight="15" zeroHeight="1" x14ac:dyDescent="0.25"/>
  <cols>
    <col min="1" max="1" width="2.7109375" style="1" customWidth="1"/>
    <col min="2" max="2" width="11.42578125" style="1" customWidth="1"/>
    <col min="3" max="3" width="19.7109375" style="1" customWidth="1"/>
    <col min="4" max="5" width="10" style="1" customWidth="1"/>
    <col min="6" max="6" width="10.140625" style="1" customWidth="1"/>
    <col min="7" max="7" width="10.28515625" style="1" customWidth="1"/>
    <col min="8" max="9" width="10.42578125" style="1" customWidth="1"/>
    <col min="10" max="10" width="10.28515625" style="1" customWidth="1"/>
    <col min="11" max="12" width="10.140625" style="1" customWidth="1"/>
    <col min="13" max="13" width="10.7109375" style="1" customWidth="1"/>
    <col min="14" max="15" width="10.28515625" style="1" customWidth="1"/>
    <col min="16" max="16" width="9.85546875" style="1" customWidth="1"/>
    <col min="17" max="17" width="10.85546875" style="1" customWidth="1"/>
    <col min="18" max="22" width="9.140625" style="1" customWidth="1"/>
    <col min="23" max="23" width="8.140625" style="1" customWidth="1"/>
    <col min="24" max="24" width="9.140625" style="1" customWidth="1"/>
    <col min="25" max="16384" width="9.140625" style="1" hidden="1"/>
  </cols>
  <sheetData>
    <row r="1" spans="2:23" ht="15.75" thickBot="1" x14ac:dyDescent="0.3"/>
    <row r="2" spans="2:23" x14ac:dyDescent="0.25">
      <c r="B2" s="112" t="s">
        <v>348</v>
      </c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4"/>
      <c r="S2" s="7" t="s">
        <v>327</v>
      </c>
      <c r="T2" s="8"/>
      <c r="U2" s="8"/>
      <c r="V2" s="39">
        <f>Q13/D13-1</f>
        <v>8.8086240483177924E-2</v>
      </c>
    </row>
    <row r="3" spans="2:23" ht="15.75" thickBot="1" x14ac:dyDescent="0.3">
      <c r="B3" s="118" t="s">
        <v>325</v>
      </c>
      <c r="C3" s="119"/>
      <c r="D3" s="107">
        <v>2000</v>
      </c>
      <c r="E3" s="107">
        <v>2001</v>
      </c>
      <c r="F3" s="107">
        <v>2002</v>
      </c>
      <c r="G3" s="107">
        <v>2003</v>
      </c>
      <c r="H3" s="107">
        <v>2004</v>
      </c>
      <c r="I3" s="107">
        <v>2005</v>
      </c>
      <c r="J3" s="107">
        <v>2006</v>
      </c>
      <c r="K3" s="107">
        <v>2007</v>
      </c>
      <c r="L3" s="107">
        <v>2008</v>
      </c>
      <c r="M3" s="107">
        <v>2009</v>
      </c>
      <c r="N3" s="107">
        <v>2010</v>
      </c>
      <c r="O3" s="107">
        <v>2011</v>
      </c>
      <c r="P3" s="107">
        <v>2012</v>
      </c>
      <c r="Q3" s="10">
        <v>2013</v>
      </c>
      <c r="S3" s="11" t="s">
        <v>328</v>
      </c>
      <c r="T3" s="12"/>
      <c r="U3" s="12"/>
      <c r="V3" s="40">
        <f>Q14/D14-1</f>
        <v>4.7726353706169844E-2</v>
      </c>
    </row>
    <row r="4" spans="2:23" x14ac:dyDescent="0.25">
      <c r="B4" s="120" t="s">
        <v>315</v>
      </c>
      <c r="C4" s="121"/>
      <c r="D4" s="58">
        <f>VLOOKUP(GLOBALE!$D$3,[1]ELETTRICITA!$B$3:$P$317,2,FALSE)</f>
        <v>2910.2429999999999</v>
      </c>
      <c r="E4" s="58">
        <f>VLOOKUP(GLOBALE!$D$3,[1]ELETTRICITA!$B$3:$P$317,3,FALSE)</f>
        <v>2878.07</v>
      </c>
      <c r="F4" s="58">
        <f>VLOOKUP(GLOBALE!$D$3,[1]ELETTRICITA!$B$3:$P$317,4,FALSE)</f>
        <v>2928.3609999999999</v>
      </c>
      <c r="G4" s="58">
        <f>VLOOKUP(GLOBALE!$D$3,[1]ELETTRICITA!$B$3:$P$317,5,FALSE)</f>
        <v>3071.6570000000002</v>
      </c>
      <c r="H4" s="58">
        <f>VLOOKUP(GLOBALE!$D$3,[1]ELETTRICITA!$B$3:$P$317,6,FALSE)</f>
        <v>3174</v>
      </c>
      <c r="I4" s="58">
        <f>VLOOKUP(GLOBALE!$D$3,[1]ELETTRICITA!$B$3:$P$317,7,FALSE)</f>
        <v>3105</v>
      </c>
      <c r="J4" s="58">
        <f>VLOOKUP(GLOBALE!$D$3,[1]ELETTRICITA!$B$3:$P$317,8,FALSE)</f>
        <v>3092</v>
      </c>
      <c r="K4" s="58">
        <f>VLOOKUP(GLOBALE!$D$3,[1]ELETTRICITA!$B$3:$P$317,9,FALSE)</f>
        <v>2885</v>
      </c>
      <c r="L4" s="58">
        <f>VLOOKUP(GLOBALE!$D$3,[1]ELETTRICITA!$B$3:$P$317,10,FALSE)</f>
        <v>3019.2170000000001</v>
      </c>
      <c r="M4" s="58">
        <f>VLOOKUP(GLOBALE!$D$3,[1]ELETTRICITA!$B$3:$P$317,11,FALSE)</f>
        <v>3067.0129999999999</v>
      </c>
      <c r="N4" s="58">
        <f>VLOOKUP(GLOBALE!$D$3,[1]ELETTRICITA!$B$3:$P$317,12,FALSE)</f>
        <v>3072.172</v>
      </c>
      <c r="O4" s="58">
        <f>VLOOKUP(GLOBALE!$D$3,[1]ELETTRICITA!$B$3:$P$317,13,FALSE)</f>
        <v>2969.2719999999999</v>
      </c>
      <c r="P4" s="58">
        <f>VLOOKUP(GLOBALE!$D$3,[1]ELETTRICITA!$B$3:$P$317,14,FALSE)</f>
        <v>2989.547</v>
      </c>
      <c r="Q4" s="59">
        <f>VLOOKUP(GLOBALE!$D$3,[1]ELETTRICITA!$B$3:$P$317,15,FALSE)</f>
        <v>3000.6370000000002</v>
      </c>
    </row>
    <row r="5" spans="2:23" ht="15" customHeight="1" x14ac:dyDescent="0.25">
      <c r="B5" s="122" t="s">
        <v>316</v>
      </c>
      <c r="C5" s="123"/>
      <c r="D5" s="60">
        <f t="shared" ref="D5:Q5" si="0">SUM(D6:D12)</f>
        <v>25801.581329353212</v>
      </c>
      <c r="E5" s="60">
        <f t="shared" si="0"/>
        <v>25812.091439254433</v>
      </c>
      <c r="F5" s="60">
        <f t="shared" si="0"/>
        <v>25454.912661036993</v>
      </c>
      <c r="G5" s="60">
        <f t="shared" si="0"/>
        <v>24853.965130971272</v>
      </c>
      <c r="H5" s="60">
        <f t="shared" si="0"/>
        <v>26047.774982844774</v>
      </c>
      <c r="I5" s="60">
        <f t="shared" si="0"/>
        <v>27070.718359580278</v>
      </c>
      <c r="J5" s="60">
        <f t="shared" si="0"/>
        <v>25849.324297192208</v>
      </c>
      <c r="K5" s="60">
        <f t="shared" si="0"/>
        <v>24629.759725089883</v>
      </c>
      <c r="L5" s="60">
        <f t="shared" si="0"/>
        <v>25043.226246999337</v>
      </c>
      <c r="M5" s="60">
        <f t="shared" si="0"/>
        <v>24858.648370464405</v>
      </c>
      <c r="N5" s="60">
        <f t="shared" si="0"/>
        <v>28370.135880809743</v>
      </c>
      <c r="O5" s="60">
        <f t="shared" si="0"/>
        <v>26525.730270194781</v>
      </c>
      <c r="P5" s="60">
        <f t="shared" si="0"/>
        <v>27576.891632036553</v>
      </c>
      <c r="Q5" s="61">
        <f t="shared" si="0"/>
        <v>28240.303991939378</v>
      </c>
      <c r="V5" s="13"/>
      <c r="W5" s="13"/>
    </row>
    <row r="6" spans="2:23" ht="15" customHeight="1" x14ac:dyDescent="0.25">
      <c r="B6" s="145" t="s">
        <v>407</v>
      </c>
      <c r="C6" s="14" t="s">
        <v>317</v>
      </c>
      <c r="D6" s="31">
        <f>VLOOKUP(GLOBALE!$D$3,[5]GAS_CALORE_RESIDENZA!$AE$3:$AS$317,2,FALSE)</f>
        <v>6417.2160613078122</v>
      </c>
      <c r="E6" s="31">
        <f>VLOOKUP(GLOBALE!$D$3,[5]GAS_CALORE_RESIDENZA!$AE$3:$AS$317,3,FALSE)</f>
        <v>7207.0698543722328</v>
      </c>
      <c r="F6" s="31">
        <f>VLOOKUP(GLOBALE!$D$3,[5]GAS_CALORE_RESIDENZA!$AE$3:$AS$317,4,FALSE)</f>
        <v>7433.5352009309281</v>
      </c>
      <c r="G6" s="31">
        <f>VLOOKUP(GLOBALE!$D$3,[5]GAS_CALORE_RESIDENZA!$AE$3:$AS$317,5,FALSE)</f>
        <v>7374.2561363497343</v>
      </c>
      <c r="H6" s="31">
        <f>VLOOKUP(GLOBALE!$D$3,[5]GAS_CALORE_RESIDENZA!$AE$3:$AS$317,6,FALSE)</f>
        <v>8351.5416592495694</v>
      </c>
      <c r="I6" s="31">
        <f>VLOOKUP(GLOBALE!$D$3,[5]GAS_CALORE_RESIDENZA!$AE$3:$AS$317,7,FALSE)</f>
        <v>8153.8402330643985</v>
      </c>
      <c r="J6" s="31">
        <f>VLOOKUP(GLOBALE!$D$3,[5]GAS_CALORE_RESIDENZA!$AE$3:$AS$317,8,FALSE)</f>
        <v>8232.093810022272</v>
      </c>
      <c r="K6" s="31">
        <f>VLOOKUP(GLOBALE!$D$3,[5]GAS_CALORE_RESIDENZA!$AE$3:$AS$317,9,FALSE)</f>
        <v>7570.0855541626261</v>
      </c>
      <c r="L6" s="31">
        <f>VLOOKUP(GLOBALE!$D$3,[5]GAS_CALORE_RESIDENZA!$AE$3:$AS$317,10,FALSE)</f>
        <v>7788.0930723837946</v>
      </c>
      <c r="M6" s="31">
        <f>VLOOKUP(GLOBALE!$D$3,[5]GAS_CALORE_RESIDENZA!$AE$3:$AS$317,11,FALSE)</f>
        <v>8507.2297335201438</v>
      </c>
      <c r="N6" s="31">
        <f>VLOOKUP(GLOBALE!$D$3,[5]GAS_CALORE_RESIDENZA!$AE$3:$AS$317,12,FALSE)</f>
        <v>9620.6077500718766</v>
      </c>
      <c r="O6" s="31">
        <f>VLOOKUP(GLOBALE!$D$3,[5]GAS_CALORE_RESIDENZA!$AE$3:$AS$317,13,FALSE)</f>
        <v>8886.6420005748623</v>
      </c>
      <c r="P6" s="31">
        <f>VLOOKUP(GLOBALE!$D$3,[5]GAS_CALORE_RESIDENZA!$AE$3:$AS$317,14,FALSE)</f>
        <v>10547.208170682356</v>
      </c>
      <c r="Q6" s="32">
        <f>VLOOKUP(GLOBALE!$D$3,[5]GAS_CALORE_RESIDENZA!$AE$3:$AS$317,15,FALSE)</f>
        <v>10624.476622169786</v>
      </c>
      <c r="V6" s="13"/>
      <c r="W6" s="13"/>
    </row>
    <row r="7" spans="2:23" x14ac:dyDescent="0.25">
      <c r="B7" s="146"/>
      <c r="C7" s="14" t="s">
        <v>318</v>
      </c>
      <c r="D7" s="31">
        <f>VLOOKUP(GLOBALE!$D$3,[1]GAS_CALORE_RESIDENZA!$B$3:$AD$317,16,FALSE)</f>
        <v>0</v>
      </c>
      <c r="E7" s="31">
        <f>VLOOKUP(GLOBALE!$D$3,[1]GAS_CALORE_RESIDENZA!$B$3:$AD$317,17,FALSE)</f>
        <v>0</v>
      </c>
      <c r="F7" s="31">
        <f>VLOOKUP(GLOBALE!$D$3,[1]GAS_CALORE_RESIDENZA!$B$3:$AD$317,18,FALSE)</f>
        <v>0</v>
      </c>
      <c r="G7" s="31">
        <f>VLOOKUP(GLOBALE!$D$3,[1]GAS_CALORE_RESIDENZA!$B$3:$AD$317,19,FALSE)</f>
        <v>0</v>
      </c>
      <c r="H7" s="31">
        <f>VLOOKUP(GLOBALE!$D$3,[1]GAS_CALORE_RESIDENZA!$B$3:$AD$317,20,FALSE)</f>
        <v>0</v>
      </c>
      <c r="I7" s="31">
        <f>VLOOKUP(GLOBALE!$D$3,[1]GAS_CALORE_RESIDENZA!$B$3:$AD$317,21,FALSE)</f>
        <v>0</v>
      </c>
      <c r="J7" s="31">
        <f>VLOOKUP(GLOBALE!$D$3,[1]GAS_CALORE_RESIDENZA!$B$3:$AD$317,22,FALSE)</f>
        <v>0</v>
      </c>
      <c r="K7" s="31">
        <f>VLOOKUP(GLOBALE!$D$3,[1]GAS_CALORE_RESIDENZA!$B$3:$AD$317,23,FALSE)</f>
        <v>0</v>
      </c>
      <c r="L7" s="31">
        <f>VLOOKUP(GLOBALE!$D$3,[1]GAS_CALORE_RESIDENZA!$B$3:$AD$317,24,FALSE)</f>
        <v>0</v>
      </c>
      <c r="M7" s="31">
        <f>VLOOKUP(GLOBALE!$D$3,[1]GAS_CALORE_RESIDENZA!$B$3:$AD$317,25,FALSE)</f>
        <v>0</v>
      </c>
      <c r="N7" s="31">
        <f>VLOOKUP(GLOBALE!$D$3,[1]GAS_CALORE_RESIDENZA!$B$3:$AD$317,26,FALSE)</f>
        <v>0</v>
      </c>
      <c r="O7" s="31">
        <f>VLOOKUP(GLOBALE!$D$3,[1]GAS_CALORE_RESIDENZA!$B$3:$AD$317,27,FALSE)</f>
        <v>0</v>
      </c>
      <c r="P7" s="31">
        <f>VLOOKUP(GLOBALE!$D$3,[1]GAS_CALORE_RESIDENZA!$B$3:$AD$317,28,FALSE)</f>
        <v>0</v>
      </c>
      <c r="Q7" s="32">
        <f>VLOOKUP(GLOBALE!$D$3,[1]GAS_CALORE_RESIDENZA!$B$3:$AD$317,29,FALSE)</f>
        <v>0</v>
      </c>
      <c r="V7" s="13"/>
      <c r="W7" s="13"/>
    </row>
    <row r="8" spans="2:23" x14ac:dyDescent="0.25">
      <c r="B8" s="146"/>
      <c r="C8" s="14" t="s">
        <v>319</v>
      </c>
      <c r="D8" s="31">
        <f>VLOOKUP(GLOBALE!$D$3,[1]PRODOTTI_PETROLIFERI_RESIDENZA!$B$3:$P$317,2,FALSE)</f>
        <v>849.1806495388123</v>
      </c>
      <c r="E8" s="31">
        <f>VLOOKUP(GLOBALE!$D$3,[1]PRODOTTI_PETROLIFERI_RESIDENZA!$B$3:$P$317,3,FALSE)</f>
        <v>750.98186003483249</v>
      </c>
      <c r="F8" s="31">
        <f>VLOOKUP(GLOBALE!$D$3,[1]PRODOTTI_PETROLIFERI_RESIDENZA!$B$3:$P$317,4,FALSE)</f>
        <v>898.87571467596615</v>
      </c>
      <c r="G8" s="31">
        <f>VLOOKUP(GLOBALE!$D$3,[1]PRODOTTI_PETROLIFERI_RESIDENZA!$B$3:$P$317,5,FALSE)</f>
        <v>936.49769410887927</v>
      </c>
      <c r="H8" s="31">
        <f>VLOOKUP(GLOBALE!$D$3,[1]PRODOTTI_PETROLIFERI_RESIDENZA!$B$3:$P$317,6,FALSE)</f>
        <v>1028.8915162827211</v>
      </c>
      <c r="I8" s="31">
        <f>VLOOKUP(GLOBALE!$D$3,[1]PRODOTTI_PETROLIFERI_RESIDENZA!$B$3:$P$317,7,FALSE)</f>
        <v>1095.5232546030629</v>
      </c>
      <c r="J8" s="31">
        <f>VLOOKUP(GLOBALE!$D$3,[1]PRODOTTI_PETROLIFERI_RESIDENZA!$B$3:$P$317,8,FALSE)</f>
        <v>610.24807068172674</v>
      </c>
      <c r="K8" s="31">
        <f>VLOOKUP(GLOBALE!$D$3,[1]PRODOTTI_PETROLIFERI_RESIDENZA!$B$3:$P$317,9,FALSE)</f>
        <v>745.36960349666799</v>
      </c>
      <c r="L8" s="31">
        <f>VLOOKUP(GLOBALE!$D$3,[1]PRODOTTI_PETROLIFERI_RESIDENZA!$B$3:$P$317,10,FALSE)</f>
        <v>588.20513129892163</v>
      </c>
      <c r="M8" s="31">
        <f>VLOOKUP(GLOBALE!$D$3,[1]PRODOTTI_PETROLIFERI_RESIDENZA!$B$3:$P$317,11,FALSE)</f>
        <v>682.5878987901292</v>
      </c>
      <c r="N8" s="31">
        <f>VLOOKUP(GLOBALE!$D$3,[1]PRODOTTI_PETROLIFERI_RESIDENZA!$B$3:$P$317,12,FALSE)</f>
        <v>877.80493446894684</v>
      </c>
      <c r="O8" s="31">
        <f>VLOOKUP(GLOBALE!$D$3,[1]PRODOTTI_PETROLIFERI_RESIDENZA!$B$3:$P$317,13,FALSE)</f>
        <v>659.44371715569764</v>
      </c>
      <c r="P8" s="31">
        <f>VLOOKUP(GLOBALE!$D$3,[1]PRODOTTI_PETROLIFERI_RESIDENZA!$B$3:$P$317,14,FALSE)</f>
        <v>414.55250009151894</v>
      </c>
      <c r="Q8" s="32">
        <f>VLOOKUP(GLOBALE!$D$3,[1]PRODOTTI_PETROLIFERI_RESIDENZA!$B$3:$P$317,15,FALSE)</f>
        <v>260.70564745499979</v>
      </c>
      <c r="V8" s="13"/>
      <c r="W8" s="13"/>
    </row>
    <row r="9" spans="2:23" x14ac:dyDescent="0.25">
      <c r="B9" s="146"/>
      <c r="C9" s="14" t="s">
        <v>320</v>
      </c>
      <c r="D9" s="31">
        <f>VLOOKUP(GLOBALE!$D$3,[1]PRODOTTI_PETROLIFERI_RESIDENZA!$B$3:$AR$317,30,FALSE)</f>
        <v>8211.8837699111573</v>
      </c>
      <c r="E9" s="31">
        <f>VLOOKUP(GLOBALE!$D$3,[1]PRODOTTI_PETROLIFERI_RESIDENZA!$B$3:$AR$317,31,FALSE)</f>
        <v>7669.8782878532093</v>
      </c>
      <c r="F9" s="31">
        <f>VLOOKUP(GLOBALE!$D$3,[1]PRODOTTI_PETROLIFERI_RESIDENZA!$B$3:$AR$317,32,FALSE)</f>
        <v>5501.3709497559339</v>
      </c>
      <c r="G9" s="31">
        <f>VLOOKUP(GLOBALE!$D$3,[1]PRODOTTI_PETROLIFERI_RESIDENZA!$B$3:$AR$317,33,FALSE)</f>
        <v>4437.7643532602306</v>
      </c>
      <c r="H9" s="31">
        <f>VLOOKUP(GLOBALE!$D$3,[1]PRODOTTI_PETROLIFERI_RESIDENZA!$B$3:$AR$317,34,FALSE)</f>
        <v>3823.3708734834922</v>
      </c>
      <c r="I9" s="31">
        <f>VLOOKUP(GLOBALE!$D$3,[1]PRODOTTI_PETROLIFERI_RESIDENZA!$B$3:$AR$317,35,FALSE)</f>
        <v>4110.7882090756739</v>
      </c>
      <c r="J9" s="31">
        <f>VLOOKUP(GLOBALE!$D$3,[1]PRODOTTI_PETROLIFERI_RESIDENZA!$B$3:$AR$317,36,FALSE)</f>
        <v>2820.2606878122133</v>
      </c>
      <c r="K9" s="31">
        <f>VLOOKUP(GLOBALE!$D$3,[1]PRODOTTI_PETROLIFERI_RESIDENZA!$B$3:$AR$317,37,FALSE)</f>
        <v>2344.8967970406243</v>
      </c>
      <c r="L9" s="31">
        <f>VLOOKUP(GLOBALE!$D$3,[1]PRODOTTI_PETROLIFERI_RESIDENZA!$B$3:$AR$317,38,FALSE)</f>
        <v>962.81943571220256</v>
      </c>
      <c r="M9" s="31">
        <f>VLOOKUP(GLOBALE!$D$3,[1]PRODOTTI_PETROLIFERI_RESIDENZA!$B$3:$AR$317,39,FALSE)</f>
        <v>908.5430561275715</v>
      </c>
      <c r="N9" s="31">
        <f>VLOOKUP(GLOBALE!$D$3,[1]PRODOTTI_PETROLIFERI_RESIDENZA!$B$3:$AR$317,40,FALSE)</f>
        <v>1394.8042079730731</v>
      </c>
      <c r="O9" s="31">
        <f>VLOOKUP(GLOBALE!$D$3,[1]PRODOTTI_PETROLIFERI_RESIDENZA!$B$3:$AR$317,41,FALSE)</f>
        <v>1001.3811449189525</v>
      </c>
      <c r="P9" s="31">
        <f>VLOOKUP(GLOBALE!$D$3,[1]PRODOTTI_PETROLIFERI_RESIDENZA!$B$3:$AR$317,42,FALSE)</f>
        <v>691.22981633494533</v>
      </c>
      <c r="Q9" s="32">
        <f>VLOOKUP(GLOBALE!$D$3,[1]PRODOTTI_PETROLIFERI_RESIDENZA!$B$3:$AR$317,43,FALSE)</f>
        <v>1192.4063194733349</v>
      </c>
      <c r="V9" s="13"/>
      <c r="W9" s="13"/>
    </row>
    <row r="10" spans="2:23" x14ac:dyDescent="0.25">
      <c r="B10" s="146"/>
      <c r="C10" s="14" t="s">
        <v>321</v>
      </c>
      <c r="D10" s="31">
        <f>VLOOKUP(GLOBALE!$D$3,[1]PRODOTTI_PETROLIFERI_RESIDENZA!$B$3:$AD$317,16,FALSE)</f>
        <v>2106.3312124200202</v>
      </c>
      <c r="E10" s="31">
        <f>VLOOKUP(GLOBALE!$D$3,[1]PRODOTTI_PETROLIFERI_RESIDENZA!$B$3:$AD$317,17,FALSE)</f>
        <v>2130.3920762243129</v>
      </c>
      <c r="F10" s="31">
        <f>VLOOKUP(GLOBALE!$D$3,[1]PRODOTTI_PETROLIFERI_RESIDENZA!$B$3:$AD$317,18,FALSE)</f>
        <v>2629.8735693926296</v>
      </c>
      <c r="G10" s="31">
        <f>VLOOKUP(GLOBALE!$D$3,[1]PRODOTTI_PETROLIFERI_RESIDENZA!$B$3:$AD$317,19,FALSE)</f>
        <v>2650.791726432748</v>
      </c>
      <c r="H10" s="31">
        <f>VLOOKUP(GLOBALE!$D$3,[1]PRODOTTI_PETROLIFERI_RESIDENZA!$B$3:$AD$317,20,FALSE)</f>
        <v>2729.1426220752028</v>
      </c>
      <c r="I10" s="31">
        <f>VLOOKUP(GLOBALE!$D$3,[1]PRODOTTI_PETROLIFERI_RESIDENZA!$B$3:$AD$317,21,FALSE)</f>
        <v>3105.1251117932002</v>
      </c>
      <c r="J10" s="31">
        <f>VLOOKUP(GLOBALE!$D$3,[1]PRODOTTI_PETROLIFERI_RESIDENZA!$B$3:$AD$317,22,FALSE)</f>
        <v>2689.658470034597</v>
      </c>
      <c r="K10" s="31">
        <f>VLOOKUP(GLOBALE!$D$3,[1]PRODOTTI_PETROLIFERI_RESIDENZA!$B$3:$AD$317,23,FALSE)</f>
        <v>2326.0374449568526</v>
      </c>
      <c r="L10" s="31">
        <f>VLOOKUP(GLOBALE!$D$3,[1]PRODOTTI_PETROLIFERI_RESIDENZA!$B$3:$AD$317,24,FALSE)</f>
        <v>2826.6175724315476</v>
      </c>
      <c r="M10" s="31">
        <f>VLOOKUP(GLOBALE!$D$3,[1]PRODOTTI_PETROLIFERI_RESIDENZA!$B$3:$AD$317,25,FALSE)</f>
        <v>2722.9171508668624</v>
      </c>
      <c r="N10" s="31">
        <f>VLOOKUP(GLOBALE!$D$3,[1]PRODOTTI_PETROLIFERI_RESIDENZA!$B$3:$AD$317,26,FALSE)</f>
        <v>3355.680612224101</v>
      </c>
      <c r="O10" s="31">
        <f>VLOOKUP(GLOBALE!$D$3,[1]PRODOTTI_PETROLIFERI_RESIDENZA!$B$3:$AD$317,27,FALSE)</f>
        <v>2129.3257460110622</v>
      </c>
      <c r="P10" s="31">
        <f>VLOOKUP(GLOBALE!$D$3,[1]PRODOTTI_PETROLIFERI_RESIDENZA!$B$3:$AD$317,28,FALSE)</f>
        <v>1978.9359510153843</v>
      </c>
      <c r="Q10" s="32">
        <f>VLOOKUP(GLOBALE!$D$3,[1]PRODOTTI_PETROLIFERI_RESIDENZA!$B$3:$AD$317,29,FALSE)</f>
        <v>2020.5912453848521</v>
      </c>
      <c r="V10" s="13"/>
      <c r="W10" s="13"/>
    </row>
    <row r="11" spans="2:23" x14ac:dyDescent="0.25">
      <c r="B11" s="146"/>
      <c r="C11" s="14" t="s">
        <v>322</v>
      </c>
      <c r="D11" s="31">
        <f>VLOOKUP(GLOBALE!$D$3,[1]RINNOVABILI_RESIDENZA!$B$3:$AD$317,16,FALSE)</f>
        <v>23.839610307175548</v>
      </c>
      <c r="E11" s="31">
        <f>VLOOKUP(GLOBALE!$D$3,[1]RINNOVABILI_RESIDENZA!$B$3:$AD$317,17,FALSE)</f>
        <v>15.072572485438204</v>
      </c>
      <c r="F11" s="31">
        <f>VLOOKUP(GLOBALE!$D$3,[1]RINNOVABILI_RESIDENZA!$B$3:$AD$317,18,FALSE)</f>
        <v>23.999086335416063</v>
      </c>
      <c r="G11" s="31">
        <f>VLOOKUP(GLOBALE!$D$3,[1]RINNOVABILI_RESIDENZA!$B$3:$AD$317,19,FALSE)</f>
        <v>32.538710942739954</v>
      </c>
      <c r="H11" s="31">
        <f>VLOOKUP(GLOBALE!$D$3,[1]RINNOVABILI_RESIDENZA!$B$3:$AD$317,20,FALSE)</f>
        <v>42.386442548467564</v>
      </c>
      <c r="I11" s="31">
        <f>VLOOKUP(GLOBALE!$D$3,[1]RINNOVABILI_RESIDENZA!$B$3:$AD$317,21,FALSE)</f>
        <v>52.148227517597952</v>
      </c>
      <c r="J11" s="31">
        <f>VLOOKUP(GLOBALE!$D$3,[1]RINNOVABILI_RESIDENZA!$B$3:$AD$317,22,FALSE)</f>
        <v>73.655935042271352</v>
      </c>
      <c r="K11" s="31">
        <f>VLOOKUP(GLOBALE!$D$3,[1]RINNOVABILI_RESIDENZA!$B$3:$AD$317,23,FALSE)</f>
        <v>115.74882473723659</v>
      </c>
      <c r="L11" s="31">
        <f>VLOOKUP(GLOBALE!$D$3,[1]RINNOVABILI_RESIDENZA!$B$3:$AD$317,24,FALSE)</f>
        <v>183.61754384242434</v>
      </c>
      <c r="M11" s="31">
        <f>VLOOKUP(GLOBALE!$D$3,[1]RINNOVABILI_RESIDENZA!$B$3:$AD$317,25,FALSE)</f>
        <v>226.22477509439418</v>
      </c>
      <c r="N11" s="31">
        <f>VLOOKUP(GLOBALE!$D$3,[1]RINNOVABILI_RESIDENZA!$B$3:$AD$317,26,FALSE)</f>
        <v>320.10240558699513</v>
      </c>
      <c r="O11" s="31">
        <f>VLOOKUP(GLOBALE!$D$3,[1]RINNOVABILI_RESIDENZA!$B$3:$AD$317,27,FALSE)</f>
        <v>393.81798578284935</v>
      </c>
      <c r="P11" s="31">
        <f>VLOOKUP(GLOBALE!$D$3,[1]RINNOVABILI_RESIDENZA!$B$3:$AD$317,28,FALSE)</f>
        <v>410.54317393806105</v>
      </c>
      <c r="Q11" s="32">
        <f>VLOOKUP(GLOBALE!$D$3,[1]RINNOVABILI_RESIDENZA!$B$3:$AD$317,29,FALSE)</f>
        <v>460.43126997470756</v>
      </c>
    </row>
    <row r="12" spans="2:23" x14ac:dyDescent="0.25">
      <c r="B12" s="147"/>
      <c r="C12" s="14" t="s">
        <v>323</v>
      </c>
      <c r="D12" s="31">
        <f>VLOOKUP(GLOBALE!$D$3,[1]RINNOVABILI_RESIDENZA!$B$3:$P$317,2,FALSE)</f>
        <v>8193.130025868235</v>
      </c>
      <c r="E12" s="31">
        <f>VLOOKUP(GLOBALE!$D$3,[1]RINNOVABILI_RESIDENZA!$B$3:$P$317,3,FALSE)</f>
        <v>8038.6967882844065</v>
      </c>
      <c r="F12" s="31">
        <f>VLOOKUP(GLOBALE!$D$3,[1]RINNOVABILI_RESIDENZA!$B$3:$P$317,4,FALSE)</f>
        <v>8967.2581399461178</v>
      </c>
      <c r="G12" s="31">
        <f>VLOOKUP(GLOBALE!$D$3,[1]RINNOVABILI_RESIDENZA!$B$3:$P$317,5,FALSE)</f>
        <v>9422.1165098769397</v>
      </c>
      <c r="H12" s="31">
        <f>VLOOKUP(GLOBALE!$D$3,[1]RINNOVABILI_RESIDENZA!$B$3:$P$317,6,FALSE)</f>
        <v>10072.441869205319</v>
      </c>
      <c r="I12" s="31">
        <f>VLOOKUP(GLOBALE!$D$3,[1]RINNOVABILI_RESIDENZA!$B$3:$P$317,7,FALSE)</f>
        <v>10553.293323526344</v>
      </c>
      <c r="J12" s="31">
        <f>VLOOKUP(GLOBALE!$D$3,[1]RINNOVABILI_RESIDENZA!$B$3:$P$317,8,FALSE)</f>
        <v>11423.407323599129</v>
      </c>
      <c r="K12" s="31">
        <f>VLOOKUP(GLOBALE!$D$3,[1]RINNOVABILI_RESIDENZA!$B$3:$P$317,9,FALSE)</f>
        <v>11527.621500695874</v>
      </c>
      <c r="L12" s="31">
        <f>VLOOKUP(GLOBALE!$D$3,[1]RINNOVABILI_RESIDENZA!$B$3:$P$317,10,FALSE)</f>
        <v>12693.873491330447</v>
      </c>
      <c r="M12" s="31">
        <f>VLOOKUP(GLOBALE!$D$3,[1]RINNOVABILI_RESIDENZA!$B$3:$P$317,11,FALSE)</f>
        <v>11811.145756065307</v>
      </c>
      <c r="N12" s="31">
        <f>VLOOKUP(GLOBALE!$D$3,[1]RINNOVABILI_RESIDENZA!$B$3:$P$317,12,FALSE)</f>
        <v>12801.135970484751</v>
      </c>
      <c r="O12" s="31">
        <f>VLOOKUP(GLOBALE!$D$3,[1]RINNOVABILI_RESIDENZA!$B$3:$P$317,13,FALSE)</f>
        <v>13455.119675751357</v>
      </c>
      <c r="P12" s="31">
        <f>VLOOKUP(GLOBALE!$D$3,[1]RINNOVABILI_RESIDENZA!$B$3:$P$317,14,FALSE)</f>
        <v>13534.42201997429</v>
      </c>
      <c r="Q12" s="32">
        <f>VLOOKUP(GLOBALE!$D$3,[1]RINNOVABILI_RESIDENZA!$B$3:$P$317,15,FALSE)</f>
        <v>13681.692887481697</v>
      </c>
    </row>
    <row r="13" spans="2:23" ht="15.75" thickBot="1" x14ac:dyDescent="0.3">
      <c r="B13" s="110" t="s">
        <v>339</v>
      </c>
      <c r="C13" s="111"/>
      <c r="D13" s="35">
        <f>D4+D5</f>
        <v>28711.82432935321</v>
      </c>
      <c r="E13" s="35">
        <f t="shared" ref="E13:Q13" si="1">E4+E5</f>
        <v>28690.161439254432</v>
      </c>
      <c r="F13" s="35">
        <f t="shared" si="1"/>
        <v>28383.273661036994</v>
      </c>
      <c r="G13" s="35">
        <f t="shared" si="1"/>
        <v>27925.622130971271</v>
      </c>
      <c r="H13" s="35">
        <f t="shared" si="1"/>
        <v>29221.774982844774</v>
      </c>
      <c r="I13" s="35">
        <f t="shared" si="1"/>
        <v>30175.718359580278</v>
      </c>
      <c r="J13" s="35">
        <f t="shared" si="1"/>
        <v>28941.324297192208</v>
      </c>
      <c r="K13" s="35">
        <f t="shared" si="1"/>
        <v>27514.759725089883</v>
      </c>
      <c r="L13" s="35">
        <f t="shared" si="1"/>
        <v>28062.443246999337</v>
      </c>
      <c r="M13" s="35">
        <f t="shared" si="1"/>
        <v>27925.661370464404</v>
      </c>
      <c r="N13" s="35">
        <f t="shared" si="1"/>
        <v>31442.307880809742</v>
      </c>
      <c r="O13" s="35">
        <f t="shared" si="1"/>
        <v>29495.002270194782</v>
      </c>
      <c r="P13" s="35">
        <f t="shared" si="1"/>
        <v>30566.438632036552</v>
      </c>
      <c r="Q13" s="36">
        <f t="shared" si="1"/>
        <v>31240.940991939377</v>
      </c>
    </row>
    <row r="14" spans="2:23" ht="15.75" thickBot="1" x14ac:dyDescent="0.3">
      <c r="B14" s="110" t="s">
        <v>341</v>
      </c>
      <c r="C14" s="111"/>
      <c r="D14" s="37">
        <f>D13/VLOOKUP(GLOBALE!$D$3,'[2]popolazione residente'!$A$4:$O$318,'[2]popolazione residente'!B2,FALSE)</f>
        <v>11.171916081460393</v>
      </c>
      <c r="E14" s="37">
        <f>E13/VLOOKUP(GLOBALE!$D$3,'[2]popolazione residente'!$A$4:$O$318,'[2]popolazione residente'!C2,FALSE)</f>
        <v>11.242226269300327</v>
      </c>
      <c r="F14" s="37">
        <f>F13/VLOOKUP(GLOBALE!$D$3,'[2]popolazione residente'!$A$4:$O$318,'[2]popolazione residente'!D2,FALSE)</f>
        <v>11.087216273842575</v>
      </c>
      <c r="G14" s="37">
        <f>G13/VLOOKUP(GLOBALE!$D$3,'[2]popolazione residente'!$A$4:$O$318,'[2]popolazione residente'!E2,FALSE)</f>
        <v>10.946931450792345</v>
      </c>
      <c r="H14" s="37">
        <f>H13/VLOOKUP(GLOBALE!$D$3,'[2]popolazione residente'!$A$4:$O$318,'[2]popolazione residente'!F2,FALSE)</f>
        <v>11.269485145717228</v>
      </c>
      <c r="I14" s="37">
        <f>I13/VLOOKUP(GLOBALE!$D$3,'[2]popolazione residente'!$A$4:$O$318,'[2]popolazione residente'!G2,FALSE)</f>
        <v>11.255396627967281</v>
      </c>
      <c r="J14" s="37">
        <f>J13/VLOOKUP(GLOBALE!$D$3,'[2]popolazione residente'!$A$4:$O$318,'[2]popolazione residente'!H2,FALSE)</f>
        <v>10.799001603429929</v>
      </c>
      <c r="K14" s="37">
        <f>K13/VLOOKUP(GLOBALE!$D$3,'[2]popolazione residente'!$A$4:$O$318,'[2]popolazione residente'!I2,FALSE)</f>
        <v>10.332241729286475</v>
      </c>
      <c r="L14" s="37">
        <f>L13/VLOOKUP(GLOBALE!$D$3,'[2]popolazione residente'!$A$4:$O$318,'[2]popolazione residente'!J2,FALSE)</f>
        <v>10.549790694360652</v>
      </c>
      <c r="M14" s="37">
        <f>M13/VLOOKUP(GLOBALE!$D$3,'[2]popolazione residente'!$A$4:$O$318,'[2]popolazione residente'!K2,FALSE)</f>
        <v>10.565895335022477</v>
      </c>
      <c r="N14" s="37">
        <f>N13/VLOOKUP(GLOBALE!$D$3,'[2]popolazione residente'!$A$4:$O$318,'[2]popolazione residente'!L2,FALSE)</f>
        <v>11.987155120400207</v>
      </c>
      <c r="O14" s="37">
        <f>O13/VLOOKUP(GLOBALE!$D$3,'[2]popolazione residente'!$A$4:$O$318,'[2]popolazione residente'!M2,FALSE)</f>
        <v>11.26623463338227</v>
      </c>
      <c r="P14" s="37">
        <f>P13/VLOOKUP(GLOBALE!$D$3,'[2]popolazione residente'!$A$4:$O$318,'[2]popolazione residente'!N2,FALSE)</f>
        <v>11.653236230284618</v>
      </c>
      <c r="Q14" s="38">
        <f>Q13/VLOOKUP(GLOBALE!$D$3,'[2]popolazione residente'!$A$4:$O$318,'[2]popolazione residente'!O2,FALSE)</f>
        <v>11.705110899939818</v>
      </c>
    </row>
    <row r="15" spans="2:23" ht="15.75" thickBot="1" x14ac:dyDescent="0.3"/>
    <row r="16" spans="2:23" x14ac:dyDescent="0.25">
      <c r="B16" s="16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8"/>
    </row>
    <row r="17" spans="2:23" x14ac:dyDescent="0.25">
      <c r="B17" s="19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1"/>
    </row>
    <row r="18" spans="2:23" x14ac:dyDescent="0.25">
      <c r="B18" s="1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1"/>
    </row>
    <row r="19" spans="2:23" x14ac:dyDescent="0.25">
      <c r="B19" s="19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1"/>
    </row>
    <row r="20" spans="2:23" x14ac:dyDescent="0.25">
      <c r="B20" s="19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1"/>
    </row>
    <row r="21" spans="2:23" x14ac:dyDescent="0.25">
      <c r="B21" s="19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1"/>
    </row>
    <row r="22" spans="2:23" x14ac:dyDescent="0.25">
      <c r="B22" s="19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1"/>
    </row>
    <row r="23" spans="2:23" x14ac:dyDescent="0.25">
      <c r="B23" s="19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1"/>
    </row>
    <row r="24" spans="2:23" x14ac:dyDescent="0.25">
      <c r="B24" s="19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1"/>
    </row>
    <row r="25" spans="2:23" x14ac:dyDescent="0.25">
      <c r="B25" s="19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1"/>
    </row>
    <row r="26" spans="2:23" x14ac:dyDescent="0.25">
      <c r="B26" s="19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1"/>
    </row>
    <row r="27" spans="2:23" x14ac:dyDescent="0.25">
      <c r="B27" s="19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1"/>
    </row>
    <row r="28" spans="2:23" x14ac:dyDescent="0.25">
      <c r="B28" s="19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1"/>
    </row>
    <row r="29" spans="2:23" x14ac:dyDescent="0.25">
      <c r="B29" s="19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1"/>
    </row>
    <row r="30" spans="2:23" ht="15.75" thickBot="1" x14ac:dyDescent="0.3">
      <c r="B30" s="22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4"/>
    </row>
    <row r="31" spans="2:23" ht="15.75" thickBot="1" x14ac:dyDescent="0.3"/>
    <row r="32" spans="2:23" ht="15.75" x14ac:dyDescent="0.25">
      <c r="B32" s="137" t="s">
        <v>326</v>
      </c>
      <c r="C32" s="138"/>
      <c r="D32" s="138"/>
      <c r="E32" s="138"/>
      <c r="F32" s="138"/>
      <c r="G32" s="138"/>
      <c r="H32" s="138"/>
      <c r="I32" s="138"/>
      <c r="J32" s="138"/>
      <c r="K32" s="138"/>
      <c r="L32" s="138"/>
      <c r="M32" s="138"/>
      <c r="N32" s="139"/>
    </row>
    <row r="33" spans="2:17" x14ac:dyDescent="0.25">
      <c r="B33" s="140" t="s">
        <v>335</v>
      </c>
      <c r="C33" s="141"/>
      <c r="D33" s="141"/>
      <c r="E33" s="141"/>
      <c r="F33" s="142">
        <v>2000</v>
      </c>
      <c r="G33" s="142"/>
      <c r="H33" s="142"/>
      <c r="I33" s="142">
        <v>2013</v>
      </c>
      <c r="J33" s="142"/>
      <c r="K33" s="142"/>
      <c r="L33" s="142" t="s">
        <v>336</v>
      </c>
      <c r="M33" s="142"/>
      <c r="N33" s="144"/>
    </row>
    <row r="34" spans="2:17" x14ac:dyDescent="0.25">
      <c r="B34" s="140" t="s">
        <v>334</v>
      </c>
      <c r="C34" s="141"/>
      <c r="D34" s="141"/>
      <c r="E34" s="141"/>
      <c r="F34" s="25" t="s">
        <v>0</v>
      </c>
      <c r="G34" s="25" t="s">
        <v>332</v>
      </c>
      <c r="H34" s="62" t="s">
        <v>333</v>
      </c>
      <c r="I34" s="25" t="s">
        <v>0</v>
      </c>
      <c r="J34" s="25" t="s">
        <v>332</v>
      </c>
      <c r="K34" s="62" t="s">
        <v>333</v>
      </c>
      <c r="L34" s="25" t="s">
        <v>0</v>
      </c>
      <c r="M34" s="25" t="s">
        <v>332</v>
      </c>
      <c r="N34" s="63" t="s">
        <v>333</v>
      </c>
    </row>
    <row r="35" spans="2:17" x14ac:dyDescent="0.25">
      <c r="B35" s="135" t="s">
        <v>329</v>
      </c>
      <c r="C35" s="136"/>
      <c r="D35" s="136"/>
      <c r="E35" s="136"/>
      <c r="F35" s="44">
        <f>(D12+D11)/D5</f>
        <v>0.31846767573223744</v>
      </c>
      <c r="G35" s="44">
        <f>VLOOKUP(GLOBALE!F3,[1]Sheet3!$B$4:$O$13,14,FALSE)</f>
        <v>0.23724542039832358</v>
      </c>
      <c r="H35" s="45">
        <f>[1]Sheet3!$O$14</f>
        <v>9.1572136854828554E-2</v>
      </c>
      <c r="I35" s="44">
        <f>(Q12+Q11)/Q5</f>
        <v>0.50077804266883907</v>
      </c>
      <c r="J35" s="44">
        <f>VLOOKUP(GLOBALE!F3,[1]Sheet3!$B$4:$Q$13,16,FALSE)</f>
        <v>0.22230708354713064</v>
      </c>
      <c r="K35" s="45">
        <f>[1]Sheet3!$Q$14</f>
        <v>6.7977139898339992E-2</v>
      </c>
      <c r="L35" s="46"/>
      <c r="M35" s="46"/>
      <c r="N35" s="47"/>
    </row>
    <row r="36" spans="2:17" x14ac:dyDescent="0.25">
      <c r="B36" s="135" t="s">
        <v>421</v>
      </c>
      <c r="C36" s="136"/>
      <c r="D36" s="136"/>
      <c r="E36" s="136"/>
      <c r="F36" s="48">
        <f>(D6*0.202+D7*VLOOKUP(GLOBALE!D3,[3]fattori_emissione!$T$2:$AH$317,2,FALSE)+D8*0.279+D9*0.267+D10*0.227)/D5</f>
        <v>0.16293223053768982</v>
      </c>
      <c r="G36" s="48">
        <f>VLOOKUP(GLOBALE!F3,[1]Sheet3!$B$4:$K$13,10,FALSE)</f>
        <v>0.17468100542699921</v>
      </c>
      <c r="H36" s="48">
        <f>[1]Sheet3!$K$14</f>
        <v>0.19272148771749176</v>
      </c>
      <c r="I36" s="48">
        <f>(Q6*0.202+Q7*VLOOKUP(GLOBALE!D3,[3]fattori_emissione!$T$2:$AH$317,15,FALSE)+Q8*0.279+Q9*0.267+Q10*0.227)/Q5</f>
        <v>0.1060869548066873</v>
      </c>
      <c r="J36" s="48">
        <f>VLOOKUP(GLOBALE!F3,[1]Sheet3!$B$4:$M$13,12,FALSE)</f>
        <v>0.14319700515704148</v>
      </c>
      <c r="K36" s="48">
        <f>[1]Sheet3!$M$14</f>
        <v>0.17767348123315438</v>
      </c>
      <c r="L36" s="46"/>
      <c r="M36" s="46"/>
      <c r="N36" s="47"/>
    </row>
    <row r="37" spans="2:17" x14ac:dyDescent="0.25">
      <c r="B37" s="135" t="s">
        <v>330</v>
      </c>
      <c r="C37" s="136"/>
      <c r="D37" s="136"/>
      <c r="E37" s="136"/>
      <c r="F37" s="46"/>
      <c r="G37" s="46"/>
      <c r="H37" s="46"/>
      <c r="I37" s="46"/>
      <c r="J37" s="46"/>
      <c r="K37" s="46"/>
      <c r="L37" s="44">
        <f>Q52/D52-1</f>
        <v>-0.22097817464737346</v>
      </c>
      <c r="M37" s="44">
        <f>VLOOKUP(GLOBALE!F3,[1]Sheet3!$B$4:$E$13,4,FALSE)</f>
        <v>-0.26084634290195896</v>
      </c>
      <c r="N37" s="49">
        <f>[1]EMISSIONI!$P$318</f>
        <v>-8.5546002790715447E-2</v>
      </c>
    </row>
    <row r="38" spans="2:17" x14ac:dyDescent="0.25">
      <c r="B38" s="135" t="s">
        <v>331</v>
      </c>
      <c r="C38" s="136"/>
      <c r="D38" s="136"/>
      <c r="E38" s="136"/>
      <c r="F38" s="46"/>
      <c r="G38" s="46"/>
      <c r="H38" s="46"/>
      <c r="I38" s="46"/>
      <c r="J38" s="46"/>
      <c r="K38" s="46"/>
      <c r="L38" s="44">
        <f>Q53/D53-1</f>
        <v>-0.2498740759999063</v>
      </c>
      <c r="M38" s="44">
        <f>VLOOKUP(GLOBALE!F3,[1]Sheet3!$H$16:$I$25,2,FALSE)</f>
        <v>-0.27228077152713281</v>
      </c>
      <c r="N38" s="49">
        <f>[1]EMISSIONI!$P$321</f>
        <v>-0.11775905948172127</v>
      </c>
    </row>
    <row r="39" spans="2:17" ht="15.75" thickBot="1" x14ac:dyDescent="0.3">
      <c r="B39" s="133" t="s">
        <v>343</v>
      </c>
      <c r="C39" s="134"/>
      <c r="D39" s="134"/>
      <c r="E39" s="134"/>
      <c r="F39" s="64">
        <f>D53</f>
        <v>2.1827068351716465</v>
      </c>
      <c r="G39" s="65">
        <f>VLOOKUP(GLOBALE!F3,[1]Sheet3!$B$4:$H$13,7,FALSE)</f>
        <v>2.405680069872179</v>
      </c>
      <c r="H39" s="65">
        <f>[1]EMISSIONI!$C$320</f>
        <v>2.09041322058181</v>
      </c>
      <c r="I39" s="64">
        <f>Q53</f>
        <v>1.6373049815544516</v>
      </c>
      <c r="J39" s="65">
        <f>VLOOKUP(GLOBALE!F3,[1]Sheet3!$B$4:$I$13,8,FALSE)</f>
        <v>1.7506596443999354</v>
      </c>
      <c r="K39" s="65">
        <f>[1]EMISSIONI!$P$320</f>
        <v>1.8442481257979402</v>
      </c>
      <c r="L39" s="55"/>
      <c r="M39" s="56"/>
      <c r="N39" s="57"/>
    </row>
    <row r="40" spans="2:17" ht="15.75" thickBot="1" x14ac:dyDescent="0.3"/>
    <row r="41" spans="2:17" x14ac:dyDescent="0.25">
      <c r="B41" s="112" t="s">
        <v>349</v>
      </c>
      <c r="C41" s="113"/>
      <c r="D41" s="113"/>
      <c r="E41" s="113"/>
      <c r="F41" s="113"/>
      <c r="G41" s="113"/>
      <c r="H41" s="113"/>
      <c r="I41" s="113"/>
      <c r="J41" s="113"/>
      <c r="K41" s="113"/>
      <c r="L41" s="113"/>
      <c r="M41" s="113"/>
      <c r="N41" s="113"/>
      <c r="O41" s="113"/>
      <c r="P41" s="113"/>
      <c r="Q41" s="114"/>
    </row>
    <row r="42" spans="2:17" ht="18" x14ac:dyDescent="0.35">
      <c r="B42" s="118" t="s">
        <v>408</v>
      </c>
      <c r="C42" s="119"/>
      <c r="D42" s="9">
        <v>2000</v>
      </c>
      <c r="E42" s="9">
        <v>2001</v>
      </c>
      <c r="F42" s="9">
        <v>2002</v>
      </c>
      <c r="G42" s="9">
        <v>2003</v>
      </c>
      <c r="H42" s="9">
        <v>2004</v>
      </c>
      <c r="I42" s="9">
        <v>2005</v>
      </c>
      <c r="J42" s="9">
        <v>2006</v>
      </c>
      <c r="K42" s="9">
        <v>2007</v>
      </c>
      <c r="L42" s="9">
        <v>2008</v>
      </c>
      <c r="M42" s="9">
        <v>2009</v>
      </c>
      <c r="N42" s="9">
        <v>2010</v>
      </c>
      <c r="O42" s="9">
        <v>2011</v>
      </c>
      <c r="P42" s="9">
        <v>2012</v>
      </c>
      <c r="Q42" s="10">
        <v>2013</v>
      </c>
    </row>
    <row r="43" spans="2:17" x14ac:dyDescent="0.25">
      <c r="B43" s="120" t="s">
        <v>337</v>
      </c>
      <c r="C43" s="121"/>
      <c r="D43" s="58">
        <f>D4*VLOOKUP(GLOBALE!$D$3,[3]fattore_elettrico!$T$4:$AH$317,2,FALSE)</f>
        <v>1405.647369</v>
      </c>
      <c r="E43" s="58">
        <f>E4*VLOOKUP(GLOBALE!$D$3,[3]fattore_elettrico!$T$4:$AH$317,3,FALSE)</f>
        <v>1390.10781</v>
      </c>
      <c r="F43" s="58">
        <f>F4*VLOOKUP(GLOBALE!$D$3,[3]fattore_elettrico!$T$4:$AH$317,4,FALSE)</f>
        <v>1414.3983629999998</v>
      </c>
      <c r="G43" s="58">
        <f>G4*VLOOKUP(GLOBALE!$D$3,[3]fattore_elettrico!$T$4:$AH$317,5,FALSE)</f>
        <v>1483.6103310000001</v>
      </c>
      <c r="H43" s="58">
        <f>H4*VLOOKUP(GLOBALE!$D$3,[3]fattore_elettrico!$T$4:$AH$317,6,FALSE)</f>
        <v>1533.0419999999999</v>
      </c>
      <c r="I43" s="58">
        <f>I4*VLOOKUP(GLOBALE!$D$3,[3]fattore_elettrico!$T$4:$AH$317,7,FALSE)</f>
        <v>1499.7149999999999</v>
      </c>
      <c r="J43" s="58">
        <f>J4*VLOOKUP(GLOBALE!$D$3,[3]fattore_elettrico!$T$4:$AH$317,8,FALSE)</f>
        <v>1492.8716267519933</v>
      </c>
      <c r="K43" s="58">
        <f>K4*VLOOKUP(GLOBALE!$D$3,[3]fattore_elettrico!$T$4:$AH$317,9,FALSE)</f>
        <v>1392.7891839280023</v>
      </c>
      <c r="L43" s="58">
        <f>L4*VLOOKUP(GLOBALE!$D$3,[3]fattore_elettrico!$T$4:$AH$317,10,FALSE)</f>
        <v>1455.6907680648633</v>
      </c>
      <c r="M43" s="58">
        <f>M4*VLOOKUP(GLOBALE!$D$3,[3]fattore_elettrico!$T$4:$AH$317,11,FALSE)</f>
        <v>1476.5907558453837</v>
      </c>
      <c r="N43" s="58">
        <f>N4*VLOOKUP(GLOBALE!$D$3,[3]fattore_elettrico!$T$4:$AH$317,12,FALSE)</f>
        <v>1476.4814964514269</v>
      </c>
      <c r="O43" s="58">
        <f>O4*VLOOKUP(GLOBALE!$D$3,[3]fattore_elettrico!$T$4:$AH$317,13,FALSE)</f>
        <v>1388.2239421086126</v>
      </c>
      <c r="P43" s="58">
        <f>P4*VLOOKUP(GLOBALE!$D$3,[3]fattore_elettrico!$T$4:$AH$317,14,FALSE)</f>
        <v>1375.0671223630982</v>
      </c>
      <c r="Q43" s="59">
        <f>Q4*VLOOKUP(GLOBALE!$D$3,[3]fattore_elettrico!$T$4:$AH$317,15,FALSE)</f>
        <v>1374.0391424488478</v>
      </c>
    </row>
    <row r="44" spans="2:17" ht="15" customHeight="1" x14ac:dyDescent="0.25">
      <c r="B44" s="122" t="s">
        <v>338</v>
      </c>
      <c r="C44" s="123"/>
      <c r="D44" s="60">
        <f t="shared" ref="D44:Q44" si="2">SUM(D45:D51)</f>
        <v>4203.9091973911309</v>
      </c>
      <c r="E44" s="60">
        <f t="shared" si="2"/>
        <v>4196.8085536926355</v>
      </c>
      <c r="F44" s="60">
        <f t="shared" si="2"/>
        <v>3818.2077788196038</v>
      </c>
      <c r="G44" s="60">
        <f t="shared" si="2"/>
        <v>3537.4954004197393</v>
      </c>
      <c r="H44" s="60">
        <f t="shared" si="2"/>
        <v>3614.427546642456</v>
      </c>
      <c r="I44" s="60">
        <f t="shared" si="2"/>
        <v>3755.1705673135248</v>
      </c>
      <c r="J44" s="60">
        <f t="shared" si="2"/>
        <v>3196.7042376884156</v>
      </c>
      <c r="K44" s="60">
        <f t="shared" si="2"/>
        <v>2891.2133461314734</v>
      </c>
      <c r="L44" s="60">
        <f t="shared" si="2"/>
        <v>2636.0190105310453</v>
      </c>
      <c r="M44" s="60">
        <f t="shared" si="2"/>
        <v>2769.5856191663547</v>
      </c>
      <c r="N44" s="60">
        <f t="shared" si="2"/>
        <v>3322.4225647350368</v>
      </c>
      <c r="O44" s="60">
        <f t="shared" si="2"/>
        <v>2729.8121912404335</v>
      </c>
      <c r="P44" s="60">
        <f t="shared" si="2"/>
        <v>2879.9730198452926</v>
      </c>
      <c r="Q44" s="61">
        <f t="shared" si="2"/>
        <v>2995.9278533199836</v>
      </c>
    </row>
    <row r="45" spans="2:17" x14ac:dyDescent="0.25">
      <c r="B45" s="145" t="s">
        <v>407</v>
      </c>
      <c r="C45" s="14" t="s">
        <v>317</v>
      </c>
      <c r="D45" s="31">
        <f>D6*0.202</f>
        <v>1296.2776443841781</v>
      </c>
      <c r="E45" s="31">
        <f t="shared" ref="E45:Q45" si="3">E6*0.202</f>
        <v>1455.8281105831911</v>
      </c>
      <c r="F45" s="31">
        <f t="shared" si="3"/>
        <v>1501.5741105880477</v>
      </c>
      <c r="G45" s="31">
        <f t="shared" si="3"/>
        <v>1489.5997395426464</v>
      </c>
      <c r="H45" s="31">
        <f t="shared" si="3"/>
        <v>1687.0114151684131</v>
      </c>
      <c r="I45" s="31">
        <f t="shared" si="3"/>
        <v>1647.0757270790086</v>
      </c>
      <c r="J45" s="31">
        <f t="shared" si="3"/>
        <v>1662.8829496244991</v>
      </c>
      <c r="K45" s="31">
        <f t="shared" si="3"/>
        <v>1529.1572819408505</v>
      </c>
      <c r="L45" s="31">
        <f t="shared" si="3"/>
        <v>1573.1948006215266</v>
      </c>
      <c r="M45" s="31">
        <f t="shared" si="3"/>
        <v>1718.4604061710691</v>
      </c>
      <c r="N45" s="31">
        <f t="shared" si="3"/>
        <v>1943.3627655145192</v>
      </c>
      <c r="O45" s="31">
        <f t="shared" si="3"/>
        <v>1795.1016841161222</v>
      </c>
      <c r="P45" s="31">
        <f t="shared" si="3"/>
        <v>2130.5360504778359</v>
      </c>
      <c r="Q45" s="32">
        <f t="shared" si="3"/>
        <v>2146.1442776782969</v>
      </c>
    </row>
    <row r="46" spans="2:17" x14ac:dyDescent="0.25">
      <c r="B46" s="146"/>
      <c r="C46" s="14" t="s">
        <v>318</v>
      </c>
      <c r="D46" s="31">
        <f>D7*VLOOKUP(GLOBALE!$D$3,[3]fattori_emissione!$T$2:$AH$317,2,FALSE)</f>
        <v>0</v>
      </c>
      <c r="E46" s="31">
        <f>E7*VLOOKUP(GLOBALE!$D$3,[3]fattori_emissione!$T$2:$AH$317,3,FALSE)</f>
        <v>0</v>
      </c>
      <c r="F46" s="31">
        <f>F7*VLOOKUP(GLOBALE!$D$3,[3]fattori_emissione!$T$2:$AH$317,4,FALSE)</f>
        <v>0</v>
      </c>
      <c r="G46" s="31">
        <f>G7*VLOOKUP(GLOBALE!$D$3,[3]fattori_emissione!$T$2:$AH$317,5,FALSE)</f>
        <v>0</v>
      </c>
      <c r="H46" s="31">
        <f>H7*VLOOKUP(GLOBALE!$D$3,[3]fattori_emissione!$T$2:$AH$317,6,FALSE)</f>
        <v>0</v>
      </c>
      <c r="I46" s="31">
        <f>I7*VLOOKUP(GLOBALE!$D$3,[3]fattori_emissione!$T$2:$AH$317,7,FALSE)</f>
        <v>0</v>
      </c>
      <c r="J46" s="31">
        <f>J7*VLOOKUP(GLOBALE!$D$3,[3]fattori_emissione!$T$2:$AH$317,8,FALSE)</f>
        <v>0</v>
      </c>
      <c r="K46" s="31">
        <f>K7*VLOOKUP(GLOBALE!$D$3,[3]fattori_emissione!$T$2:$AH$317,9,FALSE)</f>
        <v>0</v>
      </c>
      <c r="L46" s="31">
        <f>L7*VLOOKUP(GLOBALE!$D$3,[3]fattori_emissione!$T$2:$AH$317,10,FALSE)</f>
        <v>0</v>
      </c>
      <c r="M46" s="31">
        <f>M7*VLOOKUP(GLOBALE!$D$3,[3]fattori_emissione!$T$2:$AH$317,11,FALSE)</f>
        <v>0</v>
      </c>
      <c r="N46" s="31">
        <f>N7*VLOOKUP(GLOBALE!$D$3,[3]fattori_emissione!$T$2:$AH$317,12,FALSE)</f>
        <v>0</v>
      </c>
      <c r="O46" s="31">
        <f>O7*VLOOKUP(GLOBALE!$D$3,[3]fattori_emissione!$T$2:$AH$317,13,FALSE)</f>
        <v>0</v>
      </c>
      <c r="P46" s="31">
        <f>P7*VLOOKUP(GLOBALE!$D$3,[3]fattori_emissione!$T$2:$AH$317,14,FALSE)</f>
        <v>0</v>
      </c>
      <c r="Q46" s="32">
        <f>Q7*VLOOKUP(GLOBALE!$D$3,[3]fattori_emissione!$T$2:$AH$317,15,FALSE)</f>
        <v>0</v>
      </c>
    </row>
    <row r="47" spans="2:17" x14ac:dyDescent="0.25">
      <c r="B47" s="146"/>
      <c r="C47" s="14" t="s">
        <v>319</v>
      </c>
      <c r="D47" s="31">
        <f>D8*0.279</f>
        <v>236.92140122132867</v>
      </c>
      <c r="E47" s="31">
        <f t="shared" ref="E47:Q47" si="4">E8*0.279</f>
        <v>209.52393894971829</v>
      </c>
      <c r="F47" s="31">
        <f t="shared" si="4"/>
        <v>250.78632439459457</v>
      </c>
      <c r="G47" s="31">
        <f t="shared" si="4"/>
        <v>261.28285665637736</v>
      </c>
      <c r="H47" s="31">
        <f t="shared" si="4"/>
        <v>287.06073304287924</v>
      </c>
      <c r="I47" s="31">
        <f t="shared" si="4"/>
        <v>305.65098803425457</v>
      </c>
      <c r="J47" s="31">
        <f t="shared" si="4"/>
        <v>170.25921172020179</v>
      </c>
      <c r="K47" s="31">
        <f t="shared" si="4"/>
        <v>207.95811937557039</v>
      </c>
      <c r="L47" s="31">
        <f t="shared" si="4"/>
        <v>164.10923163239914</v>
      </c>
      <c r="M47" s="31">
        <f t="shared" si="4"/>
        <v>190.44202376244607</v>
      </c>
      <c r="N47" s="31">
        <f t="shared" si="4"/>
        <v>244.90757671683619</v>
      </c>
      <c r="O47" s="31">
        <f t="shared" si="4"/>
        <v>183.98479708643967</v>
      </c>
      <c r="P47" s="31">
        <f t="shared" si="4"/>
        <v>115.66014752553379</v>
      </c>
      <c r="Q47" s="32">
        <f t="shared" si="4"/>
        <v>72.736875639944955</v>
      </c>
    </row>
    <row r="48" spans="2:17" x14ac:dyDescent="0.25">
      <c r="B48" s="146"/>
      <c r="C48" s="14" t="s">
        <v>320</v>
      </c>
      <c r="D48" s="31">
        <f>D9*0.267</f>
        <v>2192.5729665662793</v>
      </c>
      <c r="E48" s="31">
        <f t="shared" ref="E48:Q48" si="5">E9*0.267</f>
        <v>2047.8575028568071</v>
      </c>
      <c r="F48" s="31">
        <f t="shared" si="5"/>
        <v>1468.8660435848344</v>
      </c>
      <c r="G48" s="31">
        <f t="shared" si="5"/>
        <v>1184.8830823204817</v>
      </c>
      <c r="H48" s="31">
        <f t="shared" si="5"/>
        <v>1020.8400232200925</v>
      </c>
      <c r="I48" s="31">
        <f t="shared" si="5"/>
        <v>1097.5804518232051</v>
      </c>
      <c r="J48" s="31">
        <f t="shared" si="5"/>
        <v>753.00960364586103</v>
      </c>
      <c r="K48" s="31">
        <f t="shared" si="5"/>
        <v>626.08744480984672</v>
      </c>
      <c r="L48" s="31">
        <f t="shared" si="5"/>
        <v>257.07278933515812</v>
      </c>
      <c r="M48" s="31">
        <f t="shared" si="5"/>
        <v>242.58099598606159</v>
      </c>
      <c r="N48" s="31">
        <f t="shared" si="5"/>
        <v>372.41272352881055</v>
      </c>
      <c r="O48" s="31">
        <f t="shared" si="5"/>
        <v>267.36876569336033</v>
      </c>
      <c r="P48" s="31">
        <f t="shared" si="5"/>
        <v>184.55836096143042</v>
      </c>
      <c r="Q48" s="32">
        <f t="shared" si="5"/>
        <v>318.37248729938045</v>
      </c>
    </row>
    <row r="49" spans="2:23" x14ac:dyDescent="0.25">
      <c r="B49" s="146"/>
      <c r="C49" s="14" t="s">
        <v>321</v>
      </c>
      <c r="D49" s="31">
        <f>D10*0.227</f>
        <v>478.13718521934459</v>
      </c>
      <c r="E49" s="31">
        <f t="shared" ref="E49:Q49" si="6">E10*0.227</f>
        <v>483.59900130291902</v>
      </c>
      <c r="F49" s="31">
        <f t="shared" si="6"/>
        <v>596.98130025212697</v>
      </c>
      <c r="G49" s="31">
        <f t="shared" si="6"/>
        <v>601.72972190023381</v>
      </c>
      <c r="H49" s="31">
        <f t="shared" si="6"/>
        <v>619.51537521107105</v>
      </c>
      <c r="I49" s="31">
        <f t="shared" si="6"/>
        <v>704.86340037705645</v>
      </c>
      <c r="J49" s="31">
        <f t="shared" si="6"/>
        <v>610.55247269785355</v>
      </c>
      <c r="K49" s="31">
        <f t="shared" si="6"/>
        <v>528.01050000520559</v>
      </c>
      <c r="L49" s="31">
        <f t="shared" si="6"/>
        <v>641.64218894196131</v>
      </c>
      <c r="M49" s="31">
        <f t="shared" si="6"/>
        <v>618.1021932467778</v>
      </c>
      <c r="N49" s="31">
        <f t="shared" si="6"/>
        <v>761.73949897487091</v>
      </c>
      <c r="O49" s="31">
        <f t="shared" si="6"/>
        <v>483.35694434451113</v>
      </c>
      <c r="P49" s="31">
        <f t="shared" si="6"/>
        <v>449.21846088049222</v>
      </c>
      <c r="Q49" s="32">
        <f t="shared" si="6"/>
        <v>458.67421270236144</v>
      </c>
    </row>
    <row r="50" spans="2:23" x14ac:dyDescent="0.25">
      <c r="B50" s="146"/>
      <c r="C50" s="14" t="s">
        <v>322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2">
        <v>0</v>
      </c>
    </row>
    <row r="51" spans="2:23" x14ac:dyDescent="0.25">
      <c r="B51" s="147"/>
      <c r="C51" s="14" t="s">
        <v>323</v>
      </c>
      <c r="D51" s="31">
        <v>0</v>
      </c>
      <c r="E51" s="31">
        <v>0</v>
      </c>
      <c r="F51" s="31">
        <v>0</v>
      </c>
      <c r="G51" s="31">
        <v>0</v>
      </c>
      <c r="H51" s="31">
        <v>0</v>
      </c>
      <c r="I51" s="31">
        <v>0</v>
      </c>
      <c r="J51" s="31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2">
        <v>0</v>
      </c>
    </row>
    <row r="52" spans="2:23" ht="15.75" thickBot="1" x14ac:dyDescent="0.3">
      <c r="B52" s="110" t="s">
        <v>340</v>
      </c>
      <c r="C52" s="111"/>
      <c r="D52" s="35">
        <f>D43+D44</f>
        <v>5609.5565663911311</v>
      </c>
      <c r="E52" s="35">
        <f t="shared" ref="E52:Q52" si="7">E43+E44</f>
        <v>5586.9163636926351</v>
      </c>
      <c r="F52" s="35">
        <f t="shared" si="7"/>
        <v>5232.6061418196041</v>
      </c>
      <c r="G52" s="35">
        <f t="shared" si="7"/>
        <v>5021.1057314197396</v>
      </c>
      <c r="H52" s="35">
        <f t="shared" si="7"/>
        <v>5147.4695466424564</v>
      </c>
      <c r="I52" s="35">
        <f t="shared" si="7"/>
        <v>5254.8855673135249</v>
      </c>
      <c r="J52" s="35">
        <f t="shared" si="7"/>
        <v>4689.5758644404086</v>
      </c>
      <c r="K52" s="35">
        <f t="shared" si="7"/>
        <v>4284.0025300594752</v>
      </c>
      <c r="L52" s="35">
        <f t="shared" si="7"/>
        <v>4091.7097785959086</v>
      </c>
      <c r="M52" s="35">
        <f t="shared" si="7"/>
        <v>4246.1763750117389</v>
      </c>
      <c r="N52" s="35">
        <f t="shared" si="7"/>
        <v>4798.9040611864639</v>
      </c>
      <c r="O52" s="35">
        <f t="shared" si="7"/>
        <v>4118.0361333490464</v>
      </c>
      <c r="P52" s="35">
        <f t="shared" si="7"/>
        <v>4255.0401422083905</v>
      </c>
      <c r="Q52" s="36">
        <f t="shared" si="7"/>
        <v>4369.9669957688311</v>
      </c>
    </row>
    <row r="53" spans="2:23" ht="15.75" thickBot="1" x14ac:dyDescent="0.3">
      <c r="B53" s="110" t="s">
        <v>342</v>
      </c>
      <c r="C53" s="111"/>
      <c r="D53" s="37">
        <f>D52/VLOOKUP(GLOBALE!$D$3,'[2]popolazione residente'!$A$4:$O$318,'[2]popolazione residente'!B2,FALSE)</f>
        <v>2.1827068351716465</v>
      </c>
      <c r="E53" s="37">
        <f>E52/VLOOKUP(GLOBALE!$D$3,'[2]popolazione residente'!$A$4:$O$318,'[2]popolazione residente'!C2,FALSE)</f>
        <v>2.189230550036299</v>
      </c>
      <c r="F53" s="37">
        <f>F52/VLOOKUP(GLOBALE!$D$3,'[2]popolazione residente'!$A$4:$O$318,'[2]popolazione residente'!D2,FALSE)</f>
        <v>2.0439867741482827</v>
      </c>
      <c r="G53" s="37">
        <f>G52/VLOOKUP(GLOBALE!$D$3,'[2]popolazione residente'!$A$4:$O$318,'[2]popolazione residente'!E2,FALSE)</f>
        <v>1.9682891930300821</v>
      </c>
      <c r="H53" s="37">
        <f>H52/VLOOKUP(GLOBALE!$D$3,'[2]popolazione residente'!$A$4:$O$318,'[2]popolazione residente'!F2,FALSE)</f>
        <v>1.985140588755286</v>
      </c>
      <c r="I53" s="37">
        <f>I52/VLOOKUP(GLOBALE!$D$3,'[2]popolazione residente'!$A$4:$O$318,'[2]popolazione residente'!G2,FALSE)</f>
        <v>1.9600468359990768</v>
      </c>
      <c r="J53" s="37">
        <f>J52/VLOOKUP(GLOBALE!$D$3,'[2]popolazione residente'!$A$4:$O$318,'[2]popolazione residente'!H2,FALSE)</f>
        <v>1.749841740462839</v>
      </c>
      <c r="K53" s="37">
        <f>K52/VLOOKUP(GLOBALE!$D$3,'[2]popolazione residente'!$A$4:$O$318,'[2]popolazione residente'!I2,FALSE)</f>
        <v>1.6087129290497466</v>
      </c>
      <c r="L53" s="37">
        <f>L52/VLOOKUP(GLOBALE!$D$3,'[2]popolazione residente'!$A$4:$O$318,'[2]popolazione residente'!J2,FALSE)</f>
        <v>1.5382367588706423</v>
      </c>
      <c r="M53" s="37">
        <f>M52/VLOOKUP(GLOBALE!$D$3,'[2]popolazione residente'!$A$4:$O$318,'[2]popolazione residente'!K2,FALSE)</f>
        <v>1.6065744892212406</v>
      </c>
      <c r="N53" s="37">
        <f>N52/VLOOKUP(GLOBALE!$D$3,'[2]popolazione residente'!$A$4:$O$318,'[2]popolazione residente'!L2,FALSE)</f>
        <v>1.82954786930479</v>
      </c>
      <c r="O53" s="37">
        <f>O52/VLOOKUP(GLOBALE!$D$3,'[2]popolazione residente'!$A$4:$O$318,'[2]popolazione residente'!M2,FALSE)</f>
        <v>1.5729702571997886</v>
      </c>
      <c r="P53" s="37">
        <f>P52/VLOOKUP(GLOBALE!$D$3,'[2]popolazione residente'!$A$4:$O$318,'[2]popolazione residente'!N2,FALSE)</f>
        <v>1.6222036378987383</v>
      </c>
      <c r="Q53" s="38">
        <f>Q52/VLOOKUP(GLOBALE!$D$3,'[2]popolazione residente'!$A$4:$O$318,'[2]popolazione residente'!O2,FALSE)</f>
        <v>1.6373049815544516</v>
      </c>
    </row>
    <row r="54" spans="2:23" ht="15.75" thickBot="1" x14ac:dyDescent="0.3"/>
    <row r="55" spans="2:23" x14ac:dyDescent="0.25">
      <c r="B55" s="16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8"/>
    </row>
    <row r="56" spans="2:23" x14ac:dyDescent="0.25">
      <c r="B56" s="19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1"/>
    </row>
    <row r="57" spans="2:23" x14ac:dyDescent="0.25">
      <c r="B57" s="19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1"/>
    </row>
    <row r="58" spans="2:23" x14ac:dyDescent="0.25">
      <c r="B58" s="19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1"/>
    </row>
    <row r="59" spans="2:23" x14ac:dyDescent="0.25">
      <c r="B59" s="19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1"/>
    </row>
    <row r="60" spans="2:23" x14ac:dyDescent="0.25">
      <c r="B60" s="19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1"/>
    </row>
    <row r="61" spans="2:23" x14ac:dyDescent="0.25">
      <c r="B61" s="19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1"/>
    </row>
    <row r="62" spans="2:23" x14ac:dyDescent="0.25">
      <c r="B62" s="19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1"/>
    </row>
    <row r="63" spans="2:23" x14ac:dyDescent="0.25">
      <c r="B63" s="19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1"/>
    </row>
    <row r="64" spans="2:23" x14ac:dyDescent="0.25">
      <c r="B64" s="19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1"/>
    </row>
    <row r="65" spans="2:23" x14ac:dyDescent="0.25">
      <c r="B65" s="19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1"/>
    </row>
    <row r="66" spans="2:23" x14ac:dyDescent="0.25">
      <c r="B66" s="19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1"/>
    </row>
    <row r="67" spans="2:23" x14ac:dyDescent="0.25">
      <c r="B67" s="19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1"/>
    </row>
    <row r="68" spans="2:23" x14ac:dyDescent="0.25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1"/>
    </row>
    <row r="69" spans="2:23" ht="15.75" thickBot="1" x14ac:dyDescent="0.3">
      <c r="B69" s="22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4"/>
    </row>
    <row r="70" spans="2:23" x14ac:dyDescent="0.25"/>
    <row r="71" spans="2:23" hidden="1" x14ac:dyDescent="0.25"/>
    <row r="72" spans="2:23" hidden="1" x14ac:dyDescent="0.25"/>
    <row r="73" spans="2:23" hidden="1" x14ac:dyDescent="0.25"/>
    <row r="74" spans="2:23" hidden="1" x14ac:dyDescent="0.25"/>
    <row r="75" spans="2:23" hidden="1" x14ac:dyDescent="0.25"/>
    <row r="76" spans="2:23" hidden="1" x14ac:dyDescent="0.25"/>
    <row r="77" spans="2:23" hidden="1" x14ac:dyDescent="0.25"/>
    <row r="78" spans="2:23" hidden="1" x14ac:dyDescent="0.25"/>
    <row r="79" spans="2:23" hidden="1" x14ac:dyDescent="0.25"/>
    <row r="80" spans="2:23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  <row r="161" hidden="1" x14ac:dyDescent="0.25"/>
    <row r="162" hidden="1" x14ac:dyDescent="0.25"/>
    <row r="163" hidden="1" x14ac:dyDescent="0.25"/>
    <row r="164" hidden="1" x14ac:dyDescent="0.25"/>
    <row r="165" hidden="1" x14ac:dyDescent="0.25"/>
    <row r="166" hidden="1" x14ac:dyDescent="0.25"/>
    <row r="167" hidden="1" x14ac:dyDescent="0.25"/>
    <row r="168" hidden="1" x14ac:dyDescent="0.25"/>
    <row r="169" hidden="1" x14ac:dyDescent="0.25"/>
    <row r="170" hidden="1" x14ac:dyDescent="0.25"/>
    <row r="171" hidden="1" x14ac:dyDescent="0.25"/>
    <row r="172" hidden="1" x14ac:dyDescent="0.25"/>
    <row r="173" hidden="1" x14ac:dyDescent="0.25"/>
    <row r="174" hidden="1" x14ac:dyDescent="0.25"/>
    <row r="175" hidden="1" x14ac:dyDescent="0.25"/>
    <row r="176" hidden="1" x14ac:dyDescent="0.25"/>
    <row r="177" hidden="1" x14ac:dyDescent="0.25"/>
    <row r="178" hidden="1" x14ac:dyDescent="0.25"/>
    <row r="179" hidden="1" x14ac:dyDescent="0.25"/>
    <row r="180" hidden="1" x14ac:dyDescent="0.25"/>
    <row r="181" hidden="1" x14ac:dyDescent="0.25"/>
    <row r="182" hidden="1" x14ac:dyDescent="0.25"/>
    <row r="183" hidden="1" x14ac:dyDescent="0.25"/>
    <row r="184" hidden="1" x14ac:dyDescent="0.25"/>
    <row r="185" hidden="1" x14ac:dyDescent="0.25"/>
    <row r="186" hidden="1" x14ac:dyDescent="0.25"/>
    <row r="187" hidden="1" x14ac:dyDescent="0.25"/>
    <row r="188" hidden="1" x14ac:dyDescent="0.25"/>
    <row r="189" hidden="1" x14ac:dyDescent="0.25"/>
    <row r="190" hidden="1" x14ac:dyDescent="0.25"/>
    <row r="191" hidden="1" x14ac:dyDescent="0.25"/>
    <row r="192" hidden="1" x14ac:dyDescent="0.25"/>
    <row r="193" hidden="1" x14ac:dyDescent="0.25"/>
    <row r="194" hidden="1" x14ac:dyDescent="0.25"/>
    <row r="195" hidden="1" x14ac:dyDescent="0.25"/>
    <row r="196" hidden="1" x14ac:dyDescent="0.25"/>
    <row r="197" hidden="1" x14ac:dyDescent="0.25"/>
    <row r="198" hidden="1" x14ac:dyDescent="0.25"/>
    <row r="199" hidden="1" x14ac:dyDescent="0.25"/>
    <row r="200" hidden="1" x14ac:dyDescent="0.25"/>
    <row r="201" hidden="1" x14ac:dyDescent="0.25"/>
    <row r="202" hidden="1" x14ac:dyDescent="0.25"/>
    <row r="203" hidden="1" x14ac:dyDescent="0.25"/>
    <row r="204" hidden="1" x14ac:dyDescent="0.25"/>
    <row r="205" hidden="1" x14ac:dyDescent="0.25"/>
    <row r="206" hidden="1" x14ac:dyDescent="0.25"/>
    <row r="207" hidden="1" x14ac:dyDescent="0.25"/>
    <row r="208" hidden="1" x14ac:dyDescent="0.25"/>
    <row r="209" hidden="1" x14ac:dyDescent="0.25"/>
    <row r="210" hidden="1" x14ac:dyDescent="0.25"/>
    <row r="211" hidden="1" x14ac:dyDescent="0.25"/>
    <row r="212" hidden="1" x14ac:dyDescent="0.25"/>
    <row r="213" hidden="1" x14ac:dyDescent="0.25"/>
    <row r="214" hidden="1" x14ac:dyDescent="0.25"/>
    <row r="215" hidden="1" x14ac:dyDescent="0.25"/>
    <row r="216" hidden="1" x14ac:dyDescent="0.25"/>
    <row r="217" hidden="1" x14ac:dyDescent="0.25"/>
    <row r="218" hidden="1" x14ac:dyDescent="0.25"/>
    <row r="219" hidden="1" x14ac:dyDescent="0.25"/>
    <row r="220" hidden="1" x14ac:dyDescent="0.25"/>
    <row r="221" hidden="1" x14ac:dyDescent="0.25"/>
    <row r="222" hidden="1" x14ac:dyDescent="0.25"/>
    <row r="223" hidden="1" x14ac:dyDescent="0.25"/>
    <row r="224" hidden="1" x14ac:dyDescent="0.25"/>
    <row r="225" hidden="1" x14ac:dyDescent="0.25"/>
    <row r="226" hidden="1" x14ac:dyDescent="0.25"/>
    <row r="227" hidden="1" x14ac:dyDescent="0.25"/>
    <row r="228" hidden="1" x14ac:dyDescent="0.25"/>
    <row r="229" hidden="1" x14ac:dyDescent="0.25"/>
    <row r="230" hidden="1" x14ac:dyDescent="0.25"/>
    <row r="231" hidden="1" x14ac:dyDescent="0.25"/>
    <row r="232" hidden="1" x14ac:dyDescent="0.25"/>
    <row r="233" hidden="1" x14ac:dyDescent="0.25"/>
    <row r="234" hidden="1" x14ac:dyDescent="0.25"/>
    <row r="235" hidden="1" x14ac:dyDescent="0.25"/>
    <row r="236" hidden="1" x14ac:dyDescent="0.25"/>
    <row r="237" hidden="1" x14ac:dyDescent="0.25"/>
    <row r="238" hidden="1" x14ac:dyDescent="0.25"/>
    <row r="239" hidden="1" x14ac:dyDescent="0.25"/>
    <row r="240" hidden="1" x14ac:dyDescent="0.25"/>
    <row r="241" hidden="1" x14ac:dyDescent="0.25"/>
    <row r="242" hidden="1" x14ac:dyDescent="0.25"/>
    <row r="243" hidden="1" x14ac:dyDescent="0.25"/>
    <row r="244" hidden="1" x14ac:dyDescent="0.25"/>
    <row r="245" hidden="1" x14ac:dyDescent="0.25"/>
    <row r="246" hidden="1" x14ac:dyDescent="0.25"/>
    <row r="247" hidden="1" x14ac:dyDescent="0.25"/>
    <row r="248" hidden="1" x14ac:dyDescent="0.25"/>
    <row r="249" hidden="1" x14ac:dyDescent="0.25"/>
    <row r="250" hidden="1" x14ac:dyDescent="0.25"/>
    <row r="251" hidden="1" x14ac:dyDescent="0.25"/>
    <row r="252" hidden="1" x14ac:dyDescent="0.25"/>
    <row r="253" hidden="1" x14ac:dyDescent="0.25"/>
    <row r="254" hidden="1" x14ac:dyDescent="0.25"/>
    <row r="255" hidden="1" x14ac:dyDescent="0.25"/>
    <row r="256" hidden="1" x14ac:dyDescent="0.25"/>
    <row r="257" hidden="1" x14ac:dyDescent="0.25"/>
    <row r="258" hidden="1" x14ac:dyDescent="0.25"/>
    <row r="259" hidden="1" x14ac:dyDescent="0.25"/>
    <row r="260" hidden="1" x14ac:dyDescent="0.25"/>
    <row r="261" hidden="1" x14ac:dyDescent="0.25"/>
    <row r="262" hidden="1" x14ac:dyDescent="0.25"/>
    <row r="263" hidden="1" x14ac:dyDescent="0.25"/>
    <row r="264" hidden="1" x14ac:dyDescent="0.25"/>
    <row r="265" hidden="1" x14ac:dyDescent="0.25"/>
    <row r="266" hidden="1" x14ac:dyDescent="0.25"/>
    <row r="267" hidden="1" x14ac:dyDescent="0.25"/>
    <row r="268" hidden="1" x14ac:dyDescent="0.25"/>
    <row r="269" hidden="1" x14ac:dyDescent="0.25"/>
    <row r="270" hidden="1" x14ac:dyDescent="0.25"/>
    <row r="271" hidden="1" x14ac:dyDescent="0.25"/>
    <row r="272" hidden="1" x14ac:dyDescent="0.25"/>
    <row r="273" hidden="1" x14ac:dyDescent="0.25"/>
    <row r="274" hidden="1" x14ac:dyDescent="0.25"/>
    <row r="275" hidden="1" x14ac:dyDescent="0.25"/>
    <row r="276" hidden="1" x14ac:dyDescent="0.25"/>
    <row r="277" hidden="1" x14ac:dyDescent="0.25"/>
    <row r="278" hidden="1" x14ac:dyDescent="0.25"/>
    <row r="279" hidden="1" x14ac:dyDescent="0.25"/>
    <row r="280" hidden="1" x14ac:dyDescent="0.25"/>
    <row r="281" hidden="1" x14ac:dyDescent="0.25"/>
    <row r="282" hidden="1" x14ac:dyDescent="0.25"/>
    <row r="283" hidden="1" x14ac:dyDescent="0.25"/>
    <row r="284" hidden="1" x14ac:dyDescent="0.25"/>
    <row r="285" hidden="1" x14ac:dyDescent="0.25"/>
    <row r="286" hidden="1" x14ac:dyDescent="0.25"/>
    <row r="287" hidden="1" x14ac:dyDescent="0.25"/>
    <row r="288" hidden="1" x14ac:dyDescent="0.25"/>
    <row r="289" hidden="1" x14ac:dyDescent="0.25"/>
    <row r="290" hidden="1" x14ac:dyDescent="0.25"/>
    <row r="291" hidden="1" x14ac:dyDescent="0.25"/>
    <row r="292" hidden="1" x14ac:dyDescent="0.25"/>
    <row r="293" hidden="1" x14ac:dyDescent="0.25"/>
    <row r="294" hidden="1" x14ac:dyDescent="0.25"/>
    <row r="295" hidden="1" x14ac:dyDescent="0.25"/>
    <row r="296" hidden="1" x14ac:dyDescent="0.25"/>
    <row r="297" hidden="1" x14ac:dyDescent="0.25"/>
    <row r="298" hidden="1" x14ac:dyDescent="0.25"/>
    <row r="299" hidden="1" x14ac:dyDescent="0.25"/>
    <row r="300" hidden="1" x14ac:dyDescent="0.25"/>
    <row r="301" hidden="1" x14ac:dyDescent="0.25"/>
    <row r="302" hidden="1" x14ac:dyDescent="0.25"/>
    <row r="303" hidden="1" x14ac:dyDescent="0.25"/>
    <row r="304" hidden="1" x14ac:dyDescent="0.25"/>
    <row r="305" hidden="1" x14ac:dyDescent="0.25"/>
    <row r="306" hidden="1" x14ac:dyDescent="0.25"/>
    <row r="307" hidden="1" x14ac:dyDescent="0.25"/>
    <row r="308" hidden="1" x14ac:dyDescent="0.25"/>
    <row r="309" hidden="1" x14ac:dyDescent="0.25"/>
    <row r="310" hidden="1" x14ac:dyDescent="0.25"/>
    <row r="311" hidden="1" x14ac:dyDescent="0.25"/>
    <row r="312" hidden="1" x14ac:dyDescent="0.25"/>
    <row r="313" hidden="1" x14ac:dyDescent="0.25"/>
    <row r="314" hidden="1" x14ac:dyDescent="0.25"/>
    <row r="315" hidden="1" x14ac:dyDescent="0.25"/>
    <row r="316" hidden="1" x14ac:dyDescent="0.25"/>
    <row r="317" hidden="1" x14ac:dyDescent="0.25"/>
    <row r="318" hidden="1" x14ac:dyDescent="0.25"/>
    <row r="319" hidden="1" x14ac:dyDescent="0.25"/>
    <row r="320" hidden="1" x14ac:dyDescent="0.25"/>
    <row r="321" hidden="1" x14ac:dyDescent="0.25"/>
    <row r="322" hidden="1" x14ac:dyDescent="0.25"/>
    <row r="323" hidden="1" x14ac:dyDescent="0.25"/>
    <row r="324" hidden="1" x14ac:dyDescent="0.25"/>
    <row r="325" hidden="1" x14ac:dyDescent="0.25"/>
    <row r="326" hidden="1" x14ac:dyDescent="0.25"/>
    <row r="327" hidden="1" x14ac:dyDescent="0.25"/>
    <row r="328" hidden="1" x14ac:dyDescent="0.25"/>
    <row r="329" hidden="1" x14ac:dyDescent="0.25"/>
    <row r="330" hidden="1" x14ac:dyDescent="0.25"/>
    <row r="331" hidden="1" x14ac:dyDescent="0.25"/>
    <row r="332" hidden="1" x14ac:dyDescent="0.25"/>
    <row r="333" hidden="1" x14ac:dyDescent="0.25"/>
    <row r="334" hidden="1" x14ac:dyDescent="0.25"/>
    <row r="335" hidden="1" x14ac:dyDescent="0.25"/>
    <row r="336" hidden="1" x14ac:dyDescent="0.25"/>
    <row r="337" hidden="1" x14ac:dyDescent="0.25"/>
    <row r="338" hidden="1" x14ac:dyDescent="0.25"/>
    <row r="339" hidden="1" x14ac:dyDescent="0.25"/>
    <row r="340" hidden="1" x14ac:dyDescent="0.25"/>
    <row r="341" hidden="1" x14ac:dyDescent="0.25"/>
    <row r="342" hidden="1" x14ac:dyDescent="0.25"/>
    <row r="343" hidden="1" x14ac:dyDescent="0.25"/>
    <row r="344" hidden="1" x14ac:dyDescent="0.25"/>
    <row r="345" hidden="1" x14ac:dyDescent="0.25"/>
    <row r="346" hidden="1" x14ac:dyDescent="0.25"/>
    <row r="347" hidden="1" x14ac:dyDescent="0.25"/>
    <row r="348" hidden="1" x14ac:dyDescent="0.25"/>
    <row r="349" hidden="1" x14ac:dyDescent="0.25"/>
    <row r="350" hidden="1" x14ac:dyDescent="0.25"/>
    <row r="351" hidden="1" x14ac:dyDescent="0.25"/>
    <row r="352" hidden="1" x14ac:dyDescent="0.25"/>
    <row r="353" hidden="1" x14ac:dyDescent="0.25"/>
    <row r="354" hidden="1" x14ac:dyDescent="0.25"/>
    <row r="355" hidden="1" x14ac:dyDescent="0.25"/>
    <row r="356" hidden="1" x14ac:dyDescent="0.25"/>
    <row r="357" hidden="1" x14ac:dyDescent="0.25"/>
    <row r="358" hidden="1" x14ac:dyDescent="0.25"/>
    <row r="359" hidden="1" x14ac:dyDescent="0.25"/>
    <row r="360" hidden="1" x14ac:dyDescent="0.25"/>
    <row r="361" hidden="1" x14ac:dyDescent="0.25"/>
    <row r="362" hidden="1" x14ac:dyDescent="0.25"/>
    <row r="363" hidden="1" x14ac:dyDescent="0.25"/>
    <row r="364" hidden="1" x14ac:dyDescent="0.25"/>
    <row r="365" hidden="1" x14ac:dyDescent="0.25"/>
    <row r="366" hidden="1" x14ac:dyDescent="0.25"/>
    <row r="367" hidden="1" x14ac:dyDescent="0.25"/>
    <row r="368" hidden="1" x14ac:dyDescent="0.25"/>
    <row r="369" hidden="1" x14ac:dyDescent="0.25"/>
    <row r="370" hidden="1" x14ac:dyDescent="0.25"/>
    <row r="371" hidden="1" x14ac:dyDescent="0.25"/>
    <row r="372" hidden="1" x14ac:dyDescent="0.25"/>
    <row r="373" hidden="1" x14ac:dyDescent="0.25"/>
    <row r="374" hidden="1" x14ac:dyDescent="0.25"/>
    <row r="375" hidden="1" x14ac:dyDescent="0.25"/>
    <row r="376" hidden="1" x14ac:dyDescent="0.25"/>
    <row r="377" hidden="1" x14ac:dyDescent="0.25"/>
    <row r="378" hidden="1" x14ac:dyDescent="0.25"/>
    <row r="379" hidden="1" x14ac:dyDescent="0.25"/>
    <row r="380" hidden="1" x14ac:dyDescent="0.25"/>
    <row r="381" hidden="1" x14ac:dyDescent="0.25"/>
    <row r="382" hidden="1" x14ac:dyDescent="0.25"/>
    <row r="383" hidden="1" x14ac:dyDescent="0.25"/>
    <row r="384" hidden="1" x14ac:dyDescent="0.25"/>
    <row r="385" hidden="1" x14ac:dyDescent="0.25"/>
    <row r="386" hidden="1" x14ac:dyDescent="0.25"/>
    <row r="387" hidden="1" x14ac:dyDescent="0.25"/>
    <row r="388" hidden="1" x14ac:dyDescent="0.25"/>
    <row r="389" hidden="1" x14ac:dyDescent="0.25"/>
    <row r="390" hidden="1" x14ac:dyDescent="0.25"/>
    <row r="391" hidden="1" x14ac:dyDescent="0.25"/>
    <row r="392" hidden="1" x14ac:dyDescent="0.25"/>
    <row r="393" hidden="1" x14ac:dyDescent="0.25"/>
    <row r="394" hidden="1" x14ac:dyDescent="0.25"/>
    <row r="395" hidden="1" x14ac:dyDescent="0.25"/>
    <row r="396" hidden="1" x14ac:dyDescent="0.25"/>
    <row r="397" hidden="1" x14ac:dyDescent="0.25"/>
    <row r="398" hidden="1" x14ac:dyDescent="0.25"/>
    <row r="399" hidden="1" x14ac:dyDescent="0.25"/>
    <row r="400" hidden="1" x14ac:dyDescent="0.25"/>
    <row r="401" hidden="1" x14ac:dyDescent="0.25"/>
    <row r="402" hidden="1" x14ac:dyDescent="0.25"/>
    <row r="403" hidden="1" x14ac:dyDescent="0.25"/>
    <row r="404" hidden="1" x14ac:dyDescent="0.25"/>
    <row r="405" hidden="1" x14ac:dyDescent="0.25"/>
    <row r="406" hidden="1" x14ac:dyDescent="0.25"/>
    <row r="407" hidden="1" x14ac:dyDescent="0.25"/>
    <row r="408" hidden="1" x14ac:dyDescent="0.25"/>
    <row r="409" hidden="1" x14ac:dyDescent="0.25"/>
    <row r="410" hidden="1" x14ac:dyDescent="0.25"/>
    <row r="411" hidden="1" x14ac:dyDescent="0.25"/>
    <row r="412" hidden="1" x14ac:dyDescent="0.25"/>
    <row r="413" hidden="1" x14ac:dyDescent="0.25"/>
    <row r="414" hidden="1" x14ac:dyDescent="0.25"/>
    <row r="415" hidden="1" x14ac:dyDescent="0.25"/>
    <row r="416" hidden="1" x14ac:dyDescent="0.25"/>
    <row r="417" hidden="1" x14ac:dyDescent="0.25"/>
    <row r="418" hidden="1" x14ac:dyDescent="0.25"/>
    <row r="419" hidden="1" x14ac:dyDescent="0.25"/>
    <row r="420" hidden="1" x14ac:dyDescent="0.25"/>
    <row r="421" hidden="1" x14ac:dyDescent="0.25"/>
    <row r="422" hidden="1" x14ac:dyDescent="0.25"/>
    <row r="423" hidden="1" x14ac:dyDescent="0.25"/>
    <row r="424" hidden="1" x14ac:dyDescent="0.25"/>
    <row r="425" hidden="1" x14ac:dyDescent="0.25"/>
    <row r="426" hidden="1" x14ac:dyDescent="0.25"/>
    <row r="427" hidden="1" x14ac:dyDescent="0.25"/>
    <row r="428" hidden="1" x14ac:dyDescent="0.25"/>
    <row r="429" hidden="1" x14ac:dyDescent="0.25"/>
    <row r="430" hidden="1" x14ac:dyDescent="0.25"/>
    <row r="431" hidden="1" x14ac:dyDescent="0.25"/>
    <row r="432" hidden="1" x14ac:dyDescent="0.25"/>
    <row r="433" hidden="1" x14ac:dyDescent="0.25"/>
    <row r="434" hidden="1" x14ac:dyDescent="0.25"/>
    <row r="435" hidden="1" x14ac:dyDescent="0.25"/>
    <row r="436" hidden="1" x14ac:dyDescent="0.25"/>
    <row r="437" hidden="1" x14ac:dyDescent="0.25"/>
    <row r="438" hidden="1" x14ac:dyDescent="0.25"/>
    <row r="439" hidden="1" x14ac:dyDescent="0.25"/>
    <row r="440" hidden="1" x14ac:dyDescent="0.25"/>
    <row r="441" hidden="1" x14ac:dyDescent="0.25"/>
    <row r="442" hidden="1" x14ac:dyDescent="0.25"/>
    <row r="443" hidden="1" x14ac:dyDescent="0.25"/>
    <row r="444" hidden="1" x14ac:dyDescent="0.25"/>
    <row r="445" hidden="1" x14ac:dyDescent="0.25"/>
    <row r="446" hidden="1" x14ac:dyDescent="0.25"/>
    <row r="447" hidden="1" x14ac:dyDescent="0.25"/>
    <row r="448" hidden="1" x14ac:dyDescent="0.25"/>
    <row r="449" hidden="1" x14ac:dyDescent="0.25"/>
    <row r="450" hidden="1" x14ac:dyDescent="0.25"/>
    <row r="451" hidden="1" x14ac:dyDescent="0.25"/>
    <row r="452" hidden="1" x14ac:dyDescent="0.25"/>
    <row r="453" hidden="1" x14ac:dyDescent="0.25"/>
    <row r="454" hidden="1" x14ac:dyDescent="0.25"/>
    <row r="455" hidden="1" x14ac:dyDescent="0.25"/>
    <row r="456" hidden="1" x14ac:dyDescent="0.25"/>
    <row r="457" hidden="1" x14ac:dyDescent="0.25"/>
    <row r="458" hidden="1" x14ac:dyDescent="0.25"/>
    <row r="459" hidden="1" x14ac:dyDescent="0.25"/>
    <row r="460" hidden="1" x14ac:dyDescent="0.25"/>
    <row r="461" hidden="1" x14ac:dyDescent="0.25"/>
    <row r="462" hidden="1" x14ac:dyDescent="0.25"/>
    <row r="463" hidden="1" x14ac:dyDescent="0.25"/>
    <row r="464" hidden="1" x14ac:dyDescent="0.25"/>
    <row r="465" spans="3:3" hidden="1" x14ac:dyDescent="0.25"/>
    <row r="466" spans="3:3" hidden="1" x14ac:dyDescent="0.25"/>
    <row r="467" spans="3:3" hidden="1" x14ac:dyDescent="0.25"/>
    <row r="468" spans="3:3" hidden="1" x14ac:dyDescent="0.25"/>
    <row r="469" spans="3:3" hidden="1" x14ac:dyDescent="0.25"/>
    <row r="470" spans="3:3" hidden="1" x14ac:dyDescent="0.25"/>
    <row r="471" spans="3:3" hidden="1" x14ac:dyDescent="0.25"/>
    <row r="472" spans="3:3" hidden="1" x14ac:dyDescent="0.25"/>
    <row r="473" spans="3:3" hidden="1" x14ac:dyDescent="0.25"/>
    <row r="474" spans="3:3" hidden="1" x14ac:dyDescent="0.25"/>
    <row r="475" spans="3:3" hidden="1" x14ac:dyDescent="0.25"/>
    <row r="476" spans="3:3" hidden="1" x14ac:dyDescent="0.25"/>
    <row r="477" spans="3:3" hidden="1" x14ac:dyDescent="0.25"/>
    <row r="478" spans="3:3" hidden="1" x14ac:dyDescent="0.25"/>
    <row r="479" spans="3:3" hidden="1" x14ac:dyDescent="0.25"/>
    <row r="480" spans="3:3" hidden="1" x14ac:dyDescent="0.25">
      <c r="C480" s="1" t="s">
        <v>2</v>
      </c>
    </row>
    <row r="481" spans="3:3" hidden="1" x14ac:dyDescent="0.25">
      <c r="C481" s="1" t="s">
        <v>3</v>
      </c>
    </row>
    <row r="482" spans="3:3" hidden="1" x14ac:dyDescent="0.25">
      <c r="C482" s="1" t="s">
        <v>4</v>
      </c>
    </row>
    <row r="483" spans="3:3" hidden="1" x14ac:dyDescent="0.25">
      <c r="C483" s="1" t="s">
        <v>5</v>
      </c>
    </row>
    <row r="484" spans="3:3" hidden="1" x14ac:dyDescent="0.25">
      <c r="C484" s="1" t="s">
        <v>6</v>
      </c>
    </row>
    <row r="485" spans="3:3" hidden="1" x14ac:dyDescent="0.25">
      <c r="C485" s="1" t="s">
        <v>7</v>
      </c>
    </row>
    <row r="486" spans="3:3" hidden="1" x14ac:dyDescent="0.25">
      <c r="C486" s="1" t="s">
        <v>8</v>
      </c>
    </row>
    <row r="487" spans="3:3" hidden="1" x14ac:dyDescent="0.25">
      <c r="C487" s="1" t="s">
        <v>9</v>
      </c>
    </row>
    <row r="488" spans="3:3" hidden="1" x14ac:dyDescent="0.25">
      <c r="C488" s="1" t="s">
        <v>10</v>
      </c>
    </row>
    <row r="489" spans="3:3" hidden="1" x14ac:dyDescent="0.25">
      <c r="C489" s="1" t="s">
        <v>11</v>
      </c>
    </row>
    <row r="490" spans="3:3" hidden="1" x14ac:dyDescent="0.25">
      <c r="C490" s="1" t="s">
        <v>12</v>
      </c>
    </row>
    <row r="491" spans="3:3" hidden="1" x14ac:dyDescent="0.25">
      <c r="C491" s="1" t="s">
        <v>13</v>
      </c>
    </row>
    <row r="492" spans="3:3" hidden="1" x14ac:dyDescent="0.25">
      <c r="C492" s="1" t="s">
        <v>14</v>
      </c>
    </row>
    <row r="493" spans="3:3" hidden="1" x14ac:dyDescent="0.25">
      <c r="C493" s="1" t="s">
        <v>15</v>
      </c>
    </row>
    <row r="494" spans="3:3" hidden="1" x14ac:dyDescent="0.25">
      <c r="C494" s="1" t="s">
        <v>16</v>
      </c>
    </row>
    <row r="495" spans="3:3" hidden="1" x14ac:dyDescent="0.25">
      <c r="C495" s="1" t="s">
        <v>17</v>
      </c>
    </row>
    <row r="496" spans="3:3" hidden="1" x14ac:dyDescent="0.25">
      <c r="C496" s="1" t="s">
        <v>18</v>
      </c>
    </row>
    <row r="497" spans="3:3" hidden="1" x14ac:dyDescent="0.25">
      <c r="C497" s="1" t="s">
        <v>19</v>
      </c>
    </row>
    <row r="498" spans="3:3" hidden="1" x14ac:dyDescent="0.25">
      <c r="C498" s="1" t="s">
        <v>20</v>
      </c>
    </row>
    <row r="499" spans="3:3" hidden="1" x14ac:dyDescent="0.25">
      <c r="C499" s="1" t="s">
        <v>21</v>
      </c>
    </row>
    <row r="500" spans="3:3" hidden="1" x14ac:dyDescent="0.25">
      <c r="C500" s="1" t="s">
        <v>22</v>
      </c>
    </row>
    <row r="501" spans="3:3" hidden="1" x14ac:dyDescent="0.25">
      <c r="C501" s="1" t="s">
        <v>23</v>
      </c>
    </row>
    <row r="502" spans="3:3" hidden="1" x14ac:dyDescent="0.25">
      <c r="C502" s="1" t="s">
        <v>24</v>
      </c>
    </row>
    <row r="503" spans="3:3" hidden="1" x14ac:dyDescent="0.25">
      <c r="C503" s="1" t="s">
        <v>25</v>
      </c>
    </row>
    <row r="504" spans="3:3" hidden="1" x14ac:dyDescent="0.25">
      <c r="C504" s="1" t="s">
        <v>26</v>
      </c>
    </row>
    <row r="505" spans="3:3" hidden="1" x14ac:dyDescent="0.25">
      <c r="C505" s="1" t="s">
        <v>27</v>
      </c>
    </row>
    <row r="506" spans="3:3" hidden="1" x14ac:dyDescent="0.25">
      <c r="C506" s="1" t="s">
        <v>28</v>
      </c>
    </row>
    <row r="507" spans="3:3" hidden="1" x14ac:dyDescent="0.25">
      <c r="C507" s="1" t="s">
        <v>29</v>
      </c>
    </row>
    <row r="508" spans="3:3" hidden="1" x14ac:dyDescent="0.25">
      <c r="C508" s="1" t="s">
        <v>30</v>
      </c>
    </row>
    <row r="509" spans="3:3" hidden="1" x14ac:dyDescent="0.25">
      <c r="C509" s="1" t="s">
        <v>31</v>
      </c>
    </row>
    <row r="510" spans="3:3" hidden="1" x14ac:dyDescent="0.25">
      <c r="C510" s="1" t="s">
        <v>32</v>
      </c>
    </row>
    <row r="511" spans="3:3" hidden="1" x14ac:dyDescent="0.25">
      <c r="C511" s="1" t="s">
        <v>33</v>
      </c>
    </row>
    <row r="512" spans="3:3" hidden="1" x14ac:dyDescent="0.25">
      <c r="C512" s="1" t="s">
        <v>34</v>
      </c>
    </row>
    <row r="513" spans="3:3" hidden="1" x14ac:dyDescent="0.25">
      <c r="C513" s="1" t="s">
        <v>35</v>
      </c>
    </row>
    <row r="514" spans="3:3" hidden="1" x14ac:dyDescent="0.25">
      <c r="C514" s="1" t="s">
        <v>36</v>
      </c>
    </row>
    <row r="515" spans="3:3" hidden="1" x14ac:dyDescent="0.25">
      <c r="C515" s="1" t="s">
        <v>37</v>
      </c>
    </row>
    <row r="516" spans="3:3" hidden="1" x14ac:dyDescent="0.25">
      <c r="C516" s="1" t="s">
        <v>38</v>
      </c>
    </row>
    <row r="517" spans="3:3" hidden="1" x14ac:dyDescent="0.25">
      <c r="C517" s="1" t="s">
        <v>39</v>
      </c>
    </row>
    <row r="518" spans="3:3" hidden="1" x14ac:dyDescent="0.25">
      <c r="C518" s="1" t="s">
        <v>40</v>
      </c>
    </row>
    <row r="519" spans="3:3" hidden="1" x14ac:dyDescent="0.25">
      <c r="C519" s="1" t="s">
        <v>41</v>
      </c>
    </row>
    <row r="520" spans="3:3" hidden="1" x14ac:dyDescent="0.25">
      <c r="C520" s="1" t="s">
        <v>42</v>
      </c>
    </row>
    <row r="521" spans="3:3" hidden="1" x14ac:dyDescent="0.25">
      <c r="C521" s="1" t="s">
        <v>43</v>
      </c>
    </row>
    <row r="522" spans="3:3" hidden="1" x14ac:dyDescent="0.25">
      <c r="C522" s="1" t="s">
        <v>44</v>
      </c>
    </row>
    <row r="523" spans="3:3" hidden="1" x14ac:dyDescent="0.25">
      <c r="C523" s="1" t="s">
        <v>45</v>
      </c>
    </row>
    <row r="524" spans="3:3" hidden="1" x14ac:dyDescent="0.25">
      <c r="C524" s="1" t="s">
        <v>1</v>
      </c>
    </row>
    <row r="525" spans="3:3" hidden="1" x14ac:dyDescent="0.25">
      <c r="C525" s="1" t="s">
        <v>46</v>
      </c>
    </row>
    <row r="526" spans="3:3" hidden="1" x14ac:dyDescent="0.25">
      <c r="C526" s="1" t="s">
        <v>47</v>
      </c>
    </row>
    <row r="527" spans="3:3" hidden="1" x14ac:dyDescent="0.25">
      <c r="C527" s="1" t="s">
        <v>48</v>
      </c>
    </row>
    <row r="528" spans="3:3" hidden="1" x14ac:dyDescent="0.25">
      <c r="C528" s="1" t="s">
        <v>49</v>
      </c>
    </row>
    <row r="529" spans="3:3" hidden="1" x14ac:dyDescent="0.25">
      <c r="C529" s="1" t="s">
        <v>50</v>
      </c>
    </row>
    <row r="530" spans="3:3" hidden="1" x14ac:dyDescent="0.25">
      <c r="C530" s="1" t="s">
        <v>51</v>
      </c>
    </row>
    <row r="531" spans="3:3" hidden="1" x14ac:dyDescent="0.25">
      <c r="C531" s="1" t="s">
        <v>52</v>
      </c>
    </row>
    <row r="532" spans="3:3" hidden="1" x14ac:dyDescent="0.25">
      <c r="C532" s="1" t="s">
        <v>53</v>
      </c>
    </row>
    <row r="533" spans="3:3" hidden="1" x14ac:dyDescent="0.25">
      <c r="C533" s="1" t="s">
        <v>54</v>
      </c>
    </row>
    <row r="534" spans="3:3" hidden="1" x14ac:dyDescent="0.25">
      <c r="C534" s="1" t="s">
        <v>55</v>
      </c>
    </row>
    <row r="535" spans="3:3" hidden="1" x14ac:dyDescent="0.25">
      <c r="C535" s="1" t="s">
        <v>56</v>
      </c>
    </row>
    <row r="536" spans="3:3" hidden="1" x14ac:dyDescent="0.25">
      <c r="C536" s="1" t="s">
        <v>57</v>
      </c>
    </row>
    <row r="537" spans="3:3" hidden="1" x14ac:dyDescent="0.25">
      <c r="C537" s="1" t="s">
        <v>58</v>
      </c>
    </row>
    <row r="538" spans="3:3" hidden="1" x14ac:dyDescent="0.25">
      <c r="C538" s="1" t="s">
        <v>59</v>
      </c>
    </row>
    <row r="539" spans="3:3" hidden="1" x14ac:dyDescent="0.25">
      <c r="C539" s="1" t="s">
        <v>60</v>
      </c>
    </row>
    <row r="540" spans="3:3" hidden="1" x14ac:dyDescent="0.25">
      <c r="C540" s="1" t="s">
        <v>61</v>
      </c>
    </row>
    <row r="541" spans="3:3" hidden="1" x14ac:dyDescent="0.25">
      <c r="C541" s="1" t="s">
        <v>62</v>
      </c>
    </row>
    <row r="542" spans="3:3" hidden="1" x14ac:dyDescent="0.25">
      <c r="C542" s="1" t="s">
        <v>63</v>
      </c>
    </row>
    <row r="543" spans="3:3" hidden="1" x14ac:dyDescent="0.25">
      <c r="C543" s="1" t="s">
        <v>64</v>
      </c>
    </row>
    <row r="544" spans="3:3" hidden="1" x14ac:dyDescent="0.25">
      <c r="C544" s="1" t="s">
        <v>65</v>
      </c>
    </row>
    <row r="545" spans="3:3" hidden="1" x14ac:dyDescent="0.25">
      <c r="C545" s="1" t="s">
        <v>66</v>
      </c>
    </row>
    <row r="546" spans="3:3" hidden="1" x14ac:dyDescent="0.25">
      <c r="C546" s="1" t="s">
        <v>67</v>
      </c>
    </row>
    <row r="547" spans="3:3" hidden="1" x14ac:dyDescent="0.25">
      <c r="C547" s="1" t="s">
        <v>68</v>
      </c>
    </row>
    <row r="548" spans="3:3" hidden="1" x14ac:dyDescent="0.25">
      <c r="C548" s="1" t="s">
        <v>69</v>
      </c>
    </row>
    <row r="549" spans="3:3" hidden="1" x14ac:dyDescent="0.25">
      <c r="C549" s="1" t="s">
        <v>70</v>
      </c>
    </row>
    <row r="550" spans="3:3" hidden="1" x14ac:dyDescent="0.25">
      <c r="C550" s="1" t="s">
        <v>71</v>
      </c>
    </row>
    <row r="551" spans="3:3" hidden="1" x14ac:dyDescent="0.25">
      <c r="C551" s="1" t="s">
        <v>72</v>
      </c>
    </row>
    <row r="552" spans="3:3" hidden="1" x14ac:dyDescent="0.25">
      <c r="C552" s="1" t="s">
        <v>73</v>
      </c>
    </row>
    <row r="553" spans="3:3" hidden="1" x14ac:dyDescent="0.25">
      <c r="C553" s="1" t="s">
        <v>74</v>
      </c>
    </row>
    <row r="554" spans="3:3" hidden="1" x14ac:dyDescent="0.25">
      <c r="C554" s="1" t="s">
        <v>75</v>
      </c>
    </row>
    <row r="555" spans="3:3" hidden="1" x14ac:dyDescent="0.25">
      <c r="C555" s="1" t="s">
        <v>76</v>
      </c>
    </row>
    <row r="556" spans="3:3" hidden="1" x14ac:dyDescent="0.25">
      <c r="C556" s="1" t="s">
        <v>77</v>
      </c>
    </row>
    <row r="557" spans="3:3" hidden="1" x14ac:dyDescent="0.25">
      <c r="C557" s="1" t="s">
        <v>78</v>
      </c>
    </row>
    <row r="558" spans="3:3" hidden="1" x14ac:dyDescent="0.25">
      <c r="C558" s="1" t="s">
        <v>79</v>
      </c>
    </row>
    <row r="559" spans="3:3" hidden="1" x14ac:dyDescent="0.25">
      <c r="C559" s="1" t="s">
        <v>80</v>
      </c>
    </row>
    <row r="560" spans="3:3" hidden="1" x14ac:dyDescent="0.25">
      <c r="C560" s="1" t="s">
        <v>81</v>
      </c>
    </row>
    <row r="561" spans="3:3" hidden="1" x14ac:dyDescent="0.25">
      <c r="C561" s="1" t="s">
        <v>82</v>
      </c>
    </row>
    <row r="562" spans="3:3" hidden="1" x14ac:dyDescent="0.25">
      <c r="C562" s="1" t="s">
        <v>83</v>
      </c>
    </row>
    <row r="563" spans="3:3" hidden="1" x14ac:dyDescent="0.25">
      <c r="C563" s="1" t="s">
        <v>84</v>
      </c>
    </row>
    <row r="564" spans="3:3" hidden="1" x14ac:dyDescent="0.25">
      <c r="C564" s="1" t="s">
        <v>85</v>
      </c>
    </row>
    <row r="565" spans="3:3" hidden="1" x14ac:dyDescent="0.25">
      <c r="C565" s="1" t="s">
        <v>86</v>
      </c>
    </row>
    <row r="566" spans="3:3" hidden="1" x14ac:dyDescent="0.25">
      <c r="C566" s="1" t="s">
        <v>87</v>
      </c>
    </row>
    <row r="567" spans="3:3" hidden="1" x14ac:dyDescent="0.25">
      <c r="C567" s="1" t="s">
        <v>88</v>
      </c>
    </row>
    <row r="568" spans="3:3" hidden="1" x14ac:dyDescent="0.25">
      <c r="C568" s="1" t="s">
        <v>89</v>
      </c>
    </row>
    <row r="569" spans="3:3" hidden="1" x14ac:dyDescent="0.25">
      <c r="C569" s="1" t="s">
        <v>90</v>
      </c>
    </row>
    <row r="570" spans="3:3" hidden="1" x14ac:dyDescent="0.25">
      <c r="C570" s="1" t="s">
        <v>91</v>
      </c>
    </row>
    <row r="571" spans="3:3" hidden="1" x14ac:dyDescent="0.25">
      <c r="C571" s="1" t="s">
        <v>92</v>
      </c>
    </row>
    <row r="572" spans="3:3" hidden="1" x14ac:dyDescent="0.25">
      <c r="C572" s="1" t="s">
        <v>93</v>
      </c>
    </row>
    <row r="573" spans="3:3" hidden="1" x14ac:dyDescent="0.25">
      <c r="C573" s="1" t="s">
        <v>94</v>
      </c>
    </row>
    <row r="574" spans="3:3" hidden="1" x14ac:dyDescent="0.25">
      <c r="C574" s="1" t="s">
        <v>95</v>
      </c>
    </row>
    <row r="575" spans="3:3" hidden="1" x14ac:dyDescent="0.25">
      <c r="C575" s="1" t="s">
        <v>96</v>
      </c>
    </row>
    <row r="576" spans="3:3" hidden="1" x14ac:dyDescent="0.25">
      <c r="C576" s="1" t="s">
        <v>97</v>
      </c>
    </row>
    <row r="577" spans="3:3" hidden="1" x14ac:dyDescent="0.25">
      <c r="C577" s="1" t="s">
        <v>98</v>
      </c>
    </row>
    <row r="578" spans="3:3" hidden="1" x14ac:dyDescent="0.25">
      <c r="C578" s="1" t="s">
        <v>99</v>
      </c>
    </row>
    <row r="579" spans="3:3" hidden="1" x14ac:dyDescent="0.25">
      <c r="C579" s="1" t="s">
        <v>100</v>
      </c>
    </row>
    <row r="580" spans="3:3" hidden="1" x14ac:dyDescent="0.25">
      <c r="C580" s="1" t="s">
        <v>101</v>
      </c>
    </row>
    <row r="581" spans="3:3" hidden="1" x14ac:dyDescent="0.25">
      <c r="C581" s="1" t="s">
        <v>102</v>
      </c>
    </row>
    <row r="582" spans="3:3" hidden="1" x14ac:dyDescent="0.25">
      <c r="C582" s="1" t="s">
        <v>103</v>
      </c>
    </row>
    <row r="583" spans="3:3" hidden="1" x14ac:dyDescent="0.25">
      <c r="C583" s="1" t="s">
        <v>104</v>
      </c>
    </row>
    <row r="584" spans="3:3" hidden="1" x14ac:dyDescent="0.25">
      <c r="C584" s="1" t="s">
        <v>105</v>
      </c>
    </row>
    <row r="585" spans="3:3" hidden="1" x14ac:dyDescent="0.25">
      <c r="C585" s="1" t="s">
        <v>106</v>
      </c>
    </row>
    <row r="586" spans="3:3" hidden="1" x14ac:dyDescent="0.25">
      <c r="C586" s="1" t="s">
        <v>107</v>
      </c>
    </row>
    <row r="587" spans="3:3" hidden="1" x14ac:dyDescent="0.25">
      <c r="C587" s="1" t="s">
        <v>108</v>
      </c>
    </row>
    <row r="588" spans="3:3" hidden="1" x14ac:dyDescent="0.25">
      <c r="C588" s="1" t="s">
        <v>109</v>
      </c>
    </row>
    <row r="589" spans="3:3" hidden="1" x14ac:dyDescent="0.25">
      <c r="C589" s="1" t="s">
        <v>110</v>
      </c>
    </row>
    <row r="590" spans="3:3" hidden="1" x14ac:dyDescent="0.25">
      <c r="C590" s="1" t="s">
        <v>111</v>
      </c>
    </row>
    <row r="591" spans="3:3" hidden="1" x14ac:dyDescent="0.25">
      <c r="C591" s="1" t="s">
        <v>112</v>
      </c>
    </row>
    <row r="592" spans="3:3" hidden="1" x14ac:dyDescent="0.25">
      <c r="C592" s="1" t="s">
        <v>113</v>
      </c>
    </row>
    <row r="593" spans="3:3" hidden="1" x14ac:dyDescent="0.25">
      <c r="C593" s="1" t="s">
        <v>114</v>
      </c>
    </row>
    <row r="594" spans="3:3" hidden="1" x14ac:dyDescent="0.25">
      <c r="C594" s="1" t="s">
        <v>115</v>
      </c>
    </row>
    <row r="595" spans="3:3" hidden="1" x14ac:dyDescent="0.25">
      <c r="C595" s="1" t="s">
        <v>116</v>
      </c>
    </row>
    <row r="596" spans="3:3" hidden="1" x14ac:dyDescent="0.25">
      <c r="C596" s="1" t="s">
        <v>117</v>
      </c>
    </row>
    <row r="597" spans="3:3" hidden="1" x14ac:dyDescent="0.25">
      <c r="C597" s="1" t="s">
        <v>118</v>
      </c>
    </row>
    <row r="598" spans="3:3" hidden="1" x14ac:dyDescent="0.25">
      <c r="C598" s="1" t="s">
        <v>119</v>
      </c>
    </row>
    <row r="599" spans="3:3" hidden="1" x14ac:dyDescent="0.25">
      <c r="C599" s="1" t="s">
        <v>120</v>
      </c>
    </row>
    <row r="600" spans="3:3" hidden="1" x14ac:dyDescent="0.25">
      <c r="C600" s="1" t="s">
        <v>121</v>
      </c>
    </row>
    <row r="601" spans="3:3" hidden="1" x14ac:dyDescent="0.25">
      <c r="C601" s="1" t="s">
        <v>122</v>
      </c>
    </row>
    <row r="602" spans="3:3" hidden="1" x14ac:dyDescent="0.25">
      <c r="C602" s="1" t="s">
        <v>123</v>
      </c>
    </row>
    <row r="603" spans="3:3" hidden="1" x14ac:dyDescent="0.25">
      <c r="C603" s="1" t="s">
        <v>124</v>
      </c>
    </row>
    <row r="604" spans="3:3" hidden="1" x14ac:dyDescent="0.25">
      <c r="C604" s="1" t="s">
        <v>125</v>
      </c>
    </row>
    <row r="605" spans="3:3" hidden="1" x14ac:dyDescent="0.25">
      <c r="C605" s="1" t="s">
        <v>126</v>
      </c>
    </row>
    <row r="606" spans="3:3" hidden="1" x14ac:dyDescent="0.25">
      <c r="C606" s="1" t="s">
        <v>127</v>
      </c>
    </row>
    <row r="607" spans="3:3" hidden="1" x14ac:dyDescent="0.25">
      <c r="C607" s="1" t="s">
        <v>128</v>
      </c>
    </row>
    <row r="608" spans="3:3" hidden="1" x14ac:dyDescent="0.25">
      <c r="C608" s="1" t="s">
        <v>129</v>
      </c>
    </row>
    <row r="609" spans="3:3" hidden="1" x14ac:dyDescent="0.25">
      <c r="C609" s="1" t="s">
        <v>130</v>
      </c>
    </row>
    <row r="610" spans="3:3" hidden="1" x14ac:dyDescent="0.25">
      <c r="C610" s="1" t="s">
        <v>131</v>
      </c>
    </row>
    <row r="611" spans="3:3" hidden="1" x14ac:dyDescent="0.25">
      <c r="C611" s="1" t="s">
        <v>132</v>
      </c>
    </row>
    <row r="612" spans="3:3" hidden="1" x14ac:dyDescent="0.25">
      <c r="C612" s="1" t="s">
        <v>133</v>
      </c>
    </row>
    <row r="613" spans="3:3" hidden="1" x14ac:dyDescent="0.25">
      <c r="C613" s="1" t="s">
        <v>134</v>
      </c>
    </row>
    <row r="614" spans="3:3" hidden="1" x14ac:dyDescent="0.25">
      <c r="C614" s="1" t="s">
        <v>135</v>
      </c>
    </row>
    <row r="615" spans="3:3" hidden="1" x14ac:dyDescent="0.25">
      <c r="C615" s="1" t="s">
        <v>136</v>
      </c>
    </row>
    <row r="616" spans="3:3" hidden="1" x14ac:dyDescent="0.25">
      <c r="C616" s="1" t="s">
        <v>137</v>
      </c>
    </row>
    <row r="617" spans="3:3" hidden="1" x14ac:dyDescent="0.25">
      <c r="C617" s="1" t="s">
        <v>138</v>
      </c>
    </row>
    <row r="618" spans="3:3" hidden="1" x14ac:dyDescent="0.25">
      <c r="C618" s="1" t="s">
        <v>139</v>
      </c>
    </row>
    <row r="619" spans="3:3" hidden="1" x14ac:dyDescent="0.25">
      <c r="C619" s="1" t="s">
        <v>140</v>
      </c>
    </row>
    <row r="620" spans="3:3" hidden="1" x14ac:dyDescent="0.25">
      <c r="C620" s="1" t="s">
        <v>141</v>
      </c>
    </row>
    <row r="621" spans="3:3" hidden="1" x14ac:dyDescent="0.25">
      <c r="C621" s="1" t="s">
        <v>142</v>
      </c>
    </row>
    <row r="622" spans="3:3" hidden="1" x14ac:dyDescent="0.25">
      <c r="C622" s="1" t="s">
        <v>143</v>
      </c>
    </row>
    <row r="623" spans="3:3" hidden="1" x14ac:dyDescent="0.25">
      <c r="C623" s="1" t="s">
        <v>144</v>
      </c>
    </row>
    <row r="624" spans="3:3" hidden="1" x14ac:dyDescent="0.25">
      <c r="C624" s="1" t="s">
        <v>145</v>
      </c>
    </row>
    <row r="625" spans="3:3" hidden="1" x14ac:dyDescent="0.25">
      <c r="C625" s="1" t="s">
        <v>146</v>
      </c>
    </row>
    <row r="626" spans="3:3" hidden="1" x14ac:dyDescent="0.25">
      <c r="C626" s="1" t="s">
        <v>147</v>
      </c>
    </row>
    <row r="627" spans="3:3" hidden="1" x14ac:dyDescent="0.25">
      <c r="C627" s="1" t="s">
        <v>148</v>
      </c>
    </row>
    <row r="628" spans="3:3" hidden="1" x14ac:dyDescent="0.25">
      <c r="C628" s="1" t="s">
        <v>149</v>
      </c>
    </row>
    <row r="629" spans="3:3" hidden="1" x14ac:dyDescent="0.25">
      <c r="C629" s="1" t="s">
        <v>150</v>
      </c>
    </row>
    <row r="630" spans="3:3" hidden="1" x14ac:dyDescent="0.25">
      <c r="C630" s="1" t="s">
        <v>151</v>
      </c>
    </row>
    <row r="631" spans="3:3" hidden="1" x14ac:dyDescent="0.25">
      <c r="C631" s="1" t="s">
        <v>152</v>
      </c>
    </row>
    <row r="632" spans="3:3" hidden="1" x14ac:dyDescent="0.25">
      <c r="C632" s="1" t="s">
        <v>153</v>
      </c>
    </row>
    <row r="633" spans="3:3" hidden="1" x14ac:dyDescent="0.25">
      <c r="C633" s="1" t="s">
        <v>154</v>
      </c>
    </row>
    <row r="634" spans="3:3" hidden="1" x14ac:dyDescent="0.25">
      <c r="C634" s="1" t="s">
        <v>155</v>
      </c>
    </row>
    <row r="635" spans="3:3" hidden="1" x14ac:dyDescent="0.25">
      <c r="C635" s="1" t="s">
        <v>156</v>
      </c>
    </row>
    <row r="636" spans="3:3" hidden="1" x14ac:dyDescent="0.25">
      <c r="C636" s="1" t="s">
        <v>157</v>
      </c>
    </row>
    <row r="637" spans="3:3" hidden="1" x14ac:dyDescent="0.25">
      <c r="C637" s="1" t="s">
        <v>158</v>
      </c>
    </row>
    <row r="638" spans="3:3" hidden="1" x14ac:dyDescent="0.25">
      <c r="C638" s="1" t="s">
        <v>159</v>
      </c>
    </row>
    <row r="639" spans="3:3" hidden="1" x14ac:dyDescent="0.25">
      <c r="C639" s="1" t="s">
        <v>160</v>
      </c>
    </row>
    <row r="640" spans="3:3" hidden="1" x14ac:dyDescent="0.25">
      <c r="C640" s="1" t="s">
        <v>161</v>
      </c>
    </row>
    <row r="641" spans="3:3" hidden="1" x14ac:dyDescent="0.25">
      <c r="C641" s="1" t="s">
        <v>162</v>
      </c>
    </row>
    <row r="642" spans="3:3" hidden="1" x14ac:dyDescent="0.25">
      <c r="C642" s="1" t="s">
        <v>163</v>
      </c>
    </row>
    <row r="643" spans="3:3" hidden="1" x14ac:dyDescent="0.25">
      <c r="C643" s="1" t="s">
        <v>164</v>
      </c>
    </row>
    <row r="644" spans="3:3" hidden="1" x14ac:dyDescent="0.25">
      <c r="C644" s="1" t="s">
        <v>165</v>
      </c>
    </row>
    <row r="645" spans="3:3" hidden="1" x14ac:dyDescent="0.25">
      <c r="C645" s="1" t="s">
        <v>166</v>
      </c>
    </row>
    <row r="646" spans="3:3" hidden="1" x14ac:dyDescent="0.25">
      <c r="C646" s="1" t="s">
        <v>167</v>
      </c>
    </row>
    <row r="647" spans="3:3" hidden="1" x14ac:dyDescent="0.25">
      <c r="C647" s="1" t="s">
        <v>168</v>
      </c>
    </row>
    <row r="648" spans="3:3" hidden="1" x14ac:dyDescent="0.25">
      <c r="C648" s="1" t="s">
        <v>169</v>
      </c>
    </row>
    <row r="649" spans="3:3" hidden="1" x14ac:dyDescent="0.25">
      <c r="C649" s="1" t="s">
        <v>170</v>
      </c>
    </row>
    <row r="650" spans="3:3" hidden="1" x14ac:dyDescent="0.25">
      <c r="C650" s="1" t="s">
        <v>171</v>
      </c>
    </row>
    <row r="651" spans="3:3" hidden="1" x14ac:dyDescent="0.25">
      <c r="C651" s="1" t="s">
        <v>172</v>
      </c>
    </row>
    <row r="652" spans="3:3" hidden="1" x14ac:dyDescent="0.25">
      <c r="C652" s="1" t="s">
        <v>173</v>
      </c>
    </row>
    <row r="653" spans="3:3" hidden="1" x14ac:dyDescent="0.25">
      <c r="C653" s="1" t="s">
        <v>174</v>
      </c>
    </row>
    <row r="654" spans="3:3" hidden="1" x14ac:dyDescent="0.25">
      <c r="C654" s="1" t="s">
        <v>175</v>
      </c>
    </row>
    <row r="655" spans="3:3" hidden="1" x14ac:dyDescent="0.25">
      <c r="C655" s="1" t="s">
        <v>176</v>
      </c>
    </row>
    <row r="656" spans="3:3" hidden="1" x14ac:dyDescent="0.25">
      <c r="C656" s="1" t="s">
        <v>177</v>
      </c>
    </row>
    <row r="657" spans="3:3" hidden="1" x14ac:dyDescent="0.25">
      <c r="C657" s="1" t="s">
        <v>178</v>
      </c>
    </row>
    <row r="658" spans="3:3" hidden="1" x14ac:dyDescent="0.25">
      <c r="C658" s="1" t="s">
        <v>179</v>
      </c>
    </row>
    <row r="659" spans="3:3" hidden="1" x14ac:dyDescent="0.25">
      <c r="C659" s="1" t="s">
        <v>180</v>
      </c>
    </row>
    <row r="660" spans="3:3" hidden="1" x14ac:dyDescent="0.25">
      <c r="C660" s="1" t="s">
        <v>181</v>
      </c>
    </row>
    <row r="661" spans="3:3" hidden="1" x14ac:dyDescent="0.25">
      <c r="C661" s="1" t="s">
        <v>182</v>
      </c>
    </row>
    <row r="662" spans="3:3" hidden="1" x14ac:dyDescent="0.25">
      <c r="C662" s="1" t="s">
        <v>183</v>
      </c>
    </row>
    <row r="663" spans="3:3" hidden="1" x14ac:dyDescent="0.25">
      <c r="C663" s="1" t="s">
        <v>184</v>
      </c>
    </row>
    <row r="664" spans="3:3" hidden="1" x14ac:dyDescent="0.25">
      <c r="C664" s="1" t="s">
        <v>185</v>
      </c>
    </row>
    <row r="665" spans="3:3" hidden="1" x14ac:dyDescent="0.25">
      <c r="C665" s="1" t="s">
        <v>186</v>
      </c>
    </row>
    <row r="666" spans="3:3" hidden="1" x14ac:dyDescent="0.25">
      <c r="C666" s="1" t="s">
        <v>187</v>
      </c>
    </row>
    <row r="667" spans="3:3" hidden="1" x14ac:dyDescent="0.25">
      <c r="C667" s="1" t="s">
        <v>188</v>
      </c>
    </row>
    <row r="668" spans="3:3" hidden="1" x14ac:dyDescent="0.25">
      <c r="C668" s="1" t="s">
        <v>189</v>
      </c>
    </row>
    <row r="669" spans="3:3" hidden="1" x14ac:dyDescent="0.25">
      <c r="C669" s="1" t="s">
        <v>190</v>
      </c>
    </row>
    <row r="670" spans="3:3" hidden="1" x14ac:dyDescent="0.25">
      <c r="C670" s="1" t="s">
        <v>191</v>
      </c>
    </row>
    <row r="671" spans="3:3" hidden="1" x14ac:dyDescent="0.25">
      <c r="C671" s="1" t="s">
        <v>192</v>
      </c>
    </row>
    <row r="672" spans="3:3" hidden="1" x14ac:dyDescent="0.25">
      <c r="C672" s="1" t="s">
        <v>193</v>
      </c>
    </row>
    <row r="673" spans="3:3" hidden="1" x14ac:dyDescent="0.25">
      <c r="C673" s="1" t="s">
        <v>194</v>
      </c>
    </row>
    <row r="674" spans="3:3" hidden="1" x14ac:dyDescent="0.25">
      <c r="C674" s="1" t="s">
        <v>195</v>
      </c>
    </row>
    <row r="675" spans="3:3" hidden="1" x14ac:dyDescent="0.25">
      <c r="C675" s="1" t="s">
        <v>196</v>
      </c>
    </row>
    <row r="676" spans="3:3" hidden="1" x14ac:dyDescent="0.25">
      <c r="C676" s="1" t="s">
        <v>197</v>
      </c>
    </row>
    <row r="677" spans="3:3" hidden="1" x14ac:dyDescent="0.25">
      <c r="C677" s="1" t="s">
        <v>198</v>
      </c>
    </row>
    <row r="678" spans="3:3" hidden="1" x14ac:dyDescent="0.25">
      <c r="C678" s="1" t="s">
        <v>199</v>
      </c>
    </row>
    <row r="679" spans="3:3" hidden="1" x14ac:dyDescent="0.25">
      <c r="C679" s="1" t="s">
        <v>200</v>
      </c>
    </row>
    <row r="680" spans="3:3" hidden="1" x14ac:dyDescent="0.25">
      <c r="C680" s="1" t="s">
        <v>201</v>
      </c>
    </row>
    <row r="681" spans="3:3" hidden="1" x14ac:dyDescent="0.25">
      <c r="C681" s="1" t="s">
        <v>202</v>
      </c>
    </row>
    <row r="682" spans="3:3" hidden="1" x14ac:dyDescent="0.25">
      <c r="C682" s="1" t="s">
        <v>203</v>
      </c>
    </row>
    <row r="683" spans="3:3" hidden="1" x14ac:dyDescent="0.25">
      <c r="C683" s="1" t="s">
        <v>204</v>
      </c>
    </row>
    <row r="684" spans="3:3" hidden="1" x14ac:dyDescent="0.25">
      <c r="C684" s="1" t="s">
        <v>205</v>
      </c>
    </row>
    <row r="685" spans="3:3" hidden="1" x14ac:dyDescent="0.25">
      <c r="C685" s="1" t="s">
        <v>206</v>
      </c>
    </row>
    <row r="686" spans="3:3" hidden="1" x14ac:dyDescent="0.25">
      <c r="C686" s="1" t="s">
        <v>207</v>
      </c>
    </row>
    <row r="687" spans="3:3" hidden="1" x14ac:dyDescent="0.25">
      <c r="C687" s="1" t="s">
        <v>208</v>
      </c>
    </row>
    <row r="688" spans="3:3" hidden="1" x14ac:dyDescent="0.25">
      <c r="C688" s="1" t="s">
        <v>209</v>
      </c>
    </row>
    <row r="689" spans="3:3" hidden="1" x14ac:dyDescent="0.25">
      <c r="C689" s="1" t="s">
        <v>210</v>
      </c>
    </row>
    <row r="690" spans="3:3" hidden="1" x14ac:dyDescent="0.25">
      <c r="C690" s="1" t="s">
        <v>211</v>
      </c>
    </row>
    <row r="691" spans="3:3" hidden="1" x14ac:dyDescent="0.25">
      <c r="C691" s="1" t="s">
        <v>212</v>
      </c>
    </row>
    <row r="692" spans="3:3" hidden="1" x14ac:dyDescent="0.25">
      <c r="C692" s="1" t="s">
        <v>213</v>
      </c>
    </row>
    <row r="693" spans="3:3" hidden="1" x14ac:dyDescent="0.25">
      <c r="C693" s="1" t="s">
        <v>214</v>
      </c>
    </row>
    <row r="694" spans="3:3" hidden="1" x14ac:dyDescent="0.25">
      <c r="C694" s="1" t="s">
        <v>215</v>
      </c>
    </row>
    <row r="695" spans="3:3" hidden="1" x14ac:dyDescent="0.25">
      <c r="C695" s="1" t="s">
        <v>216</v>
      </c>
    </row>
    <row r="696" spans="3:3" hidden="1" x14ac:dyDescent="0.25">
      <c r="C696" s="1" t="s">
        <v>217</v>
      </c>
    </row>
    <row r="697" spans="3:3" hidden="1" x14ac:dyDescent="0.25">
      <c r="C697" s="1" t="s">
        <v>218</v>
      </c>
    </row>
    <row r="698" spans="3:3" hidden="1" x14ac:dyDescent="0.25">
      <c r="C698" s="1" t="s">
        <v>219</v>
      </c>
    </row>
    <row r="699" spans="3:3" hidden="1" x14ac:dyDescent="0.25">
      <c r="C699" s="1" t="s">
        <v>220</v>
      </c>
    </row>
    <row r="700" spans="3:3" hidden="1" x14ac:dyDescent="0.25">
      <c r="C700" s="1" t="s">
        <v>221</v>
      </c>
    </row>
    <row r="701" spans="3:3" hidden="1" x14ac:dyDescent="0.25">
      <c r="C701" s="1" t="s">
        <v>222</v>
      </c>
    </row>
    <row r="702" spans="3:3" hidden="1" x14ac:dyDescent="0.25">
      <c r="C702" s="1" t="s">
        <v>223</v>
      </c>
    </row>
    <row r="703" spans="3:3" hidden="1" x14ac:dyDescent="0.25">
      <c r="C703" s="1" t="s">
        <v>224</v>
      </c>
    </row>
    <row r="704" spans="3:3" hidden="1" x14ac:dyDescent="0.25">
      <c r="C704" s="1" t="s">
        <v>225</v>
      </c>
    </row>
    <row r="705" spans="3:3" hidden="1" x14ac:dyDescent="0.25">
      <c r="C705" s="1" t="s">
        <v>226</v>
      </c>
    </row>
    <row r="706" spans="3:3" hidden="1" x14ac:dyDescent="0.25">
      <c r="C706" s="1" t="s">
        <v>227</v>
      </c>
    </row>
    <row r="707" spans="3:3" hidden="1" x14ac:dyDescent="0.25">
      <c r="C707" s="1" t="s">
        <v>228</v>
      </c>
    </row>
    <row r="708" spans="3:3" hidden="1" x14ac:dyDescent="0.25">
      <c r="C708" s="1" t="s">
        <v>229</v>
      </c>
    </row>
    <row r="709" spans="3:3" hidden="1" x14ac:dyDescent="0.25">
      <c r="C709" s="1" t="s">
        <v>230</v>
      </c>
    </row>
    <row r="710" spans="3:3" hidden="1" x14ac:dyDescent="0.25">
      <c r="C710" s="1" t="s">
        <v>231</v>
      </c>
    </row>
    <row r="711" spans="3:3" hidden="1" x14ac:dyDescent="0.25">
      <c r="C711" s="1" t="s">
        <v>232</v>
      </c>
    </row>
    <row r="712" spans="3:3" hidden="1" x14ac:dyDescent="0.25">
      <c r="C712" s="1" t="s">
        <v>233</v>
      </c>
    </row>
    <row r="713" spans="3:3" hidden="1" x14ac:dyDescent="0.25">
      <c r="C713" s="1" t="s">
        <v>234</v>
      </c>
    </row>
    <row r="714" spans="3:3" hidden="1" x14ac:dyDescent="0.25">
      <c r="C714" s="1" t="s">
        <v>235</v>
      </c>
    </row>
    <row r="715" spans="3:3" hidden="1" x14ac:dyDescent="0.25">
      <c r="C715" s="1" t="s">
        <v>236</v>
      </c>
    </row>
    <row r="716" spans="3:3" hidden="1" x14ac:dyDescent="0.25">
      <c r="C716" s="1" t="s">
        <v>237</v>
      </c>
    </row>
    <row r="717" spans="3:3" hidden="1" x14ac:dyDescent="0.25">
      <c r="C717" s="1" t="s">
        <v>238</v>
      </c>
    </row>
    <row r="718" spans="3:3" hidden="1" x14ac:dyDescent="0.25">
      <c r="C718" s="1" t="s">
        <v>239</v>
      </c>
    </row>
    <row r="719" spans="3:3" hidden="1" x14ac:dyDescent="0.25">
      <c r="C719" s="1" t="s">
        <v>240</v>
      </c>
    </row>
    <row r="720" spans="3:3" hidden="1" x14ac:dyDescent="0.25">
      <c r="C720" s="1" t="s">
        <v>241</v>
      </c>
    </row>
    <row r="721" spans="3:3" hidden="1" x14ac:dyDescent="0.25">
      <c r="C721" s="1" t="s">
        <v>242</v>
      </c>
    </row>
    <row r="722" spans="3:3" hidden="1" x14ac:dyDescent="0.25">
      <c r="C722" s="1" t="s">
        <v>243</v>
      </c>
    </row>
    <row r="723" spans="3:3" hidden="1" x14ac:dyDescent="0.25">
      <c r="C723" s="1" t="s">
        <v>244</v>
      </c>
    </row>
    <row r="724" spans="3:3" hidden="1" x14ac:dyDescent="0.25">
      <c r="C724" s="1" t="s">
        <v>245</v>
      </c>
    </row>
    <row r="725" spans="3:3" hidden="1" x14ac:dyDescent="0.25">
      <c r="C725" s="1" t="s">
        <v>246</v>
      </c>
    </row>
    <row r="726" spans="3:3" hidden="1" x14ac:dyDescent="0.25">
      <c r="C726" s="1" t="s">
        <v>247</v>
      </c>
    </row>
    <row r="727" spans="3:3" hidden="1" x14ac:dyDescent="0.25">
      <c r="C727" s="1" t="s">
        <v>248</v>
      </c>
    </row>
    <row r="728" spans="3:3" hidden="1" x14ac:dyDescent="0.25">
      <c r="C728" s="1" t="s">
        <v>249</v>
      </c>
    </row>
    <row r="729" spans="3:3" hidden="1" x14ac:dyDescent="0.25">
      <c r="C729" s="1" t="s">
        <v>250</v>
      </c>
    </row>
    <row r="730" spans="3:3" hidden="1" x14ac:dyDescent="0.25">
      <c r="C730" s="1" t="s">
        <v>251</v>
      </c>
    </row>
    <row r="731" spans="3:3" hidden="1" x14ac:dyDescent="0.25">
      <c r="C731" s="1" t="s">
        <v>252</v>
      </c>
    </row>
    <row r="732" spans="3:3" hidden="1" x14ac:dyDescent="0.25">
      <c r="C732" s="1" t="s">
        <v>253</v>
      </c>
    </row>
    <row r="733" spans="3:3" hidden="1" x14ac:dyDescent="0.25">
      <c r="C733" s="1" t="s">
        <v>254</v>
      </c>
    </row>
    <row r="734" spans="3:3" hidden="1" x14ac:dyDescent="0.25">
      <c r="C734" s="1" t="s">
        <v>255</v>
      </c>
    </row>
    <row r="735" spans="3:3" hidden="1" x14ac:dyDescent="0.25">
      <c r="C735" s="1" t="s">
        <v>256</v>
      </c>
    </row>
    <row r="736" spans="3:3" hidden="1" x14ac:dyDescent="0.25">
      <c r="C736" s="1" t="s">
        <v>257</v>
      </c>
    </row>
    <row r="737" spans="3:3" hidden="1" x14ac:dyDescent="0.25">
      <c r="C737" s="1" t="s">
        <v>258</v>
      </c>
    </row>
    <row r="738" spans="3:3" hidden="1" x14ac:dyDescent="0.25">
      <c r="C738" s="1" t="s">
        <v>259</v>
      </c>
    </row>
    <row r="739" spans="3:3" hidden="1" x14ac:dyDescent="0.25">
      <c r="C739" s="1" t="s">
        <v>260</v>
      </c>
    </row>
    <row r="740" spans="3:3" hidden="1" x14ac:dyDescent="0.25">
      <c r="C740" s="1" t="s">
        <v>261</v>
      </c>
    </row>
    <row r="741" spans="3:3" hidden="1" x14ac:dyDescent="0.25">
      <c r="C741" s="1" t="s">
        <v>262</v>
      </c>
    </row>
    <row r="742" spans="3:3" hidden="1" x14ac:dyDescent="0.25">
      <c r="C742" s="1" t="s">
        <v>263</v>
      </c>
    </row>
    <row r="743" spans="3:3" hidden="1" x14ac:dyDescent="0.25">
      <c r="C743" s="1" t="s">
        <v>264</v>
      </c>
    </row>
    <row r="744" spans="3:3" hidden="1" x14ac:dyDescent="0.25">
      <c r="C744" s="1" t="s">
        <v>265</v>
      </c>
    </row>
    <row r="745" spans="3:3" hidden="1" x14ac:dyDescent="0.25">
      <c r="C745" s="1" t="s">
        <v>266</v>
      </c>
    </row>
    <row r="746" spans="3:3" hidden="1" x14ac:dyDescent="0.25">
      <c r="C746" s="1" t="s">
        <v>267</v>
      </c>
    </row>
    <row r="747" spans="3:3" hidden="1" x14ac:dyDescent="0.25">
      <c r="C747" s="1" t="s">
        <v>268</v>
      </c>
    </row>
    <row r="748" spans="3:3" hidden="1" x14ac:dyDescent="0.25">
      <c r="C748" s="1" t="s">
        <v>269</v>
      </c>
    </row>
    <row r="749" spans="3:3" hidden="1" x14ac:dyDescent="0.25">
      <c r="C749" s="1" t="s">
        <v>270</v>
      </c>
    </row>
    <row r="750" spans="3:3" hidden="1" x14ac:dyDescent="0.25">
      <c r="C750" s="1" t="s">
        <v>271</v>
      </c>
    </row>
    <row r="751" spans="3:3" hidden="1" x14ac:dyDescent="0.25">
      <c r="C751" s="1" t="s">
        <v>272</v>
      </c>
    </row>
    <row r="752" spans="3:3" hidden="1" x14ac:dyDescent="0.25">
      <c r="C752" s="1" t="s">
        <v>273</v>
      </c>
    </row>
    <row r="753" spans="3:3" hidden="1" x14ac:dyDescent="0.25">
      <c r="C753" s="1" t="s">
        <v>274</v>
      </c>
    </row>
    <row r="754" spans="3:3" hidden="1" x14ac:dyDescent="0.25">
      <c r="C754" s="1" t="s">
        <v>275</v>
      </c>
    </row>
    <row r="755" spans="3:3" hidden="1" x14ac:dyDescent="0.25">
      <c r="C755" s="1" t="s">
        <v>276</v>
      </c>
    </row>
    <row r="756" spans="3:3" hidden="1" x14ac:dyDescent="0.25">
      <c r="C756" s="1" t="s">
        <v>277</v>
      </c>
    </row>
    <row r="757" spans="3:3" hidden="1" x14ac:dyDescent="0.25">
      <c r="C757" s="1" t="s">
        <v>278</v>
      </c>
    </row>
    <row r="758" spans="3:3" hidden="1" x14ac:dyDescent="0.25">
      <c r="C758" s="1" t="s">
        <v>279</v>
      </c>
    </row>
    <row r="759" spans="3:3" hidden="1" x14ac:dyDescent="0.25">
      <c r="C759" s="1" t="s">
        <v>280</v>
      </c>
    </row>
    <row r="760" spans="3:3" hidden="1" x14ac:dyDescent="0.25">
      <c r="C760" s="1" t="s">
        <v>281</v>
      </c>
    </row>
    <row r="761" spans="3:3" hidden="1" x14ac:dyDescent="0.25">
      <c r="C761" s="1" t="s">
        <v>282</v>
      </c>
    </row>
    <row r="762" spans="3:3" hidden="1" x14ac:dyDescent="0.25">
      <c r="C762" s="1" t="s">
        <v>283</v>
      </c>
    </row>
    <row r="763" spans="3:3" hidden="1" x14ac:dyDescent="0.25">
      <c r="C763" s="1" t="s">
        <v>284</v>
      </c>
    </row>
    <row r="764" spans="3:3" hidden="1" x14ac:dyDescent="0.25">
      <c r="C764" s="1" t="s">
        <v>285</v>
      </c>
    </row>
    <row r="765" spans="3:3" hidden="1" x14ac:dyDescent="0.25">
      <c r="C765" s="1" t="s">
        <v>286</v>
      </c>
    </row>
    <row r="766" spans="3:3" hidden="1" x14ac:dyDescent="0.25">
      <c r="C766" s="1" t="s">
        <v>287</v>
      </c>
    </row>
    <row r="767" spans="3:3" hidden="1" x14ac:dyDescent="0.25">
      <c r="C767" s="1" t="s">
        <v>288</v>
      </c>
    </row>
    <row r="768" spans="3:3" hidden="1" x14ac:dyDescent="0.25">
      <c r="C768" s="1" t="s">
        <v>289</v>
      </c>
    </row>
    <row r="769" spans="3:3" hidden="1" x14ac:dyDescent="0.25">
      <c r="C769" s="1" t="s">
        <v>290</v>
      </c>
    </row>
    <row r="770" spans="3:3" hidden="1" x14ac:dyDescent="0.25">
      <c r="C770" s="1" t="s">
        <v>291</v>
      </c>
    </row>
    <row r="771" spans="3:3" hidden="1" x14ac:dyDescent="0.25">
      <c r="C771" s="1" t="s">
        <v>292</v>
      </c>
    </row>
    <row r="772" spans="3:3" hidden="1" x14ac:dyDescent="0.25">
      <c r="C772" s="1" t="s">
        <v>293</v>
      </c>
    </row>
    <row r="773" spans="3:3" hidden="1" x14ac:dyDescent="0.25">
      <c r="C773" s="1" t="s">
        <v>294</v>
      </c>
    </row>
    <row r="774" spans="3:3" hidden="1" x14ac:dyDescent="0.25">
      <c r="C774" s="1" t="s">
        <v>295</v>
      </c>
    </row>
    <row r="775" spans="3:3" hidden="1" x14ac:dyDescent="0.25">
      <c r="C775" s="1" t="s">
        <v>296</v>
      </c>
    </row>
    <row r="776" spans="3:3" hidden="1" x14ac:dyDescent="0.25">
      <c r="C776" s="1" t="s">
        <v>297</v>
      </c>
    </row>
    <row r="777" spans="3:3" hidden="1" x14ac:dyDescent="0.25">
      <c r="C777" s="1" t="s">
        <v>298</v>
      </c>
    </row>
    <row r="778" spans="3:3" hidden="1" x14ac:dyDescent="0.25">
      <c r="C778" s="1" t="s">
        <v>299</v>
      </c>
    </row>
    <row r="779" spans="3:3" hidden="1" x14ac:dyDescent="0.25">
      <c r="C779" s="1" t="s">
        <v>300</v>
      </c>
    </row>
    <row r="780" spans="3:3" hidden="1" x14ac:dyDescent="0.25">
      <c r="C780" s="1" t="s">
        <v>301</v>
      </c>
    </row>
    <row r="781" spans="3:3" hidden="1" x14ac:dyDescent="0.25">
      <c r="C781" s="1" t="s">
        <v>302</v>
      </c>
    </row>
    <row r="782" spans="3:3" hidden="1" x14ac:dyDescent="0.25">
      <c r="C782" s="1" t="s">
        <v>303</v>
      </c>
    </row>
    <row r="783" spans="3:3" hidden="1" x14ac:dyDescent="0.25">
      <c r="C783" s="1" t="s">
        <v>304</v>
      </c>
    </row>
    <row r="784" spans="3:3" hidden="1" x14ac:dyDescent="0.25">
      <c r="C784" s="1" t="s">
        <v>305</v>
      </c>
    </row>
    <row r="785" spans="3:3" hidden="1" x14ac:dyDescent="0.25">
      <c r="C785" s="1" t="s">
        <v>306</v>
      </c>
    </row>
    <row r="786" spans="3:3" hidden="1" x14ac:dyDescent="0.25">
      <c r="C786" s="1" t="s">
        <v>307</v>
      </c>
    </row>
    <row r="787" spans="3:3" hidden="1" x14ac:dyDescent="0.25">
      <c r="C787" s="1" t="s">
        <v>308</v>
      </c>
    </row>
    <row r="788" spans="3:3" hidden="1" x14ac:dyDescent="0.25">
      <c r="C788" s="1" t="s">
        <v>309</v>
      </c>
    </row>
    <row r="789" spans="3:3" hidden="1" x14ac:dyDescent="0.25">
      <c r="C789" s="1" t="s">
        <v>310</v>
      </c>
    </row>
    <row r="790" spans="3:3" hidden="1" x14ac:dyDescent="0.25">
      <c r="C790" s="1" t="s">
        <v>311</v>
      </c>
    </row>
    <row r="791" spans="3:3" hidden="1" x14ac:dyDescent="0.25">
      <c r="C791" s="1" t="s">
        <v>312</v>
      </c>
    </row>
    <row r="792" spans="3:3" hidden="1" x14ac:dyDescent="0.25">
      <c r="C792" s="1" t="s">
        <v>313</v>
      </c>
    </row>
    <row r="793" spans="3:3" hidden="1" x14ac:dyDescent="0.25">
      <c r="C793" s="1" t="s">
        <v>314</v>
      </c>
    </row>
  </sheetData>
  <sheetProtection algorithmName="SHA-512" hashValue="k0Lb/4khl88cERNAsFqYgjDJa2cQiKYh1cJ1osaLFqMoNMX/L1jCV8Ig5gxV7Ox+PWRqUfqP6zwQSOB/9a53rw==" saltValue="aywjVN8PuwnJWztlvjUdhw==" spinCount="100000" sheet="1" objects="1" scenarios="1" formatCells="0"/>
  <mergeCells count="25">
    <mergeCell ref="B53:C53"/>
    <mergeCell ref="B39:E39"/>
    <mergeCell ref="B38:E38"/>
    <mergeCell ref="B41:Q41"/>
    <mergeCell ref="B42:C42"/>
    <mergeCell ref="B43:C43"/>
    <mergeCell ref="B52:C52"/>
    <mergeCell ref="B45:B51"/>
    <mergeCell ref="B44:C44"/>
    <mergeCell ref="L33:N33"/>
    <mergeCell ref="B34:E34"/>
    <mergeCell ref="B35:E35"/>
    <mergeCell ref="B2:Q2"/>
    <mergeCell ref="B3:C3"/>
    <mergeCell ref="B4:C4"/>
    <mergeCell ref="B32:N32"/>
    <mergeCell ref="B13:C13"/>
    <mergeCell ref="B14:C14"/>
    <mergeCell ref="B6:B12"/>
    <mergeCell ref="B5:C5"/>
    <mergeCell ref="B36:E36"/>
    <mergeCell ref="B37:E37"/>
    <mergeCell ref="B33:E33"/>
    <mergeCell ref="F33:H33"/>
    <mergeCell ref="I33:K33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3"/>
  <sheetViews>
    <sheetView zoomScale="85" zoomScaleNormal="85" workbookViewId="0">
      <selection activeCell="C4" sqref="C4"/>
    </sheetView>
  </sheetViews>
  <sheetFormatPr defaultColWidth="0" defaultRowHeight="15" zeroHeight="1" x14ac:dyDescent="0.25"/>
  <cols>
    <col min="1" max="1" width="2.7109375" style="1" customWidth="1"/>
    <col min="2" max="2" width="27.42578125" style="1" customWidth="1"/>
    <col min="3" max="6" width="9.140625" style="1" customWidth="1"/>
    <col min="7" max="7" width="9.85546875" style="1" customWidth="1"/>
    <col min="8" max="9" width="9.140625" style="1" customWidth="1"/>
    <col min="10" max="10" width="10" style="1" customWidth="1"/>
    <col min="11" max="12" width="9.140625" style="1" customWidth="1"/>
    <col min="13" max="13" width="9.85546875" style="1" customWidth="1"/>
    <col min="14" max="21" width="9.140625" style="1" customWidth="1"/>
    <col min="22" max="22" width="8.140625" style="1" customWidth="1"/>
    <col min="23" max="23" width="9.140625" style="1" customWidth="1"/>
    <col min="24" max="16384" width="9.140625" style="1" hidden="1"/>
  </cols>
  <sheetData>
    <row r="1" spans="2:22" ht="15.75" thickBot="1" x14ac:dyDescent="0.3"/>
    <row r="2" spans="2:22" x14ac:dyDescent="0.25">
      <c r="B2" s="112" t="s">
        <v>350</v>
      </c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4"/>
      <c r="R2" s="7" t="s">
        <v>327</v>
      </c>
      <c r="S2" s="8"/>
      <c r="T2" s="8"/>
      <c r="U2" s="39">
        <f>P10/C10-1</f>
        <v>-0.23147529554501822</v>
      </c>
    </row>
    <row r="3" spans="2:22" ht="15.75" thickBot="1" x14ac:dyDescent="0.3">
      <c r="B3" s="101" t="s">
        <v>325</v>
      </c>
      <c r="C3" s="102">
        <v>2000</v>
      </c>
      <c r="D3" s="102">
        <v>2001</v>
      </c>
      <c r="E3" s="102">
        <v>2002</v>
      </c>
      <c r="F3" s="102">
        <v>2003</v>
      </c>
      <c r="G3" s="102">
        <v>2004</v>
      </c>
      <c r="H3" s="102">
        <v>2005</v>
      </c>
      <c r="I3" s="102">
        <v>2006</v>
      </c>
      <c r="J3" s="102">
        <v>2007</v>
      </c>
      <c r="K3" s="102">
        <v>2008</v>
      </c>
      <c r="L3" s="102">
        <v>2009</v>
      </c>
      <c r="M3" s="102">
        <v>2010</v>
      </c>
      <c r="N3" s="102">
        <v>2011</v>
      </c>
      <c r="O3" s="102">
        <v>2012</v>
      </c>
      <c r="P3" s="10">
        <v>2013</v>
      </c>
      <c r="R3" s="11" t="s">
        <v>328</v>
      </c>
      <c r="S3" s="12"/>
      <c r="T3" s="12"/>
      <c r="U3" s="40">
        <f>P11/C11-1</f>
        <v>-0.2599818319785302</v>
      </c>
    </row>
    <row r="4" spans="2:22" ht="15" customHeight="1" x14ac:dyDescent="0.25">
      <c r="B4" s="67" t="s">
        <v>345</v>
      </c>
      <c r="C4" s="42">
        <f>VLOOKUP(GLOBALE!$D$3,[6]BENZINA!$A$2:$P$316,3,FALSE)</f>
        <v>17163.990784811333</v>
      </c>
      <c r="D4" s="42">
        <f>VLOOKUP(GLOBALE!$D$3,[6]BENZINA!$A$2:$P$316,4,FALSE)</f>
        <v>16714.574356463363</v>
      </c>
      <c r="E4" s="42">
        <f>VLOOKUP(GLOBALE!$D$3,[6]BENZINA!$A$2:$P$316,5,FALSE)</f>
        <v>15573.007709491931</v>
      </c>
      <c r="F4" s="42">
        <f>VLOOKUP(GLOBALE!$D$3,[6]BENZINA!$A$2:$P$316,6,FALSE)</f>
        <v>14856.246098580556</v>
      </c>
      <c r="G4" s="42">
        <f>VLOOKUP(GLOBALE!$D$3,[6]BENZINA!$A$2:$P$316,7,FALSE)</f>
        <v>15089.113385919676</v>
      </c>
      <c r="H4" s="42">
        <f>VLOOKUP(GLOBALE!$D$3,[6]BENZINA!$A$2:$P$316,8,FALSE)</f>
        <v>14116.082749636344</v>
      </c>
      <c r="I4" s="42">
        <f>VLOOKUP(GLOBALE!$D$3,[6]BENZINA!$A$2:$P$316,9,FALSE)</f>
        <v>12931.378855580229</v>
      </c>
      <c r="J4" s="42">
        <f>VLOOKUP(GLOBALE!$D$3,[6]BENZINA!$A$2:$P$316,10,FALSE)</f>
        <v>12067.506762225597</v>
      </c>
      <c r="K4" s="42">
        <f>VLOOKUP(GLOBALE!$D$3,[6]BENZINA!$A$2:$P$316,11,FALSE)</f>
        <v>11014.88130304812</v>
      </c>
      <c r="L4" s="42">
        <f>VLOOKUP(GLOBALE!$D$3,[6]BENZINA!$A$2:$P$316,12,FALSE)</f>
        <v>10190.960810018834</v>
      </c>
      <c r="M4" s="42">
        <f>VLOOKUP(GLOBALE!$D$3,[6]BENZINA!$A$2:$P$316,13,FALSE)</f>
        <v>9608.4024664781955</v>
      </c>
      <c r="N4" s="42">
        <f>VLOOKUP(GLOBALE!$D$3,[6]BENZINA!$A$2:$P$316,14,FALSE)</f>
        <v>9020.954205873215</v>
      </c>
      <c r="O4" s="42">
        <f>VLOOKUP(GLOBALE!$D$3,[6]BENZINA!$A$2:$P$316,15,FALSE)</f>
        <v>7917.0391820704745</v>
      </c>
      <c r="P4" s="43">
        <f>VLOOKUP(GLOBALE!$D$3,[6]BENZINA!$A$2:$P$316,16,FALSE)</f>
        <v>7490.1241710467193</v>
      </c>
      <c r="U4" s="13"/>
      <c r="V4" s="13"/>
    </row>
    <row r="5" spans="2:22" ht="15" customHeight="1" x14ac:dyDescent="0.25">
      <c r="B5" s="67" t="s">
        <v>346</v>
      </c>
      <c r="C5" s="42">
        <f>VLOOKUP(GLOBALE!$D$3,[6]GASOLIO!$A$2:$P$316,3,FALSE)</f>
        <v>16004.027278928157</v>
      </c>
      <c r="D5" s="42">
        <f>VLOOKUP(GLOBALE!$D$3,[6]GASOLIO!$A$2:$P$316,4,FALSE)</f>
        <v>17773.418968469316</v>
      </c>
      <c r="E5" s="42">
        <f>VLOOKUP(GLOBALE!$D$3,[6]GASOLIO!$A$2:$P$316,5,FALSE)</f>
        <v>16212.004431382453</v>
      </c>
      <c r="F5" s="42">
        <f>VLOOKUP(GLOBALE!$D$3,[6]GASOLIO!$A$2:$P$316,6,FALSE)</f>
        <v>15615.183446096018</v>
      </c>
      <c r="G5" s="42">
        <f>VLOOKUP(GLOBALE!$D$3,[6]GASOLIO!$A$2:$P$316,7,FALSE)</f>
        <v>18515.986681712224</v>
      </c>
      <c r="H5" s="42">
        <f>VLOOKUP(GLOBALE!$D$3,[6]GASOLIO!$A$2:$P$316,8,FALSE)</f>
        <v>19626.159597259772</v>
      </c>
      <c r="I5" s="42">
        <f>VLOOKUP(GLOBALE!$D$3,[6]GASOLIO!$A$2:$P$316,9,FALSE)</f>
        <v>20311.37426707425</v>
      </c>
      <c r="J5" s="42">
        <f>VLOOKUP(GLOBALE!$D$3,[6]GASOLIO!$A$2:$P$316,10,FALSE)</f>
        <v>21192.773581719324</v>
      </c>
      <c r="K5" s="42">
        <f>VLOOKUP(GLOBALE!$D$3,[6]GASOLIO!$A$2:$P$316,11,FALSE)</f>
        <v>17826.551342141378</v>
      </c>
      <c r="L5" s="42">
        <f>VLOOKUP(GLOBALE!$D$3,[6]GASOLIO!$A$2:$P$316,12,FALSE)</f>
        <v>17060.083824381647</v>
      </c>
      <c r="M5" s="42">
        <f>VLOOKUP(GLOBALE!$D$3,[6]GASOLIO!$A$2:$P$316,13,FALSE)</f>
        <v>18023.248086749947</v>
      </c>
      <c r="N5" s="42">
        <f>VLOOKUP(GLOBALE!$D$3,[6]GASOLIO!$A$2:$P$316,14,FALSE)</f>
        <v>17482.473847208639</v>
      </c>
      <c r="O5" s="42">
        <f>VLOOKUP(GLOBALE!$D$3,[6]GASOLIO!$A$2:$P$316,15,FALSE)</f>
        <v>15504.058879164251</v>
      </c>
      <c r="P5" s="43">
        <f>VLOOKUP(GLOBALE!$D$3,[6]GASOLIO!$A$2:$P$316,16,FALSE)</f>
        <v>15514.549983641109</v>
      </c>
      <c r="U5" s="13"/>
      <c r="V5" s="13"/>
    </row>
    <row r="6" spans="2:22" x14ac:dyDescent="0.25">
      <c r="B6" s="67" t="s">
        <v>321</v>
      </c>
      <c r="C6" s="42">
        <f>VLOOKUP(GLOBALE!$D$3,[6]GPL!$A$2:$P$316,3,FALSE)</f>
        <v>744.16080419743787</v>
      </c>
      <c r="D6" s="42">
        <f>VLOOKUP(GLOBALE!$D$3,[6]GPL!$A$2:$P$316,4,FALSE)</f>
        <v>735.94434199075147</v>
      </c>
      <c r="E6" s="42">
        <f>VLOOKUP(GLOBALE!$D$3,[6]GPL!$A$2:$P$316,5,FALSE)</f>
        <v>635.70350306917874</v>
      </c>
      <c r="F6" s="42">
        <f>VLOOKUP(GLOBALE!$D$3,[6]GPL!$A$2:$P$316,6,FALSE)</f>
        <v>526.00247238558939</v>
      </c>
      <c r="G6" s="42">
        <f>VLOOKUP(GLOBALE!$D$3,[6]GPL!$A$2:$P$316,7,FALSE)</f>
        <v>548.44123798261785</v>
      </c>
      <c r="H6" s="42">
        <f>VLOOKUP(GLOBALE!$D$3,[6]GPL!$A$2:$P$316,8,FALSE)</f>
        <v>535.59863289272698</v>
      </c>
      <c r="I6" s="42">
        <f>VLOOKUP(GLOBALE!$D$3,[6]GPL!$A$2:$P$316,9,FALSE)</f>
        <v>501.34102733180043</v>
      </c>
      <c r="J6" s="42">
        <f>VLOOKUP(GLOBALE!$D$3,[6]GPL!$A$2:$P$316,10,FALSE)</f>
        <v>525.47791260527276</v>
      </c>
      <c r="K6" s="42">
        <f>VLOOKUP(GLOBALE!$D$3,[6]GPL!$A$2:$P$316,11,FALSE)</f>
        <v>624.9258932616325</v>
      </c>
      <c r="L6" s="42">
        <f>VLOOKUP(GLOBALE!$D$3,[6]GPL!$A$2:$P$316,12,FALSE)</f>
        <v>776.64313283711306</v>
      </c>
      <c r="M6" s="42">
        <f>VLOOKUP(GLOBALE!$D$3,[6]GPL!$A$2:$P$316,13,FALSE)</f>
        <v>1139.5815827866675</v>
      </c>
      <c r="N6" s="42">
        <f>VLOOKUP(GLOBALE!$D$3,[6]GPL!$A$2:$P$316,14,FALSE)</f>
        <v>1348.0983986888784</v>
      </c>
      <c r="O6" s="42">
        <f>VLOOKUP(GLOBALE!$D$3,[6]GPL!$A$2:$P$316,15,FALSE)</f>
        <v>1394.1772745072471</v>
      </c>
      <c r="P6" s="43">
        <f>VLOOKUP(GLOBALE!$D$3,[6]GPL!$A$2:$P$316,16,FALSE)</f>
        <v>1516.162959853714</v>
      </c>
      <c r="U6" s="13"/>
      <c r="V6" s="13"/>
    </row>
    <row r="7" spans="2:22" x14ac:dyDescent="0.25">
      <c r="B7" s="67" t="s">
        <v>426</v>
      </c>
      <c r="C7" s="42">
        <f>VLOOKUP(GLOBALE!$D$3,[6]GAS!$A$2:$P$316,3,FALSE)</f>
        <v>28.513909098627398</v>
      </c>
      <c r="D7" s="42">
        <f>VLOOKUP(GLOBALE!$D$3,[6]GAS!$A$2:$P$316,4,FALSE)</f>
        <v>36.347400609239322</v>
      </c>
      <c r="E7" s="42">
        <f>VLOOKUP(GLOBALE!$D$3,[6]GAS!$A$2:$P$316,5,FALSE)</f>
        <v>76.621991629132083</v>
      </c>
      <c r="F7" s="42">
        <f>VLOOKUP(GLOBALE!$D$3,[6]GAS!$A$2:$P$316,6,FALSE)</f>
        <v>133.19919675259226</v>
      </c>
      <c r="G7" s="42">
        <f>VLOOKUP(GLOBALE!$D$3,[6]GAS!$A$2:$P$316,7,FALSE)</f>
        <v>170.34964149561998</v>
      </c>
      <c r="H7" s="42">
        <f>VLOOKUP(GLOBALE!$D$3,[6]GAS!$A$2:$P$316,8,FALSE)</f>
        <v>230.11287691767868</v>
      </c>
      <c r="I7" s="42">
        <f>VLOOKUP(GLOBALE!$D$3,[6]GAS!$A$2:$P$316,9,FALSE)</f>
        <v>287.5717163017394</v>
      </c>
      <c r="J7" s="42">
        <f>VLOOKUP(GLOBALE!$D$3,[6]GAS!$A$2:$P$316,10,FALSE)</f>
        <v>283.73039179301384</v>
      </c>
      <c r="K7" s="42">
        <f>VLOOKUP(GLOBALE!$D$3,[6]GAS!$A$2:$P$316,11,FALSE)</f>
        <v>343.07717568643955</v>
      </c>
      <c r="L7" s="42">
        <f>VLOOKUP(GLOBALE!$D$3,[6]GAS!$A$2:$P$316,12,FALSE)</f>
        <v>413.15688589277801</v>
      </c>
      <c r="M7" s="42">
        <f>VLOOKUP(GLOBALE!$D$3,[6]GAS!$A$2:$P$316,13,FALSE)</f>
        <v>466.65029540822258</v>
      </c>
      <c r="N7" s="42">
        <f>VLOOKUP(GLOBALE!$D$3,[6]GAS!$A$2:$P$316,14,FALSE)</f>
        <v>471.5609341992718</v>
      </c>
      <c r="O7" s="42">
        <f>VLOOKUP(GLOBALE!$D$3,[6]GAS!$A$2:$P$316,15,FALSE)</f>
        <v>474.42098982442093</v>
      </c>
      <c r="P7" s="43">
        <f>VLOOKUP(GLOBALE!$D$3,[6]GAS!$A$2:$P$316,16,FALSE)</f>
        <v>509.47435817147607</v>
      </c>
      <c r="U7" s="13"/>
      <c r="V7" s="13"/>
    </row>
    <row r="8" spans="2:22" x14ac:dyDescent="0.25">
      <c r="B8" s="67" t="s">
        <v>427</v>
      </c>
      <c r="C8" s="42">
        <f>VLOOKUP(GLOBALE!$D$3,[6]ENERGIA_ELETTRICA!$A$2:$P$316,3,FALSE)</f>
        <v>0</v>
      </c>
      <c r="D8" s="42">
        <f>VLOOKUP(GLOBALE!$D$3,[6]ENERGIA_ELETTRICA!$A$2:$P$316,4,FALSE)</f>
        <v>0</v>
      </c>
      <c r="E8" s="42">
        <f>VLOOKUP(GLOBALE!$D$3,[6]ENERGIA_ELETTRICA!$A$2:$P$316,5,FALSE)</f>
        <v>0</v>
      </c>
      <c r="F8" s="42">
        <f>VLOOKUP(GLOBALE!$D$3,[6]ENERGIA_ELETTRICA!$A$2:$P$316,6,FALSE)</f>
        <v>0</v>
      </c>
      <c r="G8" s="42">
        <f>VLOOKUP(GLOBALE!$D$3,[6]ENERGIA_ELETTRICA!$A$2:$P$316,7,FALSE)</f>
        <v>0</v>
      </c>
      <c r="H8" s="42">
        <f>VLOOKUP(GLOBALE!$D$3,[6]ENERGIA_ELETTRICA!$A$2:$P$316,8,FALSE)</f>
        <v>0</v>
      </c>
      <c r="I8" s="42">
        <f>VLOOKUP(GLOBALE!$D$3,[6]ENERGIA_ELETTRICA!$A$2:$P$316,9,FALSE)</f>
        <v>0</v>
      </c>
      <c r="J8" s="42">
        <f>VLOOKUP(GLOBALE!$D$3,[6]ENERGIA_ELETTRICA!$A$2:$P$316,10,FALSE)</f>
        <v>0</v>
      </c>
      <c r="K8" s="42">
        <f>VLOOKUP(GLOBALE!$D$3,[6]ENERGIA_ELETTRICA!$A$2:$P$316,11,FALSE)</f>
        <v>0</v>
      </c>
      <c r="L8" s="42">
        <f>VLOOKUP(GLOBALE!$D$3,[6]ENERGIA_ELETTRICA!$A$2:$P$316,12,FALSE)</f>
        <v>0</v>
      </c>
      <c r="M8" s="42">
        <f>VLOOKUP(GLOBALE!$D$3,[6]ENERGIA_ELETTRICA!$A$2:$P$316,13,FALSE)</f>
        <v>0</v>
      </c>
      <c r="N8" s="42">
        <f>VLOOKUP(GLOBALE!$D$3,[6]ENERGIA_ELETTRICA!$A$2:$P$316,14,FALSE)</f>
        <v>0</v>
      </c>
      <c r="O8" s="42">
        <f>VLOOKUP(GLOBALE!$D$3,[6]ENERGIA_ELETTRICA!$A$2:$P$316,15,FALSE)</f>
        <v>0</v>
      </c>
      <c r="P8" s="43">
        <f>VLOOKUP(GLOBALE!$D$3,[6]ENERGIA_ELETTRICA!$A$2:$P$316,16,FALSE)</f>
        <v>0</v>
      </c>
      <c r="U8" s="13"/>
      <c r="V8" s="13"/>
    </row>
    <row r="9" spans="2:22" x14ac:dyDescent="0.25">
      <c r="B9" s="67" t="s">
        <v>347</v>
      </c>
      <c r="C9" s="42">
        <f>VLOOKUP(GLOBALE!$D$3,[6]BIOCOMBUST!$A$2:$P$316,3,FALSE)</f>
        <v>0</v>
      </c>
      <c r="D9" s="42">
        <f>VLOOKUP(GLOBALE!$D$3,[6]BIOCOMBUST!$A$2:$P$316,4,FALSE)</f>
        <v>0</v>
      </c>
      <c r="E9" s="42">
        <f>VLOOKUP(GLOBALE!$D$3,[6]BIOCOMBUST!$A$2:$P$316,5,FALSE)</f>
        <v>0</v>
      </c>
      <c r="F9" s="42">
        <f>VLOOKUP(GLOBALE!$D$3,[6]BIOCOMBUST!$A$2:$P$316,6,FALSE)</f>
        <v>0</v>
      </c>
      <c r="G9" s="42">
        <f>VLOOKUP(GLOBALE!$D$3,[6]BIOCOMBUST!$A$2:$P$316,7,FALSE)</f>
        <v>0</v>
      </c>
      <c r="H9" s="42">
        <f>VLOOKUP(GLOBALE!$D$3,[6]BIOCOMBUST!$A$2:$P$316,8,FALSE)</f>
        <v>0</v>
      </c>
      <c r="I9" s="42">
        <f>VLOOKUP(GLOBALE!$D$3,[6]BIOCOMBUST!$A$2:$P$316,9,FALSE)</f>
        <v>337.42242346896114</v>
      </c>
      <c r="J9" s="42">
        <f>VLOOKUP(GLOBALE!$D$3,[6]BIOCOMBUST!$A$2:$P$316,10,FALSE)</f>
        <v>332.42753122654483</v>
      </c>
      <c r="K9" s="42">
        <f>VLOOKUP(GLOBALE!$D$3,[6]BIOCOMBUST!$A$2:$P$316,11,FALSE)</f>
        <v>665.20560687889838</v>
      </c>
      <c r="L9" s="42">
        <f>VLOOKUP(GLOBALE!$D$3,[6]BIOCOMBUST!$A$2:$P$316,12,FALSE)</f>
        <v>865.24297935568484</v>
      </c>
      <c r="M9" s="42">
        <f>VLOOKUP(GLOBALE!$D$3,[6]BIOCOMBUST!$A$2:$P$316,13,FALSE)</f>
        <v>953.78656220401695</v>
      </c>
      <c r="N9" s="42">
        <f>VLOOKUP(GLOBALE!$D$3,[6]BIOCOMBUST!$A$2:$P$316,14,FALSE)</f>
        <v>1105.2660221291258</v>
      </c>
      <c r="O9" s="42">
        <f>VLOOKUP(GLOBALE!$D$3,[6]BIOCOMBUST!$A$2:$P$316,15,FALSE)</f>
        <v>1192.6542623886835</v>
      </c>
      <c r="P9" s="43">
        <f>VLOOKUP(GLOBALE!$D$3,[6]BIOCOMBUST!$A$2:$P$316,16,FALSE)</f>
        <v>1053.9494127555627</v>
      </c>
      <c r="U9" s="13"/>
      <c r="V9" s="13"/>
    </row>
    <row r="10" spans="2:22" ht="15.75" customHeight="1" thickBot="1" x14ac:dyDescent="0.3">
      <c r="B10" s="100" t="s">
        <v>339</v>
      </c>
      <c r="C10" s="35">
        <f>SUM(C4:C9)</f>
        <v>33940.692777035554</v>
      </c>
      <c r="D10" s="35">
        <f t="shared" ref="D10:P10" si="0">SUM(D4:D9)</f>
        <v>35260.28506753267</v>
      </c>
      <c r="E10" s="35">
        <f t="shared" si="0"/>
        <v>32497.337635572698</v>
      </c>
      <c r="F10" s="35">
        <f t="shared" si="0"/>
        <v>31130.631213814759</v>
      </c>
      <c r="G10" s="35">
        <f t="shared" si="0"/>
        <v>34323.890947110136</v>
      </c>
      <c r="H10" s="35">
        <f t="shared" si="0"/>
        <v>34507.953856706517</v>
      </c>
      <c r="I10" s="35">
        <f t="shared" si="0"/>
        <v>34369.088289756983</v>
      </c>
      <c r="J10" s="35">
        <f t="shared" si="0"/>
        <v>34401.916179569751</v>
      </c>
      <c r="K10" s="35">
        <f t="shared" si="0"/>
        <v>30474.641321016465</v>
      </c>
      <c r="L10" s="35">
        <f t="shared" si="0"/>
        <v>29306.087632486058</v>
      </c>
      <c r="M10" s="35">
        <f t="shared" si="0"/>
        <v>30191.668993627052</v>
      </c>
      <c r="N10" s="35">
        <f t="shared" si="0"/>
        <v>29428.35340809913</v>
      </c>
      <c r="O10" s="35">
        <f t="shared" si="0"/>
        <v>26482.350587955079</v>
      </c>
      <c r="P10" s="36">
        <f t="shared" si="0"/>
        <v>26084.260885468582</v>
      </c>
    </row>
    <row r="11" spans="2:22" ht="15" customHeight="1" thickBot="1" x14ac:dyDescent="0.3">
      <c r="B11" s="100" t="s">
        <v>341</v>
      </c>
      <c r="C11" s="37">
        <f>C10/(VLOOKUP(GLOBALE!$D$3,'[2]popolazione residente'!$A$4:$O$318,2,FALSE))</f>
        <v>13.206495243982706</v>
      </c>
      <c r="D11" s="37">
        <f>D10/(VLOOKUP(GLOBALE!$D$3,'[2]popolazione residente'!$A$4:$O$318,3,FALSE))</f>
        <v>13.816726123641327</v>
      </c>
      <c r="E11" s="37">
        <f>E10/(VLOOKUP(GLOBALE!$D$3,'[2]popolazione residente'!$A$4:$O$318,4,FALSE))</f>
        <v>12.694272513895585</v>
      </c>
      <c r="F11" s="37">
        <f>F10/(VLOOKUP(GLOBALE!$D$3,'[2]popolazione residente'!$A$4:$O$318,5,FALSE))</f>
        <v>12.203305062255884</v>
      </c>
      <c r="G11" s="37">
        <f>G10/(VLOOKUP(GLOBALE!$D$3,'[2]popolazione residente'!$A$4:$O$318,6,FALSE))</f>
        <v>13.237134958391877</v>
      </c>
      <c r="H11" s="37">
        <f>H10/(VLOOKUP(GLOBALE!$D$3,'[2]popolazione residente'!$A$4:$O$318,7,FALSE))</f>
        <v>12.871299461658529</v>
      </c>
      <c r="I11" s="37">
        <f>I10/(VLOOKUP(GLOBALE!$D$3,'[2]popolazione residente'!$A$4:$O$318,8,FALSE))</f>
        <v>12.824286675282456</v>
      </c>
      <c r="J11" s="37">
        <f>J10/(VLOOKUP(GLOBALE!$D$3,'[2]popolazione residente'!$A$4:$O$318,9,FALSE))</f>
        <v>12.918481479372794</v>
      </c>
      <c r="K11" s="37">
        <f>K10/(VLOOKUP(GLOBALE!$D$3,'[2]popolazione residente'!$A$4:$O$318,10,FALSE))</f>
        <v>11.4566320755701</v>
      </c>
      <c r="L11" s="37">
        <f>L10/(VLOOKUP(GLOBALE!$D$3,'[2]popolazione residente'!$A$4:$O$318,11,FALSE))</f>
        <v>11.088190553343193</v>
      </c>
      <c r="M11" s="37">
        <f>M10/(VLOOKUP(GLOBALE!$D$3,'[2]popolazione residente'!$A$4:$O$318,12,FALSE))</f>
        <v>11.510357984608103</v>
      </c>
      <c r="N11" s="37">
        <f>N10/(VLOOKUP(GLOBALE!$D$3,'[2]popolazione residente'!$A$4:$O$318,13,FALSE))</f>
        <v>11.24077670286445</v>
      </c>
      <c r="O11" s="37">
        <f>O10/(VLOOKUP(GLOBALE!$D$3,'[2]popolazione residente'!$A$4:$O$318,14,FALSE))</f>
        <v>10.09620685777929</v>
      </c>
      <c r="P11" s="38">
        <f>P10/(VLOOKUP(GLOBALE!$D$3,'[2]popolazione residente'!$A$4:$O$318,15,FALSE))</f>
        <v>9.7730464164363369</v>
      </c>
    </row>
    <row r="12" spans="2:22" ht="15.75" thickBot="1" x14ac:dyDescent="0.3"/>
    <row r="13" spans="2:22" x14ac:dyDescent="0.25">
      <c r="B13" s="16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8"/>
    </row>
    <row r="14" spans="2:22" x14ac:dyDescent="0.25">
      <c r="B14" s="19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1"/>
    </row>
    <row r="15" spans="2:22" x14ac:dyDescent="0.25">
      <c r="B15" s="19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1"/>
    </row>
    <row r="16" spans="2:22" x14ac:dyDescent="0.25">
      <c r="B16" s="19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1"/>
    </row>
    <row r="17" spans="2:22" x14ac:dyDescent="0.25">
      <c r="B17" s="19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1"/>
    </row>
    <row r="18" spans="2:22" x14ac:dyDescent="0.25">
      <c r="B18" s="1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1"/>
    </row>
    <row r="19" spans="2:22" x14ac:dyDescent="0.25">
      <c r="B19" s="19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1"/>
    </row>
    <row r="20" spans="2:22" x14ac:dyDescent="0.25">
      <c r="B20" s="19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1"/>
    </row>
    <row r="21" spans="2:22" x14ac:dyDescent="0.25">
      <c r="B21" s="19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1"/>
    </row>
    <row r="22" spans="2:22" x14ac:dyDescent="0.25">
      <c r="B22" s="19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1"/>
    </row>
    <row r="23" spans="2:22" x14ac:dyDescent="0.25">
      <c r="B23" s="19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1"/>
    </row>
    <row r="24" spans="2:22" x14ac:dyDescent="0.25">
      <c r="B24" s="19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1"/>
    </row>
    <row r="25" spans="2:22" x14ac:dyDescent="0.25">
      <c r="B25" s="19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1"/>
    </row>
    <row r="26" spans="2:22" x14ac:dyDescent="0.25">
      <c r="B26" s="19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1"/>
    </row>
    <row r="27" spans="2:22" ht="15.75" thickBot="1" x14ac:dyDescent="0.3">
      <c r="B27" s="22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4"/>
    </row>
    <row r="28" spans="2:22" ht="15.75" thickBot="1" x14ac:dyDescent="0.3"/>
    <row r="29" spans="2:22" ht="15.75" x14ac:dyDescent="0.25">
      <c r="B29" s="137" t="s">
        <v>326</v>
      </c>
      <c r="C29" s="138"/>
      <c r="D29" s="138"/>
      <c r="E29" s="138"/>
      <c r="F29" s="138"/>
      <c r="G29" s="138"/>
      <c r="H29" s="138"/>
      <c r="I29" s="138"/>
      <c r="J29" s="138"/>
      <c r="K29" s="138"/>
      <c r="L29" s="138"/>
      <c r="M29" s="139"/>
    </row>
    <row r="30" spans="2:22" x14ac:dyDescent="0.25">
      <c r="B30" s="140" t="s">
        <v>335</v>
      </c>
      <c r="C30" s="141"/>
      <c r="D30" s="141"/>
      <c r="E30" s="142">
        <v>2000</v>
      </c>
      <c r="F30" s="142"/>
      <c r="G30" s="142"/>
      <c r="H30" s="142">
        <v>2013</v>
      </c>
      <c r="I30" s="142"/>
      <c r="J30" s="142"/>
      <c r="K30" s="142" t="s">
        <v>336</v>
      </c>
      <c r="L30" s="142"/>
      <c r="M30" s="144"/>
    </row>
    <row r="31" spans="2:22" x14ac:dyDescent="0.25">
      <c r="B31" s="140" t="s">
        <v>334</v>
      </c>
      <c r="C31" s="141"/>
      <c r="D31" s="141"/>
      <c r="E31" s="25" t="s">
        <v>0</v>
      </c>
      <c r="F31" s="25" t="s">
        <v>332</v>
      </c>
      <c r="G31" s="62" t="s">
        <v>333</v>
      </c>
      <c r="H31" s="25" t="s">
        <v>0</v>
      </c>
      <c r="I31" s="25" t="s">
        <v>332</v>
      </c>
      <c r="J31" s="62" t="s">
        <v>333</v>
      </c>
      <c r="K31" s="25" t="s">
        <v>0</v>
      </c>
      <c r="L31" s="25" t="s">
        <v>332</v>
      </c>
      <c r="M31" s="63" t="s">
        <v>333</v>
      </c>
    </row>
    <row r="32" spans="2:22" x14ac:dyDescent="0.25">
      <c r="B32" s="135" t="s">
        <v>352</v>
      </c>
      <c r="C32" s="136"/>
      <c r="D32" s="136"/>
      <c r="E32" s="48">
        <f>VLOOKUP(GLOBALE!D3,[6]totale!$A$2:$T$316,20,FALSE)</f>
        <v>0.25696568300407979</v>
      </c>
      <c r="F32" s="104"/>
      <c r="G32" s="48">
        <f>[6]totale!$T$317</f>
        <v>0.25766089159392402</v>
      </c>
      <c r="H32" s="48">
        <f>VLOOKUP(GLOBALE!D3,[6]totale!$A$2:$U$316,21,FALSE)</f>
        <v>0.24744839828127993</v>
      </c>
      <c r="I32" s="104"/>
      <c r="J32" s="48">
        <f>[6]totale!$U$317</f>
        <v>0.24909772506209338</v>
      </c>
      <c r="K32" s="46"/>
      <c r="L32" s="46"/>
      <c r="M32" s="47"/>
    </row>
    <row r="33" spans="2:22" x14ac:dyDescent="0.25">
      <c r="B33" s="135" t="s">
        <v>330</v>
      </c>
      <c r="C33" s="136"/>
      <c r="D33" s="136"/>
      <c r="E33" s="46"/>
      <c r="F33" s="46"/>
      <c r="G33" s="46"/>
      <c r="H33" s="46"/>
      <c r="I33" s="46"/>
      <c r="J33" s="46"/>
      <c r="K33" s="44">
        <f>P45/C45-1</f>
        <v>-0.25993928475671224</v>
      </c>
      <c r="L33" s="44">
        <f>VLOOKUP(GLOBALE!F3,[6]Sheet2!$C$18:$F$27,4,FALSE)</f>
        <v>-0.35962537224770541</v>
      </c>
      <c r="M33" s="49">
        <f>[6]Sheet2!$F$28</f>
        <v>-0.35846338295607694</v>
      </c>
    </row>
    <row r="34" spans="2:22" x14ac:dyDescent="0.25">
      <c r="B34" s="135" t="s">
        <v>331</v>
      </c>
      <c r="C34" s="136"/>
      <c r="D34" s="136"/>
      <c r="E34" s="46"/>
      <c r="F34" s="46"/>
      <c r="G34" s="46"/>
      <c r="H34" s="46"/>
      <c r="I34" s="46"/>
      <c r="J34" s="46"/>
      <c r="K34" s="44">
        <f>P46/C46-1</f>
        <v>-0.28739001941729125</v>
      </c>
      <c r="L34" s="44">
        <f>I35/F35-1</f>
        <v>-0.36953172650042432</v>
      </c>
      <c r="M34" s="49">
        <f>J35/G35-1</f>
        <v>-0.38106250273384568</v>
      </c>
    </row>
    <row r="35" spans="2:22" ht="15.75" thickBot="1" x14ac:dyDescent="0.3">
      <c r="B35" s="133" t="s">
        <v>343</v>
      </c>
      <c r="C35" s="134"/>
      <c r="D35" s="134"/>
      <c r="E35" s="64">
        <f>C46</f>
        <v>3.3936160704601477</v>
      </c>
      <c r="F35" s="65">
        <f>VLOOKUP(GLOBALE!F3,[6]Sheet2!$C$18:$I$27,7,FALSE)</f>
        <v>4.4276888050171914</v>
      </c>
      <c r="G35" s="65">
        <f>[6]Sheet2!$I$28</f>
        <v>1.8522457538085388</v>
      </c>
      <c r="H35" s="64">
        <f>P46</f>
        <v>2.4183246820757742</v>
      </c>
      <c r="I35" s="65">
        <f>VLOOKUP(GLOBALE!F3,[6]Sheet2!$C$18:$J$27,8,FALSE)</f>
        <v>2.7915173164925879</v>
      </c>
      <c r="J35" s="65">
        <f>[6]Sheet2!$J$28</f>
        <v>1.1464243511841186</v>
      </c>
      <c r="K35" s="55"/>
      <c r="L35" s="56"/>
      <c r="M35" s="57"/>
    </row>
    <row r="36" spans="2:22" ht="15.75" thickBot="1" x14ac:dyDescent="0.3"/>
    <row r="37" spans="2:22" x14ac:dyDescent="0.25">
      <c r="B37" s="112" t="s">
        <v>351</v>
      </c>
      <c r="C37" s="113"/>
      <c r="D37" s="113"/>
      <c r="E37" s="113"/>
      <c r="F37" s="113"/>
      <c r="G37" s="113"/>
      <c r="H37" s="113"/>
      <c r="I37" s="113"/>
      <c r="J37" s="113"/>
      <c r="K37" s="113"/>
      <c r="L37" s="113"/>
      <c r="M37" s="113"/>
      <c r="N37" s="113"/>
      <c r="O37" s="113"/>
      <c r="P37" s="114"/>
    </row>
    <row r="38" spans="2:22" ht="18" x14ac:dyDescent="0.35">
      <c r="B38" s="101" t="s">
        <v>408</v>
      </c>
      <c r="C38" s="102">
        <v>2000</v>
      </c>
      <c r="D38" s="102">
        <v>2001</v>
      </c>
      <c r="E38" s="102">
        <v>2002</v>
      </c>
      <c r="F38" s="102">
        <v>2003</v>
      </c>
      <c r="G38" s="102">
        <v>2004</v>
      </c>
      <c r="H38" s="102">
        <v>2005</v>
      </c>
      <c r="I38" s="102">
        <v>2006</v>
      </c>
      <c r="J38" s="102">
        <v>2007</v>
      </c>
      <c r="K38" s="102">
        <v>2008</v>
      </c>
      <c r="L38" s="102">
        <v>2009</v>
      </c>
      <c r="M38" s="102">
        <v>2010</v>
      </c>
      <c r="N38" s="102">
        <v>2011</v>
      </c>
      <c r="O38" s="102">
        <v>2012</v>
      </c>
      <c r="P38" s="10">
        <v>2013</v>
      </c>
    </row>
    <row r="39" spans="2:22" x14ac:dyDescent="0.25">
      <c r="B39" s="67" t="s">
        <v>345</v>
      </c>
      <c r="C39" s="42">
        <f>C4*0.249</f>
        <v>4273.833705418022</v>
      </c>
      <c r="D39" s="42">
        <f t="shared" ref="D39:P39" si="1">D4*0.249</f>
        <v>4161.9290147593774</v>
      </c>
      <c r="E39" s="42">
        <f t="shared" si="1"/>
        <v>3877.6789196634909</v>
      </c>
      <c r="F39" s="42">
        <f t="shared" si="1"/>
        <v>3699.2052785465585</v>
      </c>
      <c r="G39" s="42">
        <f t="shared" si="1"/>
        <v>3757.1892330939995</v>
      </c>
      <c r="H39" s="42">
        <f t="shared" si="1"/>
        <v>3514.9046046594494</v>
      </c>
      <c r="I39" s="42">
        <f t="shared" si="1"/>
        <v>3219.9133350394773</v>
      </c>
      <c r="J39" s="42">
        <f t="shared" si="1"/>
        <v>3004.8091837941738</v>
      </c>
      <c r="K39" s="42">
        <f t="shared" si="1"/>
        <v>2742.7054444589817</v>
      </c>
      <c r="L39" s="42">
        <f t="shared" si="1"/>
        <v>2537.54924169469</v>
      </c>
      <c r="M39" s="42">
        <f t="shared" si="1"/>
        <v>2392.4922141530706</v>
      </c>
      <c r="N39" s="42">
        <f t="shared" si="1"/>
        <v>2246.2175972624304</v>
      </c>
      <c r="O39" s="42">
        <f t="shared" si="1"/>
        <v>1971.3427563355481</v>
      </c>
      <c r="P39" s="43">
        <f t="shared" si="1"/>
        <v>1865.0409185906331</v>
      </c>
    </row>
    <row r="40" spans="2:22" ht="15" customHeight="1" x14ac:dyDescent="0.25">
      <c r="B40" s="67" t="s">
        <v>346</v>
      </c>
      <c r="C40" s="42">
        <f>C5*0.267</f>
        <v>4273.0752834738178</v>
      </c>
      <c r="D40" s="42">
        <f t="shared" ref="D40:P40" si="2">D5*0.267</f>
        <v>4745.5028645813072</v>
      </c>
      <c r="E40" s="42">
        <f t="shared" si="2"/>
        <v>4328.6051831791156</v>
      </c>
      <c r="F40" s="42">
        <f t="shared" si="2"/>
        <v>4169.2539801076373</v>
      </c>
      <c r="G40" s="42">
        <f t="shared" si="2"/>
        <v>4943.7684440171643</v>
      </c>
      <c r="H40" s="42">
        <f t="shared" si="2"/>
        <v>5240.1846124683589</v>
      </c>
      <c r="I40" s="42">
        <f t="shared" si="2"/>
        <v>5423.1369293088255</v>
      </c>
      <c r="J40" s="42">
        <f t="shared" si="2"/>
        <v>5658.4705463190603</v>
      </c>
      <c r="K40" s="42">
        <f t="shared" si="2"/>
        <v>4759.6892083517478</v>
      </c>
      <c r="L40" s="42">
        <f t="shared" si="2"/>
        <v>4555.0423811098999</v>
      </c>
      <c r="M40" s="42">
        <f t="shared" si="2"/>
        <v>4812.207239162236</v>
      </c>
      <c r="N40" s="42">
        <f t="shared" si="2"/>
        <v>4667.8205172047074</v>
      </c>
      <c r="O40" s="42">
        <f t="shared" si="2"/>
        <v>4139.583720736855</v>
      </c>
      <c r="P40" s="43">
        <f t="shared" si="2"/>
        <v>4142.3848456321766</v>
      </c>
    </row>
    <row r="41" spans="2:22" x14ac:dyDescent="0.25">
      <c r="B41" s="67" t="s">
        <v>321</v>
      </c>
      <c r="C41" s="42">
        <f>C6*0.227</f>
        <v>168.92450255281841</v>
      </c>
      <c r="D41" s="42">
        <f t="shared" ref="D41:P41" si="3">D6*0.227</f>
        <v>167.05936563190059</v>
      </c>
      <c r="E41" s="42">
        <f t="shared" si="3"/>
        <v>144.30469519670359</v>
      </c>
      <c r="F41" s="42">
        <f t="shared" si="3"/>
        <v>119.40256123152879</v>
      </c>
      <c r="G41" s="42">
        <f t="shared" si="3"/>
        <v>124.49616102205425</v>
      </c>
      <c r="H41" s="42">
        <f t="shared" si="3"/>
        <v>121.58088966664903</v>
      </c>
      <c r="I41" s="42">
        <f t="shared" si="3"/>
        <v>113.80441320431871</v>
      </c>
      <c r="J41" s="42">
        <f t="shared" si="3"/>
        <v>119.28348616139692</v>
      </c>
      <c r="K41" s="42">
        <f t="shared" si="3"/>
        <v>141.85817777039057</v>
      </c>
      <c r="L41" s="42">
        <f t="shared" si="3"/>
        <v>176.29799115402466</v>
      </c>
      <c r="M41" s="42">
        <f t="shared" si="3"/>
        <v>258.68501929257354</v>
      </c>
      <c r="N41" s="42">
        <f t="shared" si="3"/>
        <v>306.0183365023754</v>
      </c>
      <c r="O41" s="42">
        <f t="shared" si="3"/>
        <v>316.47824131314513</v>
      </c>
      <c r="P41" s="43">
        <f t="shared" si="3"/>
        <v>344.16899188679309</v>
      </c>
    </row>
    <row r="42" spans="2:22" x14ac:dyDescent="0.25">
      <c r="B42" s="67" t="s">
        <v>426</v>
      </c>
      <c r="C42" s="42">
        <f>C7*0.202</f>
        <v>5.7598096379227348</v>
      </c>
      <c r="D42" s="42">
        <f t="shared" ref="D42:P42" si="4">D7*0.202</f>
        <v>7.3421749230663433</v>
      </c>
      <c r="E42" s="42">
        <f t="shared" si="4"/>
        <v>15.477642309084681</v>
      </c>
      <c r="F42" s="42">
        <f t="shared" si="4"/>
        <v>26.906237744023638</v>
      </c>
      <c r="G42" s="42">
        <f t="shared" si="4"/>
        <v>34.410627582115239</v>
      </c>
      <c r="H42" s="42">
        <f t="shared" si="4"/>
        <v>46.482801137371098</v>
      </c>
      <c r="I42" s="42">
        <f t="shared" si="4"/>
        <v>58.089486692951361</v>
      </c>
      <c r="J42" s="42">
        <f t="shared" si="4"/>
        <v>57.313539142188802</v>
      </c>
      <c r="K42" s="42">
        <f t="shared" si="4"/>
        <v>69.301589488660795</v>
      </c>
      <c r="L42" s="42">
        <f t="shared" si="4"/>
        <v>83.45769095034116</v>
      </c>
      <c r="M42" s="42">
        <f t="shared" si="4"/>
        <v>94.263359672460965</v>
      </c>
      <c r="N42" s="42">
        <f t="shared" si="4"/>
        <v>95.255308708252912</v>
      </c>
      <c r="O42" s="42">
        <f t="shared" si="4"/>
        <v>95.833039944533027</v>
      </c>
      <c r="P42" s="43">
        <f t="shared" si="4"/>
        <v>102.91382035063818</v>
      </c>
    </row>
    <row r="43" spans="2:22" x14ac:dyDescent="0.25">
      <c r="B43" s="67" t="s">
        <v>427</v>
      </c>
      <c r="C43" s="42">
        <f>C8*VLOOKUP(GLOBALE!$D$3,[7]fattore_elettrico!$T$4:$AH$318,2,FALSE)</f>
        <v>0</v>
      </c>
      <c r="D43" s="42">
        <f>D8*VLOOKUP(GLOBALE!$D$3,[7]fattore_elettrico!$T$4:$AH$318,3,FALSE)</f>
        <v>0</v>
      </c>
      <c r="E43" s="42">
        <f>E8*VLOOKUP(GLOBALE!$D$3,[7]fattore_elettrico!$T$4:$AH$318,4,FALSE)</f>
        <v>0</v>
      </c>
      <c r="F43" s="42">
        <f>F8*VLOOKUP(GLOBALE!$D$3,[7]fattore_elettrico!$T$4:$AH$318,5,FALSE)</f>
        <v>0</v>
      </c>
      <c r="G43" s="42">
        <f>G8*VLOOKUP(GLOBALE!$D$3,[7]fattore_elettrico!$T$4:$AH$318,6,FALSE)</f>
        <v>0</v>
      </c>
      <c r="H43" s="42">
        <f>H8*VLOOKUP(GLOBALE!$D$3,[7]fattore_elettrico!$T$4:$AH$318,7,FALSE)</f>
        <v>0</v>
      </c>
      <c r="I43" s="42">
        <f>I8*VLOOKUP(GLOBALE!$D$3,[7]fattore_elettrico!$T$4:$AH$318,8,FALSE)</f>
        <v>0</v>
      </c>
      <c r="J43" s="42">
        <f>J8*VLOOKUP(GLOBALE!$D$3,[7]fattore_elettrico!$T$4:$AH$318,9,FALSE)</f>
        <v>0</v>
      </c>
      <c r="K43" s="42">
        <f>K8*VLOOKUP(GLOBALE!$D$3,[7]fattore_elettrico!$T$4:$AH$318,10,FALSE)</f>
        <v>0</v>
      </c>
      <c r="L43" s="42">
        <f>L8*VLOOKUP(GLOBALE!$D$3,[7]fattore_elettrico!$T$4:$AH$318,11,FALSE)</f>
        <v>0</v>
      </c>
      <c r="M43" s="42">
        <f>M8*VLOOKUP(GLOBALE!$D$3,[7]fattore_elettrico!$T$4:$AH$318,12,FALSE)</f>
        <v>0</v>
      </c>
      <c r="N43" s="42">
        <f>N8*VLOOKUP(GLOBALE!$D$3,[7]fattore_elettrico!$T$4:$AH$318,13,FALSE)</f>
        <v>0</v>
      </c>
      <c r="O43" s="42">
        <f>O8*VLOOKUP(GLOBALE!$D$3,[7]fattore_elettrico!$T$4:$AH$318,14,FALSE)</f>
        <v>0</v>
      </c>
      <c r="P43" s="43">
        <f>P8*VLOOKUP(GLOBALE!$D$3,[7]fattore_elettrico!$T$4:$AH$318,15,FALSE)</f>
        <v>0</v>
      </c>
    </row>
    <row r="44" spans="2:22" x14ac:dyDescent="0.25">
      <c r="B44" s="67" t="s">
        <v>347</v>
      </c>
      <c r="C44" s="42">
        <v>0</v>
      </c>
      <c r="D44" s="42">
        <v>0</v>
      </c>
      <c r="E44" s="42">
        <v>0</v>
      </c>
      <c r="F44" s="42">
        <v>0</v>
      </c>
      <c r="G44" s="42">
        <v>0</v>
      </c>
      <c r="H44" s="42">
        <v>0</v>
      </c>
      <c r="I44" s="42">
        <v>0</v>
      </c>
      <c r="J44" s="42">
        <v>0</v>
      </c>
      <c r="K44" s="42">
        <v>0</v>
      </c>
      <c r="L44" s="42">
        <v>0</v>
      </c>
      <c r="M44" s="42">
        <v>0</v>
      </c>
      <c r="N44" s="42">
        <v>0</v>
      </c>
      <c r="O44" s="42">
        <v>0</v>
      </c>
      <c r="P44" s="43">
        <v>0</v>
      </c>
    </row>
    <row r="45" spans="2:22" ht="15.75" thickBot="1" x14ac:dyDescent="0.3">
      <c r="B45" s="100" t="s">
        <v>340</v>
      </c>
      <c r="C45" s="35">
        <f>SUM(C39:C44)</f>
        <v>8721.5933010825793</v>
      </c>
      <c r="D45" s="35">
        <f t="shared" ref="D45:P45" si="5">SUM(D39:D44)</f>
        <v>9081.8334198956509</v>
      </c>
      <c r="E45" s="35">
        <f t="shared" si="5"/>
        <v>8366.0664403483952</v>
      </c>
      <c r="F45" s="35">
        <f t="shared" si="5"/>
        <v>8014.768057629748</v>
      </c>
      <c r="G45" s="35">
        <f t="shared" si="5"/>
        <v>8859.8644657153345</v>
      </c>
      <c r="H45" s="35">
        <f t="shared" si="5"/>
        <v>8923.1529079318279</v>
      </c>
      <c r="I45" s="35">
        <f t="shared" si="5"/>
        <v>8814.9441642455731</v>
      </c>
      <c r="J45" s="35">
        <f t="shared" si="5"/>
        <v>8839.8767554168207</v>
      </c>
      <c r="K45" s="35">
        <f t="shared" si="5"/>
        <v>7713.5544200697814</v>
      </c>
      <c r="L45" s="35">
        <f t="shared" si="5"/>
        <v>7352.3473049089553</v>
      </c>
      <c r="M45" s="35">
        <f t="shared" si="5"/>
        <v>7557.6478322803414</v>
      </c>
      <c r="N45" s="35">
        <f t="shared" si="5"/>
        <v>7315.3117596777656</v>
      </c>
      <c r="O45" s="35">
        <f t="shared" si="5"/>
        <v>6523.2377583300813</v>
      </c>
      <c r="P45" s="36">
        <f t="shared" si="5"/>
        <v>6454.5085764602409</v>
      </c>
    </row>
    <row r="46" spans="2:22" ht="15" customHeight="1" thickBot="1" x14ac:dyDescent="0.3">
      <c r="B46" s="100" t="s">
        <v>342</v>
      </c>
      <c r="C46" s="37">
        <f>C45/(VLOOKUP(GLOBALE!$D$3,'[2]popolazione residente'!$A$4:$O$318,2,FALSE))</f>
        <v>3.3936160704601477</v>
      </c>
      <c r="D46" s="37">
        <f>D45/(VLOOKUP(GLOBALE!$D$3,'[2]popolazione residente'!$A$4:$O$318,3,FALSE))</f>
        <v>3.5587121551315248</v>
      </c>
      <c r="E46" s="37">
        <f>E45/(VLOOKUP(GLOBALE!$D$3,'[2]popolazione residente'!$A$4:$O$318,4,FALSE))</f>
        <v>3.2679947032610919</v>
      </c>
      <c r="F46" s="37">
        <f>F45/(VLOOKUP(GLOBALE!$D$3,'[2]popolazione residente'!$A$4:$O$318,5,FALSE))</f>
        <v>3.1418142131045661</v>
      </c>
      <c r="G46" s="37">
        <f>G45/(VLOOKUP(GLOBALE!$D$3,'[2]popolazione residente'!$A$4:$O$318,6,FALSE))</f>
        <v>3.4168393620190258</v>
      </c>
      <c r="H46" s="37">
        <f>H45/(VLOOKUP(GLOBALE!$D$3,'[2]popolazione residente'!$A$4:$O$318,7,FALSE))</f>
        <v>3.3282927668526026</v>
      </c>
      <c r="I46" s="37">
        <f>I45/(VLOOKUP(GLOBALE!$D$3,'[2]popolazione residente'!$A$4:$O$318,8,FALSE))</f>
        <v>3.2891582702408857</v>
      </c>
      <c r="J46" s="37">
        <f>J45/(VLOOKUP(GLOBALE!$D$3,'[2]popolazione residente'!$A$4:$O$318,9,FALSE))</f>
        <v>3.3195181206972664</v>
      </c>
      <c r="K46" s="37">
        <f>K45/(VLOOKUP(GLOBALE!$D$3,'[2]popolazione residente'!$A$4:$O$318,10,FALSE))</f>
        <v>2.899832488748038</v>
      </c>
      <c r="L46" s="37">
        <f>L45/(VLOOKUP(GLOBALE!$D$3,'[2]popolazione residente'!$A$4:$O$318,11,FALSE))</f>
        <v>2.7818188819178795</v>
      </c>
      <c r="M46" s="37">
        <f>M45/(VLOOKUP(GLOBALE!$D$3,'[2]popolazione residente'!$A$4:$O$318,12,FALSE))</f>
        <v>2.8812992116966609</v>
      </c>
      <c r="N46" s="37">
        <f>N45/(VLOOKUP(GLOBALE!$D$3,'[2]popolazione residente'!$A$4:$O$318,13,FALSE))</f>
        <v>2.794236730205411</v>
      </c>
      <c r="O46" s="37">
        <f>O45/(VLOOKUP(GLOBALE!$D$3,'[2]popolazione residente'!$A$4:$O$318,14,FALSE))</f>
        <v>2.4869377652802447</v>
      </c>
      <c r="P46" s="38">
        <f>P45/(VLOOKUP(GLOBALE!$D$3,'[2]popolazione residente'!$A$4:$O$318,15,FALSE))</f>
        <v>2.4183246820757742</v>
      </c>
    </row>
    <row r="47" spans="2:22" ht="15.75" thickBot="1" x14ac:dyDescent="0.3"/>
    <row r="48" spans="2:22" x14ac:dyDescent="0.25">
      <c r="B48" s="16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8"/>
    </row>
    <row r="49" spans="2:22" x14ac:dyDescent="0.25">
      <c r="B49" s="19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1"/>
    </row>
    <row r="50" spans="2:22" x14ac:dyDescent="0.25">
      <c r="B50" s="19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1"/>
    </row>
    <row r="51" spans="2:22" x14ac:dyDescent="0.25">
      <c r="B51" s="19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1"/>
    </row>
    <row r="52" spans="2:22" x14ac:dyDescent="0.25">
      <c r="B52" s="19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1"/>
    </row>
    <row r="53" spans="2:22" x14ac:dyDescent="0.25">
      <c r="B53" s="19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1"/>
    </row>
    <row r="54" spans="2:22" x14ac:dyDescent="0.25">
      <c r="B54" s="19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1"/>
    </row>
    <row r="55" spans="2:22" x14ac:dyDescent="0.25">
      <c r="B55" s="19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1"/>
    </row>
    <row r="56" spans="2:22" x14ac:dyDescent="0.25">
      <c r="B56" s="19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1"/>
    </row>
    <row r="57" spans="2:22" x14ac:dyDescent="0.25">
      <c r="B57" s="19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1"/>
    </row>
    <row r="58" spans="2:22" x14ac:dyDescent="0.25">
      <c r="B58" s="19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1"/>
    </row>
    <row r="59" spans="2:22" x14ac:dyDescent="0.25">
      <c r="B59" s="19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1"/>
    </row>
    <row r="60" spans="2:22" x14ac:dyDescent="0.25">
      <c r="B60" s="19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1"/>
    </row>
    <row r="61" spans="2:22" x14ac:dyDescent="0.25">
      <c r="B61" s="19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1"/>
    </row>
    <row r="62" spans="2:22" ht="15.75" thickBot="1" x14ac:dyDescent="0.3">
      <c r="B62" s="22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4"/>
    </row>
    <row r="63" spans="2:22" x14ac:dyDescent="0.25"/>
  </sheetData>
  <sheetProtection algorithmName="SHA-512" hashValue="99j/y+WDW6o8lWuDHozioJwC5+wFYdRHIxCKHtpssIaAfmStCysq0GDqzzMkpI1K/QzOgsgkcBES9X9TZQ4bOA==" saltValue="rsgT+iLZD9ond/M+CE6VsQ==" spinCount="100000" sheet="1" objects="1" scenarios="1" formatCells="0"/>
  <mergeCells count="12">
    <mergeCell ref="B2:P2"/>
    <mergeCell ref="B29:M29"/>
    <mergeCell ref="B30:D30"/>
    <mergeCell ref="E30:G30"/>
    <mergeCell ref="H30:J30"/>
    <mergeCell ref="K30:M30"/>
    <mergeCell ref="B37:P37"/>
    <mergeCell ref="B31:D31"/>
    <mergeCell ref="B32:D32"/>
    <mergeCell ref="B33:D33"/>
    <mergeCell ref="B34:D34"/>
    <mergeCell ref="B35:D35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93"/>
  <sheetViews>
    <sheetView zoomScale="85" zoomScaleNormal="85" workbookViewId="0">
      <selection activeCell="D4" sqref="D4"/>
    </sheetView>
  </sheetViews>
  <sheetFormatPr defaultColWidth="0" defaultRowHeight="15" zeroHeight="1" x14ac:dyDescent="0.25"/>
  <cols>
    <col min="1" max="1" width="2.7109375" style="1" customWidth="1"/>
    <col min="2" max="2" width="11.42578125" style="1" customWidth="1"/>
    <col min="3" max="3" width="19.7109375" style="1" customWidth="1"/>
    <col min="4" max="7" width="9.140625" style="1" customWidth="1"/>
    <col min="8" max="8" width="9.85546875" style="1" customWidth="1"/>
    <col min="9" max="10" width="9.140625" style="1" customWidth="1"/>
    <col min="11" max="11" width="10" style="1" customWidth="1"/>
    <col min="12" max="13" width="9.140625" style="1" customWidth="1"/>
    <col min="14" max="14" width="9.85546875" style="1" customWidth="1"/>
    <col min="15" max="22" width="9.140625" style="1" customWidth="1"/>
    <col min="23" max="23" width="8.140625" style="1" customWidth="1"/>
    <col min="24" max="24" width="9.140625" style="1" customWidth="1"/>
    <col min="25" max="16384" width="9.140625" style="1" hidden="1"/>
  </cols>
  <sheetData>
    <row r="1" spans="2:23" ht="15.75" thickBot="1" x14ac:dyDescent="0.3"/>
    <row r="2" spans="2:23" x14ac:dyDescent="0.25">
      <c r="B2" s="112" t="s">
        <v>360</v>
      </c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4"/>
      <c r="S2" s="7" t="s">
        <v>327</v>
      </c>
      <c r="T2" s="8"/>
      <c r="U2" s="8"/>
      <c r="V2" s="39">
        <f>Q13/D13-1</f>
        <v>-2.4835994096422676E-3</v>
      </c>
    </row>
    <row r="3" spans="2:23" ht="15.75" thickBot="1" x14ac:dyDescent="0.3">
      <c r="B3" s="118" t="s">
        <v>325</v>
      </c>
      <c r="C3" s="119"/>
      <c r="D3" s="109">
        <v>2000</v>
      </c>
      <c r="E3" s="109">
        <v>2001</v>
      </c>
      <c r="F3" s="109">
        <v>2002</v>
      </c>
      <c r="G3" s="109">
        <v>2003</v>
      </c>
      <c r="H3" s="109">
        <v>2004</v>
      </c>
      <c r="I3" s="109">
        <v>2005</v>
      </c>
      <c r="J3" s="109">
        <v>2006</v>
      </c>
      <c r="K3" s="109">
        <v>2007</v>
      </c>
      <c r="L3" s="109">
        <v>2008</v>
      </c>
      <c r="M3" s="109">
        <v>2009</v>
      </c>
      <c r="N3" s="109">
        <v>2010</v>
      </c>
      <c r="O3" s="109">
        <v>2011</v>
      </c>
      <c r="P3" s="109">
        <v>2012</v>
      </c>
      <c r="Q3" s="10">
        <v>2013</v>
      </c>
      <c r="S3" s="11" t="s">
        <v>328</v>
      </c>
      <c r="T3" s="12"/>
      <c r="U3" s="12"/>
      <c r="V3" s="40">
        <f>Q14/D14-1</f>
        <v>-3.948402041318122E-2</v>
      </c>
    </row>
    <row r="4" spans="2:23" x14ac:dyDescent="0.25">
      <c r="B4" s="120" t="s">
        <v>315</v>
      </c>
      <c r="C4" s="121"/>
      <c r="D4" s="58">
        <f>VLOOKUP(GLOBALE!$D$3,[8]ELETTRICITA!$B$3:$P$317,2,FALSE)</f>
        <v>1211.0740000000001</v>
      </c>
      <c r="E4" s="58">
        <f>VLOOKUP(GLOBALE!$D$3,[8]ELETTRICITA!$B$3:$P$317,3,FALSE)</f>
        <v>1290.7060000000001</v>
      </c>
      <c r="F4" s="58">
        <f>VLOOKUP(GLOBALE!$D$3,[8]ELETTRICITA!$B$3:$P$317,4,FALSE)</f>
        <v>1414.0710000000001</v>
      </c>
      <c r="G4" s="58">
        <f>VLOOKUP(GLOBALE!$D$3,[8]ELETTRICITA!$B$3:$P$317,5,FALSE)</f>
        <v>1406.3690000000001</v>
      </c>
      <c r="H4" s="58">
        <f>VLOOKUP(GLOBALE!$D$3,[8]ELETTRICITA!$B$3:$P$317,6,FALSE)</f>
        <v>1445.8457204355313</v>
      </c>
      <c r="I4" s="58">
        <f>VLOOKUP(GLOBALE!$D$3,[8]ELETTRICITA!$B$3:$P$317,7,FALSE)</f>
        <v>1488.382721461455</v>
      </c>
      <c r="J4" s="58">
        <f>VLOOKUP(GLOBALE!$D$3,[8]ELETTRICITA!$B$3:$P$317,8,FALSE)</f>
        <v>1601</v>
      </c>
      <c r="K4" s="58">
        <f>VLOOKUP(GLOBALE!$D$3,[8]ELETTRICITA!$B$3:$P$317,9,FALSE)</f>
        <v>1544</v>
      </c>
      <c r="L4" s="58">
        <f>VLOOKUP(GLOBALE!$D$3,[8]ELETTRICITA!$B$3:$P$317,10,FALSE)</f>
        <v>1633.615</v>
      </c>
      <c r="M4" s="58">
        <f>VLOOKUP(GLOBALE!$D$3,[8]ELETTRICITA!$B$3:$P$317,11,FALSE)</f>
        <v>1797.59</v>
      </c>
      <c r="N4" s="58">
        <f>VLOOKUP(GLOBALE!$D$3,[8]ELETTRICITA!$B$3:$P$317,12,FALSE)</f>
        <v>1986.491</v>
      </c>
      <c r="O4" s="58">
        <f>VLOOKUP(GLOBALE!$D$3,[8]ELETTRICITA!$B$3:$P$317,13,FALSE)</f>
        <v>2944.1869999999999</v>
      </c>
      <c r="P4" s="58">
        <f>VLOOKUP(GLOBALE!$D$3,[8]ELETTRICITA!$B$3:$P$317,14,FALSE)</f>
        <v>2741.0410000000002</v>
      </c>
      <c r="Q4" s="59">
        <f>VLOOKUP(GLOBALE!$D$3,[8]ELETTRICITA!$B$3:$P$317,15,FALSE)</f>
        <v>1951.0740000000001</v>
      </c>
    </row>
    <row r="5" spans="2:23" ht="15" customHeight="1" x14ac:dyDescent="0.25">
      <c r="B5" s="122" t="s">
        <v>316</v>
      </c>
      <c r="C5" s="123"/>
      <c r="D5" s="60">
        <f t="shared" ref="D5:Q5" si="0">SUM(D6:D12)</f>
        <v>3400.8613923533539</v>
      </c>
      <c r="E5" s="60">
        <f t="shared" si="0"/>
        <v>3413.1223730418151</v>
      </c>
      <c r="F5" s="60">
        <f t="shared" si="0"/>
        <v>3227.9024792363548</v>
      </c>
      <c r="G5" s="60">
        <f t="shared" si="0"/>
        <v>3152.0269798509175</v>
      </c>
      <c r="H5" s="60">
        <f t="shared" si="0"/>
        <v>2878.6596913189069</v>
      </c>
      <c r="I5" s="60">
        <f t="shared" si="0"/>
        <v>3099.7273030265637</v>
      </c>
      <c r="J5" s="60">
        <f t="shared" si="0"/>
        <v>2888.1059102646618</v>
      </c>
      <c r="K5" s="60">
        <f t="shared" si="0"/>
        <v>2544.0344035863814</v>
      </c>
      <c r="L5" s="60">
        <f t="shared" si="0"/>
        <v>2569.5856715790537</v>
      </c>
      <c r="M5" s="60">
        <f t="shared" si="0"/>
        <v>2515.8607394182709</v>
      </c>
      <c r="N5" s="60">
        <f t="shared" si="0"/>
        <v>3253.8814311384931</v>
      </c>
      <c r="O5" s="60">
        <f t="shared" si="0"/>
        <v>2650.2689987613285</v>
      </c>
      <c r="P5" s="60">
        <f t="shared" si="0"/>
        <v>2458.9959267173822</v>
      </c>
      <c r="Q5" s="61">
        <f t="shared" si="0"/>
        <v>2649.4071923355968</v>
      </c>
      <c r="V5" s="13"/>
      <c r="W5" s="13"/>
    </row>
    <row r="6" spans="2:23" ht="15" customHeight="1" x14ac:dyDescent="0.25">
      <c r="B6" s="145" t="s">
        <v>407</v>
      </c>
      <c r="C6" s="14" t="s">
        <v>317</v>
      </c>
      <c r="D6" s="31">
        <f>VLOOKUP(GLOBALE!$D$3,[8]GAS_CALORE_TERZIARIO!$FN$3:$GB$317,2,FALSE)</f>
        <v>1334.6252276501496</v>
      </c>
      <c r="E6" s="31">
        <f>VLOOKUP(GLOBALE!$D$3,[8]GAS_CALORE_TERZIARIO!$FN$3:$GB$317,3,FALSE)</f>
        <v>1343.3692084390398</v>
      </c>
      <c r="F6" s="31">
        <f>VLOOKUP(GLOBALE!$D$3,[8]GAS_CALORE_TERZIARIO!$FN$3:$GB$317,4,FALSE)</f>
        <v>1374.9022253799872</v>
      </c>
      <c r="G6" s="31">
        <f>VLOOKUP(GLOBALE!$D$3,[8]GAS_CALORE_TERZIARIO!$FN$3:$GB$317,5,FALSE)</f>
        <v>1358.6692444966211</v>
      </c>
      <c r="H6" s="31">
        <f>VLOOKUP(GLOBALE!$D$3,[8]GAS_CALORE_TERZIARIO!$FN$3:$GB$317,6,FALSE)</f>
        <v>1483.6951211083972</v>
      </c>
      <c r="I6" s="31">
        <f>VLOOKUP(GLOBALE!$D$3,[8]GAS_CALORE_TERZIARIO!$FN$3:$GB$317,7,FALSE)</f>
        <v>1480.4196998448094</v>
      </c>
      <c r="J6" s="31">
        <f>VLOOKUP(GLOBALE!$D$3,[8]GAS_CALORE_TERZIARIO!$FN$3:$GB$317,8,FALSE)</f>
        <v>1268.4008857714412</v>
      </c>
      <c r="K6" s="31">
        <f>VLOOKUP(GLOBALE!$D$3,[8]GAS_CALORE_TERZIARIO!$FN$3:$GB$317,9,FALSE)</f>
        <v>1146.1954194035336</v>
      </c>
      <c r="L6" s="31">
        <f>VLOOKUP(GLOBALE!$D$3,[8]GAS_CALORE_TERZIARIO!$FN$3:$GB$317,10,FALSE)</f>
        <v>1268.2559111623607</v>
      </c>
      <c r="M6" s="31">
        <f>VLOOKUP(GLOBALE!$D$3,[8]GAS_CALORE_TERZIARIO!$FN$3:$GB$317,11,FALSE)</f>
        <v>1239.2080697133531</v>
      </c>
      <c r="N6" s="31">
        <f>VLOOKUP(GLOBALE!$D$3,[8]GAS_CALORE_TERZIARIO!$FN$3:$GB$317,12,FALSE)</f>
        <v>1662.5975526740342</v>
      </c>
      <c r="O6" s="31">
        <f>VLOOKUP(GLOBALE!$D$3,[8]GAS_CALORE_TERZIARIO!$FN$3:$GB$317,13,FALSE)</f>
        <v>1346.5106349081573</v>
      </c>
      <c r="P6" s="31">
        <f>VLOOKUP(GLOBALE!$D$3,[8]GAS_CALORE_TERZIARIO!$FN$3:$GB$317,14,FALSE)</f>
        <v>1228.0193174542769</v>
      </c>
      <c r="Q6" s="32">
        <f>VLOOKUP(GLOBALE!$D$3,[8]GAS_CALORE_TERZIARIO!$FN$3:$GB$317,15,FALSE)</f>
        <v>1284.6991709188444</v>
      </c>
      <c r="V6" s="13"/>
      <c r="W6" s="13"/>
    </row>
    <row r="7" spans="2:23" x14ac:dyDescent="0.25">
      <c r="B7" s="146"/>
      <c r="C7" s="14" t="s">
        <v>318</v>
      </c>
      <c r="D7" s="31">
        <f>VLOOKUP(GLOBALE!$D$3,[8]GAS_CALORE_TERZIARIO!$B$3:$AD$317,16,FALSE)</f>
        <v>0</v>
      </c>
      <c r="E7" s="31">
        <f>VLOOKUP(GLOBALE!$D$3,[8]GAS_CALORE_TERZIARIO!$B$3:$AD$317,17,FALSE)</f>
        <v>0</v>
      </c>
      <c r="F7" s="31">
        <f>VLOOKUP(GLOBALE!$D$3,[8]GAS_CALORE_TERZIARIO!$B$3:$AD$317,18,FALSE)</f>
        <v>0</v>
      </c>
      <c r="G7" s="31">
        <f>VLOOKUP(GLOBALE!$D$3,[8]GAS_CALORE_TERZIARIO!$B$3:$AD$317,19,FALSE)</f>
        <v>0</v>
      </c>
      <c r="H7" s="31">
        <f>VLOOKUP(GLOBALE!$D$3,[8]GAS_CALORE_TERZIARIO!$B$3:$AD$317,20,FALSE)</f>
        <v>0</v>
      </c>
      <c r="I7" s="31">
        <f>VLOOKUP(GLOBALE!$D$3,[8]GAS_CALORE_TERZIARIO!$B$3:$AD$317,21,FALSE)</f>
        <v>0</v>
      </c>
      <c r="J7" s="31">
        <f>VLOOKUP(GLOBALE!$D$3,[8]GAS_CALORE_TERZIARIO!$B$3:$AD$317,22,FALSE)</f>
        <v>0</v>
      </c>
      <c r="K7" s="31">
        <f>VLOOKUP(GLOBALE!$D$3,[8]GAS_CALORE_TERZIARIO!$B$3:$AD$317,23,FALSE)</f>
        <v>0</v>
      </c>
      <c r="L7" s="31">
        <f>VLOOKUP(GLOBALE!$D$3,[8]GAS_CALORE_TERZIARIO!$B$3:$AD$317,24,FALSE)</f>
        <v>0</v>
      </c>
      <c r="M7" s="31">
        <f>VLOOKUP(GLOBALE!$D$3,[8]GAS_CALORE_TERZIARIO!$B$3:$AD$317,25,FALSE)</f>
        <v>0</v>
      </c>
      <c r="N7" s="31">
        <f>VLOOKUP(GLOBALE!$D$3,[8]GAS_CALORE_TERZIARIO!$B$3:$AD$317,26,FALSE)</f>
        <v>0</v>
      </c>
      <c r="O7" s="31">
        <f>VLOOKUP(GLOBALE!$D$3,[8]GAS_CALORE_TERZIARIO!$B$3:$AD$317,27,FALSE)</f>
        <v>0</v>
      </c>
      <c r="P7" s="31">
        <f>VLOOKUP(GLOBALE!$D$3,[8]GAS_CALORE_TERZIARIO!$B$3:$AD$317,28,FALSE)</f>
        <v>0</v>
      </c>
      <c r="Q7" s="32">
        <f>VLOOKUP(GLOBALE!$D$3,[8]GAS_CALORE_TERZIARIO!$B$3:$AD$317,29,FALSE)</f>
        <v>0</v>
      </c>
      <c r="V7" s="13"/>
      <c r="W7" s="13"/>
    </row>
    <row r="8" spans="2:23" x14ac:dyDescent="0.25">
      <c r="B8" s="146"/>
      <c r="C8" s="14" t="s">
        <v>319</v>
      </c>
      <c r="D8" s="31">
        <f>VLOOKUP(GLOBALE!$D$3,[8]PRODOTTI_PETROLIFERI_TERZIARIO!$B$3:$P$317,2,FALSE)</f>
        <v>262.84162961915632</v>
      </c>
      <c r="E8" s="31">
        <f>VLOOKUP(GLOBALE!$D$3,[8]PRODOTTI_PETROLIFERI_TERZIARIO!$B$3:$P$317,3,FALSE)</f>
        <v>244.06910451132066</v>
      </c>
      <c r="F8" s="31">
        <f>VLOOKUP(GLOBALE!$D$3,[8]PRODOTTI_PETROLIFERI_TERZIARIO!$B$3:$P$317,4,FALSE)</f>
        <v>278.22343549494207</v>
      </c>
      <c r="G8" s="31">
        <f>VLOOKUP(GLOBALE!$D$3,[8]PRODOTTI_PETROLIFERI_TERZIARIO!$B$3:$P$317,5,FALSE)</f>
        <v>289.8683338908437</v>
      </c>
      <c r="H8" s="31">
        <f>VLOOKUP(GLOBALE!$D$3,[8]PRODOTTI_PETROLIFERI_TERZIARIO!$B$3:$P$317,6,FALSE)</f>
        <v>294.61651347302598</v>
      </c>
      <c r="I8" s="31">
        <f>VLOOKUP(GLOBALE!$D$3,[8]PRODOTTI_PETROLIFERI_TERZIARIO!$B$3:$P$317,7,FALSE)</f>
        <v>310.95638231091323</v>
      </c>
      <c r="J8" s="31">
        <f>VLOOKUP(GLOBALE!$D$3,[8]PRODOTTI_PETROLIFERI_TERZIARIO!$B$3:$P$317,8,FALSE)</f>
        <v>300.7153396830044</v>
      </c>
      <c r="K8" s="31">
        <f>VLOOKUP(GLOBALE!$D$3,[8]PRODOTTI_PETROLIFERI_TERZIARIO!$B$3:$P$317,9,FALSE)</f>
        <v>201.55674469844359</v>
      </c>
      <c r="L8" s="31">
        <f>VLOOKUP(GLOBALE!$D$3,[8]PRODOTTI_PETROLIFERI_TERZIARIO!$B$3:$P$317,10,FALSE)</f>
        <v>235.31044852580609</v>
      </c>
      <c r="M8" s="31">
        <f>VLOOKUP(GLOBALE!$D$3,[8]PRODOTTI_PETROLIFERI_TERZIARIO!$B$3:$P$317,11,FALSE)</f>
        <v>211.91338449901693</v>
      </c>
      <c r="N8" s="31">
        <f>VLOOKUP(GLOBALE!$D$3,[8]PRODOTTI_PETROLIFERI_TERZIARIO!$B$3:$P$317,12,FALSE)</f>
        <v>232.38564567773236</v>
      </c>
      <c r="O8" s="31">
        <f>VLOOKUP(GLOBALE!$D$3,[8]PRODOTTI_PETROLIFERI_TERZIARIO!$B$3:$P$317,13,FALSE)</f>
        <v>201.72010353042393</v>
      </c>
      <c r="P8" s="31">
        <f>VLOOKUP(GLOBALE!$D$3,[8]PRODOTTI_PETROLIFERI_TERZIARIO!$B$3:$P$317,14,FALSE)</f>
        <v>211.50843738779727</v>
      </c>
      <c r="Q8" s="32">
        <f>VLOOKUP(GLOBALE!$D$3,[8]PRODOTTI_PETROLIFERI_TERZIARIO!$B$3:$P$317,15,FALSE)</f>
        <v>219.05456458506947</v>
      </c>
      <c r="V8" s="13"/>
      <c r="W8" s="13"/>
    </row>
    <row r="9" spans="2:23" x14ac:dyDescent="0.25">
      <c r="B9" s="146"/>
      <c r="C9" s="14" t="s">
        <v>320</v>
      </c>
      <c r="D9" s="31">
        <f>VLOOKUP(GLOBALE!$D$3,[8]PRODOTTI_PETROLIFERI_TERZIARIO!$B$3:$AR$317,30,FALSE)</f>
        <v>1327.2447013263945</v>
      </c>
      <c r="E9" s="31">
        <f>VLOOKUP(GLOBALE!$D$3,[8]PRODOTTI_PETROLIFERI_TERZIARIO!$B$3:$AR$317,31,FALSE)</f>
        <v>1319.8527529684982</v>
      </c>
      <c r="F9" s="31">
        <f>VLOOKUP(GLOBALE!$D$3,[8]PRODOTTI_PETROLIFERI_TERZIARIO!$B$3:$AR$317,32,FALSE)</f>
        <v>956.20721768323153</v>
      </c>
      <c r="G9" s="31">
        <f>VLOOKUP(GLOBALE!$D$3,[8]PRODOTTI_PETROLIFERI_TERZIARIO!$B$3:$AR$317,33,FALSE)</f>
        <v>801.22763333095634</v>
      </c>
      <c r="H9" s="31">
        <f>VLOOKUP(GLOBALE!$D$3,[8]PRODOTTI_PETROLIFERI_TERZIARIO!$B$3:$AR$317,34,FALSE)</f>
        <v>501.17311349138902</v>
      </c>
      <c r="I9" s="31">
        <f>VLOOKUP(GLOBALE!$D$3,[8]PRODOTTI_PETROLIFERI_TERZIARIO!$B$3:$AR$317,35,FALSE)</f>
        <v>589.93209995461052</v>
      </c>
      <c r="J9" s="31">
        <f>VLOOKUP(GLOBALE!$D$3,[8]PRODOTTI_PETROLIFERI_TERZIARIO!$B$3:$AR$317,36,FALSE)</f>
        <v>518.69134580258674</v>
      </c>
      <c r="K9" s="31">
        <f>VLOOKUP(GLOBALE!$D$3,[8]PRODOTTI_PETROLIFERI_TERZIARIO!$B$3:$AR$317,37,FALSE)</f>
        <v>437.8178615233744</v>
      </c>
      <c r="L9" s="31">
        <f>VLOOKUP(GLOBALE!$D$3,[8]PRODOTTI_PETROLIFERI_TERZIARIO!$B$3:$AR$317,38,FALSE)</f>
        <v>172.60630321937901</v>
      </c>
      <c r="M9" s="31">
        <f>VLOOKUP(GLOBALE!$D$3,[8]PRODOTTI_PETROLIFERI_TERZIARIO!$B$3:$AR$317,39,FALSE)</f>
        <v>169.31234732510575</v>
      </c>
      <c r="N9" s="31">
        <f>VLOOKUP(GLOBALE!$D$3,[8]PRODOTTI_PETROLIFERI_TERZIARIO!$B$3:$AR$317,40,FALSE)</f>
        <v>264.82617066064307</v>
      </c>
      <c r="O9" s="31">
        <f>VLOOKUP(GLOBALE!$D$3,[8]PRODOTTI_PETROLIFERI_TERZIARIO!$B$3:$AR$317,41,FALSE)</f>
        <v>194.3086535199115</v>
      </c>
      <c r="P9" s="31">
        <f>VLOOKUP(GLOBALE!$D$3,[8]PRODOTTI_PETROLIFERI_TERZIARIO!$B$3:$AR$317,42,FALSE)</f>
        <v>119.46389535160355</v>
      </c>
      <c r="Q9" s="32">
        <f>VLOOKUP(GLOBALE!$D$3,[8]PRODOTTI_PETROLIFERI_TERZIARIO!$B$3:$AR$317,43,FALSE)</f>
        <v>212.68009531054255</v>
      </c>
      <c r="V9" s="13"/>
      <c r="W9" s="13"/>
    </row>
    <row r="10" spans="2:23" x14ac:dyDescent="0.25">
      <c r="B10" s="146"/>
      <c r="C10" s="14" t="s">
        <v>321</v>
      </c>
      <c r="D10" s="31">
        <f>VLOOKUP(GLOBALE!$D$3,[8]PRODOTTI_PETROLIFERI_TERZIARIO!$B$3:$AD$317,16,FALSE)</f>
        <v>340.43552237869983</v>
      </c>
      <c r="E10" s="31">
        <f>VLOOKUP(GLOBALE!$D$3,[8]PRODOTTI_PETROLIFERI_TERZIARIO!$B$3:$AD$317,17,FALSE)</f>
        <v>366.60345069099554</v>
      </c>
      <c r="F10" s="31">
        <f>VLOOKUP(GLOBALE!$D$3,[8]PRODOTTI_PETROLIFERI_TERZIARIO!$B$3:$AD$317,18,FALSE)</f>
        <v>457.10498557803294</v>
      </c>
      <c r="G10" s="31">
        <f>VLOOKUP(GLOBALE!$D$3,[8]PRODOTTI_PETROLIFERI_TERZIARIO!$B$3:$AD$317,19,FALSE)</f>
        <v>478.59404248507769</v>
      </c>
      <c r="H10" s="31">
        <f>VLOOKUP(GLOBALE!$D$3,[8]PRODOTTI_PETROLIFERI_TERZIARIO!$B$3:$AD$317,20,FALSE)</f>
        <v>357.74005460822531</v>
      </c>
      <c r="I10" s="31">
        <f>VLOOKUP(GLOBALE!$D$3,[8]PRODOTTI_PETROLIFERI_TERZIARIO!$B$3:$AD$317,21,FALSE)</f>
        <v>445.61112970445345</v>
      </c>
      <c r="J10" s="31">
        <f>VLOOKUP(GLOBALE!$D$3,[8]PRODOTTI_PETROLIFERI_TERZIARIO!$B$3:$AD$317,22,FALSE)</f>
        <v>494.67149529847438</v>
      </c>
      <c r="K10" s="31">
        <f>VLOOKUP(GLOBALE!$D$3,[8]PRODOTTI_PETROLIFERI_TERZIARIO!$B$3:$AD$317,23,FALSE)</f>
        <v>434.29661435827353</v>
      </c>
      <c r="L10" s="31">
        <f>VLOOKUP(GLOBALE!$D$3,[8]PRODOTTI_PETROLIFERI_TERZIARIO!$B$3:$AD$317,24,FALSE)</f>
        <v>506.73261433640317</v>
      </c>
      <c r="M10" s="31">
        <f>VLOOKUP(GLOBALE!$D$3,[8]PRODOTTI_PETROLIFERI_TERZIARIO!$B$3:$AD$317,25,FALSE)</f>
        <v>507.43164154492609</v>
      </c>
      <c r="N10" s="31">
        <f>VLOOKUP(GLOBALE!$D$3,[8]PRODOTTI_PETROLIFERI_TERZIARIO!$B$3:$AD$317,26,FALSE)</f>
        <v>637.13031651007668</v>
      </c>
      <c r="O10" s="31">
        <f>VLOOKUP(GLOBALE!$D$3,[8]PRODOTTI_PETROLIFERI_TERZIARIO!$B$3:$AD$317,27,FALSE)</f>
        <v>413.17576300697885</v>
      </c>
      <c r="P10" s="31">
        <f>VLOOKUP(GLOBALE!$D$3,[8]PRODOTTI_PETROLIFERI_TERZIARIO!$B$3:$AD$317,28,FALSE)</f>
        <v>342.01562457640171</v>
      </c>
      <c r="Q10" s="32">
        <f>VLOOKUP(GLOBALE!$D$3,[8]PRODOTTI_PETROLIFERI_TERZIARIO!$B$3:$AD$317,29,FALSE)</f>
        <v>360.39689796503831</v>
      </c>
      <c r="V10" s="13"/>
      <c r="W10" s="13"/>
    </row>
    <row r="11" spans="2:23" x14ac:dyDescent="0.25">
      <c r="B11" s="146"/>
      <c r="C11" s="14" t="s">
        <v>322</v>
      </c>
      <c r="D11" s="31">
        <f>VLOOKUP(GLOBALE!$D$3,[8]RINNOVABILI_TERZIARIO!$B$3:$AD$317,16,FALSE)</f>
        <v>3.1288064575396581</v>
      </c>
      <c r="E11" s="31">
        <f>VLOOKUP(GLOBALE!$D$3,[8]RINNOVABILI_TERZIARIO!$B$3:$AD$317,17,FALSE)</f>
        <v>12.359589312809357</v>
      </c>
      <c r="F11" s="31">
        <f>VLOOKUP(GLOBALE!$D$3,[8]RINNOVABILI_TERZIARIO!$B$3:$AD$317,18,FALSE)</f>
        <v>18.822467797970663</v>
      </c>
      <c r="G11" s="31">
        <f>VLOOKUP(GLOBALE!$D$3,[8]RINNOVABILI_TERZIARIO!$B$3:$AD$317,19,FALSE)</f>
        <v>24.940223638644287</v>
      </c>
      <c r="H11" s="31">
        <f>VLOOKUP(GLOBALE!$D$3,[8]RINNOVABILI_TERZIARIO!$B$3:$AD$317,20,FALSE)</f>
        <v>32.055195011785287</v>
      </c>
      <c r="I11" s="31">
        <f>VLOOKUP(GLOBALE!$D$3,[8]RINNOVABILI_TERZIARIO!$B$3:$AD$317,21,FALSE)</f>
        <v>39.109356589261161</v>
      </c>
      <c r="J11" s="31">
        <f>VLOOKUP(GLOBALE!$D$3,[8]RINNOVABILI_TERZIARIO!$B$3:$AD$317,22,FALSE)</f>
        <v>63.122730472506731</v>
      </c>
      <c r="K11" s="31">
        <f>VLOOKUP(GLOBALE!$D$3,[8]RINNOVABILI_TERZIARIO!$B$3:$AD$317,23,FALSE)</f>
        <v>83.532894341789685</v>
      </c>
      <c r="L11" s="31">
        <f>VLOOKUP(GLOBALE!$D$3,[8]RINNOVABILI_TERZIARIO!$B$3:$AD$317,24,FALSE)</f>
        <v>125.21721275022503</v>
      </c>
      <c r="M11" s="31">
        <f>VLOOKUP(GLOBALE!$D$3,[8]RINNOVABILI_TERZIARIO!$B$3:$AD$317,25,FALSE)</f>
        <v>132.54151796021659</v>
      </c>
      <c r="N11" s="31">
        <f>VLOOKUP(GLOBALE!$D$3,[8]RINNOVABILI_TERZIARIO!$B$3:$AD$317,26,FALSE)</f>
        <v>184.70017743533984</v>
      </c>
      <c r="O11" s="31">
        <f>VLOOKUP(GLOBALE!$D$3,[8]RINNOVABILI_TERZIARIO!$B$3:$AD$317,27,FALSE)</f>
        <v>214.25440182759064</v>
      </c>
      <c r="P11" s="31">
        <f>VLOOKUP(GLOBALE!$D$3,[8]RINNOVABILI_TERZIARIO!$B$3:$AD$317,28,FALSE)</f>
        <v>276.03716946448628</v>
      </c>
      <c r="Q11" s="32">
        <f>VLOOKUP(GLOBALE!$D$3,[8]RINNOVABILI_TERZIARIO!$B$3:$AD$317,29,FALSE)</f>
        <v>287.5570082142325</v>
      </c>
    </row>
    <row r="12" spans="2:23" x14ac:dyDescent="0.25">
      <c r="B12" s="147"/>
      <c r="C12" s="14" t="s">
        <v>323</v>
      </c>
      <c r="D12" s="31">
        <f>VLOOKUP(GLOBALE!$D$3,[8]RINNOVABILI_TERZIARIO!$B$3:$AD$317,2,FALSE)</f>
        <v>132.58550492141444</v>
      </c>
      <c r="E12" s="31">
        <f>VLOOKUP(GLOBALE!$D$3,[8]RINNOVABILI_TERZIARIO!$B$3:$AD$317,3,FALSE)</f>
        <v>126.86826711915168</v>
      </c>
      <c r="F12" s="31">
        <f>VLOOKUP(GLOBALE!$D$3,[8]RINNOVABILI_TERZIARIO!$B$3:$AD$317,4,FALSE)</f>
        <v>142.64214730219075</v>
      </c>
      <c r="G12" s="31">
        <f>VLOOKUP(GLOBALE!$D$3,[8]RINNOVABILI_TERZIARIO!$B$3:$AD$317,5,FALSE)</f>
        <v>198.72750200877388</v>
      </c>
      <c r="H12" s="31">
        <f>VLOOKUP(GLOBALE!$D$3,[8]RINNOVABILI_TERZIARIO!$B$3:$AD$317,6,FALSE)</f>
        <v>209.37969362608405</v>
      </c>
      <c r="I12" s="31">
        <f>VLOOKUP(GLOBALE!$D$3,[8]RINNOVABILI_TERZIARIO!$B$3:$AD$317,7,FALSE)</f>
        <v>233.69863462251581</v>
      </c>
      <c r="J12" s="31">
        <f>VLOOKUP(GLOBALE!$D$3,[8]RINNOVABILI_TERZIARIO!$B$3:$AD$317,8,FALSE)</f>
        <v>242.50411323664821</v>
      </c>
      <c r="K12" s="31">
        <f>VLOOKUP(GLOBALE!$D$3,[8]RINNOVABILI_TERZIARIO!$B$3:$AD$317,9,FALSE)</f>
        <v>240.6348692609661</v>
      </c>
      <c r="L12" s="31">
        <f>VLOOKUP(GLOBALE!$D$3,[8]RINNOVABILI_TERZIARIO!$B$3:$AD$317,10,FALSE)</f>
        <v>261.46318158487964</v>
      </c>
      <c r="M12" s="31">
        <f>VLOOKUP(GLOBALE!$D$3,[8]RINNOVABILI_TERZIARIO!$B$3:$AD$317,11,FALSE)</f>
        <v>255.4537783756526</v>
      </c>
      <c r="N12" s="31">
        <f>VLOOKUP(GLOBALE!$D$3,[8]RINNOVABILI_TERZIARIO!$B$3:$AD$317,12,FALSE)</f>
        <v>272.24156818066672</v>
      </c>
      <c r="O12" s="31">
        <f>VLOOKUP(GLOBALE!$D$3,[8]RINNOVABILI_TERZIARIO!$B$3:$AD$317,13,FALSE)</f>
        <v>280.29944196826614</v>
      </c>
      <c r="P12" s="31">
        <f>VLOOKUP(GLOBALE!$D$3,[8]RINNOVABILI_TERZIARIO!$B$3:$AD$317,14,FALSE)</f>
        <v>281.9514824828164</v>
      </c>
      <c r="Q12" s="32">
        <f>VLOOKUP(GLOBALE!$D$3,[8]RINNOVABILI_TERZIARIO!$B$3:$AD$317,15,FALSE)</f>
        <v>285.01945534186939</v>
      </c>
    </row>
    <row r="13" spans="2:23" ht="15.75" thickBot="1" x14ac:dyDescent="0.3">
      <c r="B13" s="110" t="s">
        <v>339</v>
      </c>
      <c r="C13" s="111"/>
      <c r="D13" s="35">
        <f>D4+D5</f>
        <v>4611.9353923533545</v>
      </c>
      <c r="E13" s="35">
        <f t="shared" ref="E13:Q13" si="1">E4+E5</f>
        <v>4703.8283730418152</v>
      </c>
      <c r="F13" s="35">
        <f t="shared" si="1"/>
        <v>4641.9734792363552</v>
      </c>
      <c r="G13" s="35">
        <f t="shared" si="1"/>
        <v>4558.3959798509177</v>
      </c>
      <c r="H13" s="35">
        <f t="shared" si="1"/>
        <v>4324.5054117544387</v>
      </c>
      <c r="I13" s="35">
        <f t="shared" si="1"/>
        <v>4588.110024488019</v>
      </c>
      <c r="J13" s="35">
        <f t="shared" si="1"/>
        <v>4489.1059102646614</v>
      </c>
      <c r="K13" s="35">
        <f t="shared" si="1"/>
        <v>4088.0344035863814</v>
      </c>
      <c r="L13" s="35">
        <f t="shared" si="1"/>
        <v>4203.200671579054</v>
      </c>
      <c r="M13" s="35">
        <f t="shared" si="1"/>
        <v>4313.450739418271</v>
      </c>
      <c r="N13" s="35">
        <f t="shared" si="1"/>
        <v>5240.3724311384931</v>
      </c>
      <c r="O13" s="35">
        <f t="shared" si="1"/>
        <v>5594.4559987613284</v>
      </c>
      <c r="P13" s="35">
        <f t="shared" si="1"/>
        <v>5200.0369267173828</v>
      </c>
      <c r="Q13" s="36">
        <f t="shared" si="1"/>
        <v>4600.4811923355974</v>
      </c>
    </row>
    <row r="14" spans="2:23" ht="15.75" thickBot="1" x14ac:dyDescent="0.3">
      <c r="B14" s="110" t="s">
        <v>341</v>
      </c>
      <c r="C14" s="111"/>
      <c r="D14" s="37">
        <f>D13/VLOOKUP(GLOBALE!$D$3,'[2]popolazione residente'!$A$4:$O$318,2,FALSE)</f>
        <v>1.7945273900207606</v>
      </c>
      <c r="E14" s="37">
        <f>E13/VLOOKUP(GLOBALE!$D$3,'[2]popolazione residente'!$A$4:$O$318,3,FALSE)</f>
        <v>1.843192936144912</v>
      </c>
      <c r="F14" s="37">
        <f>F13/VLOOKUP(GLOBALE!$D$3,'[2]popolazione residente'!$A$4:$O$318,4,FALSE)</f>
        <v>1.8132708903267012</v>
      </c>
      <c r="G14" s="37">
        <f>G13/VLOOKUP(GLOBALE!$D$3,'[2]popolazione residente'!$A$4:$O$318,5,FALSE)</f>
        <v>1.7869055193457144</v>
      </c>
      <c r="H14" s="37">
        <f>H13/VLOOKUP(GLOBALE!$D$3,'[2]popolazione residente'!$A$4:$O$318,6,FALSE)</f>
        <v>1.6677614391648432</v>
      </c>
      <c r="I14" s="37">
        <f>I13/VLOOKUP(GLOBALE!$D$3,'[2]popolazione residente'!$A$4:$O$318,7,FALSE)</f>
        <v>1.7113427916777393</v>
      </c>
      <c r="J14" s="37">
        <f>J13/VLOOKUP(GLOBALE!$D$3,'[2]popolazione residente'!$A$4:$O$318,8,FALSE)</f>
        <v>1.6750395187554707</v>
      </c>
      <c r="K14" s="37">
        <f>K13/VLOOKUP(GLOBALE!$D$3,'[2]popolazione residente'!$A$4:$O$318,9,FALSE)</f>
        <v>1.5351236964274808</v>
      </c>
      <c r="L14" s="37">
        <f>L13/VLOOKUP(GLOBALE!$D$3,'[2]popolazione residente'!$A$4:$O$318,10,FALSE)</f>
        <v>1.5801506284131781</v>
      </c>
      <c r="M14" s="37">
        <f>M13/VLOOKUP(GLOBALE!$D$3,'[2]popolazione residente'!$A$4:$O$318,11,FALSE)</f>
        <v>1.6320282782513322</v>
      </c>
      <c r="N14" s="37">
        <f>N13/VLOOKUP(GLOBALE!$D$3,'[2]popolazione residente'!$A$4:$O$318,12,FALSE)</f>
        <v>1.9978545295991206</v>
      </c>
      <c r="O14" s="37">
        <f>O13/VLOOKUP(GLOBALE!$D$3,'[2]popolazione residente'!$A$4:$O$318,13,FALSE)</f>
        <v>2.1369197856231201</v>
      </c>
      <c r="P14" s="37">
        <f>P13/VLOOKUP(GLOBALE!$D$3,'[2]popolazione residente'!$A$4:$O$318,14,FALSE)</f>
        <v>1.9824769068689985</v>
      </c>
      <c r="Q14" s="38">
        <f>Q13/VLOOKUP(GLOBALE!$D$3,'[2]popolazione residente'!$A$4:$O$318,15,FALSE)</f>
        <v>1.7236722339211681</v>
      </c>
    </row>
    <row r="15" spans="2:23" ht="15.75" thickBot="1" x14ac:dyDescent="0.3"/>
    <row r="16" spans="2:23" x14ac:dyDescent="0.25">
      <c r="B16" s="16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8"/>
    </row>
    <row r="17" spans="2:23" x14ac:dyDescent="0.25">
      <c r="B17" s="19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1"/>
    </row>
    <row r="18" spans="2:23" x14ac:dyDescent="0.25">
      <c r="B18" s="1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1"/>
    </row>
    <row r="19" spans="2:23" x14ac:dyDescent="0.25">
      <c r="B19" s="19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1"/>
    </row>
    <row r="20" spans="2:23" x14ac:dyDescent="0.25">
      <c r="B20" s="19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1"/>
    </row>
    <row r="21" spans="2:23" x14ac:dyDescent="0.25">
      <c r="B21" s="19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1"/>
    </row>
    <row r="22" spans="2:23" x14ac:dyDescent="0.25">
      <c r="B22" s="19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1"/>
    </row>
    <row r="23" spans="2:23" x14ac:dyDescent="0.25">
      <c r="B23" s="19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1"/>
    </row>
    <row r="24" spans="2:23" x14ac:dyDescent="0.25">
      <c r="B24" s="19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1"/>
    </row>
    <row r="25" spans="2:23" x14ac:dyDescent="0.25">
      <c r="B25" s="19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1"/>
    </row>
    <row r="26" spans="2:23" x14ac:dyDescent="0.25">
      <c r="B26" s="19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1"/>
    </row>
    <row r="27" spans="2:23" x14ac:dyDescent="0.25">
      <c r="B27" s="19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1"/>
    </row>
    <row r="28" spans="2:23" x14ac:dyDescent="0.25">
      <c r="B28" s="19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1"/>
    </row>
    <row r="29" spans="2:23" x14ac:dyDescent="0.25">
      <c r="B29" s="19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1"/>
    </row>
    <row r="30" spans="2:23" ht="15.75" thickBot="1" x14ac:dyDescent="0.3">
      <c r="B30" s="22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4"/>
    </row>
    <row r="31" spans="2:23" ht="15.75" thickBot="1" x14ac:dyDescent="0.3"/>
    <row r="32" spans="2:23" ht="15.75" x14ac:dyDescent="0.25">
      <c r="B32" s="137" t="s">
        <v>326</v>
      </c>
      <c r="C32" s="138"/>
      <c r="D32" s="138"/>
      <c r="E32" s="138"/>
      <c r="F32" s="138"/>
      <c r="G32" s="138"/>
      <c r="H32" s="138"/>
      <c r="I32" s="138"/>
      <c r="J32" s="138"/>
      <c r="K32" s="138"/>
      <c r="L32" s="138"/>
      <c r="M32" s="138"/>
      <c r="N32" s="139"/>
    </row>
    <row r="33" spans="2:17" x14ac:dyDescent="0.25">
      <c r="B33" s="140" t="s">
        <v>335</v>
      </c>
      <c r="C33" s="141"/>
      <c r="D33" s="141"/>
      <c r="E33" s="141"/>
      <c r="F33" s="142">
        <v>2000</v>
      </c>
      <c r="G33" s="142"/>
      <c r="H33" s="142"/>
      <c r="I33" s="142">
        <v>2013</v>
      </c>
      <c r="J33" s="142"/>
      <c r="K33" s="142"/>
      <c r="L33" s="142" t="s">
        <v>336</v>
      </c>
      <c r="M33" s="142"/>
      <c r="N33" s="144"/>
    </row>
    <row r="34" spans="2:17" x14ac:dyDescent="0.25">
      <c r="B34" s="140" t="s">
        <v>334</v>
      </c>
      <c r="C34" s="141"/>
      <c r="D34" s="141"/>
      <c r="E34" s="141"/>
      <c r="F34" s="25" t="s">
        <v>0</v>
      </c>
      <c r="G34" s="25" t="s">
        <v>332</v>
      </c>
      <c r="H34" s="62" t="s">
        <v>333</v>
      </c>
      <c r="I34" s="25" t="s">
        <v>0</v>
      </c>
      <c r="J34" s="25" t="s">
        <v>332</v>
      </c>
      <c r="K34" s="62" t="s">
        <v>333</v>
      </c>
      <c r="L34" s="25" t="s">
        <v>0</v>
      </c>
      <c r="M34" s="25" t="s">
        <v>332</v>
      </c>
      <c r="N34" s="63" t="s">
        <v>333</v>
      </c>
    </row>
    <row r="35" spans="2:17" x14ac:dyDescent="0.25">
      <c r="B35" s="135" t="s">
        <v>329</v>
      </c>
      <c r="C35" s="136"/>
      <c r="D35" s="136"/>
      <c r="E35" s="136"/>
      <c r="F35" s="69">
        <f>(D12+D11)/D5</f>
        <v>3.9905863756782359E-2</v>
      </c>
      <c r="G35" s="69">
        <f>VLOOKUP(GLOBALE!F3,[8]Sheet2!$B$21:$Q$30,16,FALSE)</f>
        <v>2.4248560391299037E-2</v>
      </c>
      <c r="H35" s="70">
        <f>[8]Sheet2!$Q$31</f>
        <v>8.9125526372905405E-3</v>
      </c>
      <c r="I35" s="69">
        <f>(Q12+Q11)/Q5</f>
        <v>0.21611493514945301</v>
      </c>
      <c r="J35" s="69">
        <f>VLOOKUP(GLOBALE!F3,[8]Sheet2!$B$21:$R$30,17,FALSE)</f>
        <v>0.10289502766959696</v>
      </c>
      <c r="K35" s="70">
        <f>[8]Sheet2!$R$31</f>
        <v>2.3117081665466985E-2</v>
      </c>
      <c r="L35" s="46"/>
      <c r="M35" s="46"/>
      <c r="N35" s="47"/>
    </row>
    <row r="36" spans="2:17" x14ac:dyDescent="0.25">
      <c r="B36" s="135" t="s">
        <v>421</v>
      </c>
      <c r="C36" s="136"/>
      <c r="D36" s="136"/>
      <c r="E36" s="136"/>
      <c r="F36" s="48">
        <f>(D6*0.202+D7*VLOOKUP(GLOBALE!$D$3,[3]fattori_emissione!$T$3:$AH$317,2,FALSE)+Terziario!D8*0.279+Terziario!D9*0.267+Terziario!D10*0.227)/Terziario!D5</f>
        <v>0.22776003492079608</v>
      </c>
      <c r="G36" s="48">
        <f>VLOOKUP(GLOBALE!F3,[8]Sheet2!$B$21:$M$30,12,FALSE)</f>
        <v>0.21775015454982036</v>
      </c>
      <c r="H36" s="48">
        <f>[8]Sheet2!$M$31</f>
        <v>0.2097870719681125</v>
      </c>
      <c r="I36" s="48">
        <f>(Q6*0.202+Q7*VLOOKUP(GLOBALE!D3,[3]fattori_emissione!$T$3:$AH$317,15,FALSE)+Q8*0.279+Q9*0.267+Q10*0.227)/Q5</f>
        <v>0.17332976926283314</v>
      </c>
      <c r="J36" s="48">
        <f>VLOOKUP(GLOBALE!F3,[8]Sheet2!$B$21:$N$30,13,FALSE)</f>
        <v>0.17623392196670984</v>
      </c>
      <c r="K36" s="48">
        <f>[8]Sheet2!$N$31</f>
        <v>0.18819864919003085</v>
      </c>
      <c r="L36" s="46"/>
      <c r="M36" s="46"/>
      <c r="N36" s="47"/>
    </row>
    <row r="37" spans="2:17" x14ac:dyDescent="0.25">
      <c r="B37" s="135" t="s">
        <v>330</v>
      </c>
      <c r="C37" s="136"/>
      <c r="D37" s="136"/>
      <c r="E37" s="136"/>
      <c r="F37" s="46"/>
      <c r="G37" s="46"/>
      <c r="H37" s="46"/>
      <c r="I37" s="46"/>
      <c r="J37" s="46"/>
      <c r="K37" s="46"/>
      <c r="L37" s="44">
        <f>Q52/D52-1</f>
        <v>-5.0607745453362663E-3</v>
      </c>
      <c r="M37" s="44">
        <f>VLOOKUP(GLOBALE!F3,[8]Sheet2!$B$21:$E$30,4,FALSE)</f>
        <v>-0.12387739114454221</v>
      </c>
      <c r="N37" s="49">
        <f>[8]Sheet2!$E$31</f>
        <v>0.35827067871810514</v>
      </c>
    </row>
    <row r="38" spans="2:17" x14ac:dyDescent="0.25">
      <c r="B38" s="135" t="s">
        <v>331</v>
      </c>
      <c r="C38" s="136"/>
      <c r="D38" s="136"/>
      <c r="E38" s="136"/>
      <c r="F38" s="46"/>
      <c r="G38" s="46"/>
      <c r="H38" s="46"/>
      <c r="I38" s="46"/>
      <c r="J38" s="46"/>
      <c r="K38" s="46"/>
      <c r="L38" s="44">
        <f>Q53/D53-1</f>
        <v>-4.196560156669682E-2</v>
      </c>
      <c r="M38" s="44">
        <f>VLOOKUP(GLOBALE!F3,[8]Sheet2!$B$21:$J$30,9,FALSE)</f>
        <v>-0.13743067785517005</v>
      </c>
      <c r="N38" s="49">
        <f>[8]Sheet2!$J$31</f>
        <v>0.31042349284674886</v>
      </c>
    </row>
    <row r="39" spans="2:17" ht="15.75" thickBot="1" x14ac:dyDescent="0.3">
      <c r="B39" s="133" t="s">
        <v>343</v>
      </c>
      <c r="C39" s="134"/>
      <c r="D39" s="134"/>
      <c r="E39" s="134"/>
      <c r="F39" s="64">
        <f>D53</f>
        <v>0.52899963092731017</v>
      </c>
      <c r="G39" s="65">
        <f>VLOOKUP(GLOBALE!F3,[8]Sheet2!$B$21:$H$30,7,FALSE)</f>
        <v>0.90710830175435653</v>
      </c>
      <c r="H39" s="65">
        <f>[8]Sheet2!$H$31</f>
        <v>0.77986055041512059</v>
      </c>
      <c r="I39" s="64">
        <f>Q53</f>
        <v>0.50679984318688498</v>
      </c>
      <c r="J39" s="65">
        <f>VLOOKUP(GLOBALE!F3,[8]Sheet2!$B$21:$I$30,8,FALSE)</f>
        <v>0.78244379295620314</v>
      </c>
      <c r="K39" s="65">
        <f>[8]Sheet2!$I$31</f>
        <v>1.0219475864083705</v>
      </c>
      <c r="L39" s="55"/>
      <c r="M39" s="56"/>
      <c r="N39" s="57"/>
    </row>
    <row r="40" spans="2:17" ht="15.75" thickBot="1" x14ac:dyDescent="0.3"/>
    <row r="41" spans="2:17" x14ac:dyDescent="0.25">
      <c r="B41" s="112" t="s">
        <v>361</v>
      </c>
      <c r="C41" s="113"/>
      <c r="D41" s="113"/>
      <c r="E41" s="113"/>
      <c r="F41" s="113"/>
      <c r="G41" s="113"/>
      <c r="H41" s="113"/>
      <c r="I41" s="113"/>
      <c r="J41" s="113"/>
      <c r="K41" s="113"/>
      <c r="L41" s="113"/>
      <c r="M41" s="113"/>
      <c r="N41" s="113"/>
      <c r="O41" s="113"/>
      <c r="P41" s="113"/>
      <c r="Q41" s="114"/>
    </row>
    <row r="42" spans="2:17" ht="18" x14ac:dyDescent="0.35">
      <c r="B42" s="118" t="s">
        <v>408</v>
      </c>
      <c r="C42" s="119"/>
      <c r="D42" s="9">
        <v>2000</v>
      </c>
      <c r="E42" s="9">
        <v>2001</v>
      </c>
      <c r="F42" s="9">
        <v>2002</v>
      </c>
      <c r="G42" s="9">
        <v>2003</v>
      </c>
      <c r="H42" s="9">
        <v>2004</v>
      </c>
      <c r="I42" s="9">
        <v>2005</v>
      </c>
      <c r="J42" s="9">
        <v>2006</v>
      </c>
      <c r="K42" s="9">
        <v>2007</v>
      </c>
      <c r="L42" s="9">
        <v>2008</v>
      </c>
      <c r="M42" s="9">
        <v>2009</v>
      </c>
      <c r="N42" s="9">
        <v>2010</v>
      </c>
      <c r="O42" s="9">
        <v>2011</v>
      </c>
      <c r="P42" s="9">
        <v>2012</v>
      </c>
      <c r="Q42" s="10">
        <v>2013</v>
      </c>
    </row>
    <row r="43" spans="2:17" x14ac:dyDescent="0.25">
      <c r="B43" s="120" t="s">
        <v>337</v>
      </c>
      <c r="C43" s="121"/>
      <c r="D43" s="58">
        <f>D4*VLOOKUP(GLOBALE!$D$3,[3]fattore_elettrico!$T$4:$AH$318,2,FALSE)</f>
        <v>584.94874200000004</v>
      </c>
      <c r="E43" s="58">
        <f>E4*VLOOKUP(GLOBALE!$D$3,[3]fattore_elettrico!$T$4:$AH$318,3,FALSE)</f>
        <v>623.41099800000006</v>
      </c>
      <c r="F43" s="58">
        <f>F4*VLOOKUP(GLOBALE!$D$3,[3]fattore_elettrico!$T$4:$AH$318,4,FALSE)</f>
        <v>682.99629299999992</v>
      </c>
      <c r="G43" s="58">
        <f>G4*VLOOKUP(GLOBALE!$D$3,[3]fattore_elettrico!$T$4:$AH$318,5,FALSE)</f>
        <v>679.27622700000006</v>
      </c>
      <c r="H43" s="58">
        <f>H4*VLOOKUP(GLOBALE!$D$3,[3]fattore_elettrico!$T$4:$AH$318,6,FALSE)</f>
        <v>698.34348297036161</v>
      </c>
      <c r="I43" s="58">
        <f>I4*VLOOKUP(GLOBALE!$D$3,[3]fattore_elettrico!$T$4:$AH$318,7,FALSE)</f>
        <v>718.88885446588279</v>
      </c>
      <c r="J43" s="58">
        <f>J4*VLOOKUP(GLOBALE!$D$3,[3]fattore_elettrico!$T$4:$AH$318,8,FALSE)</f>
        <v>772.99077439519442</v>
      </c>
      <c r="K43" s="58">
        <f>K4*VLOOKUP(GLOBALE!$D$3,[3]fattore_elettrico!$T$4:$AH$318,9,FALSE)</f>
        <v>745.39566723911116</v>
      </c>
      <c r="L43" s="58">
        <f>L4*VLOOKUP(GLOBALE!$D$3,[3]fattore_elettrico!$T$4:$AH$318,10,FALSE)</f>
        <v>787.63410317055104</v>
      </c>
      <c r="M43" s="58">
        <f>M4*VLOOKUP(GLOBALE!$D$3,[3]fattore_elettrico!$T$4:$AH$318,11,FALSE)</f>
        <v>865.43642847294848</v>
      </c>
      <c r="N43" s="58">
        <f>N4*VLOOKUP(GLOBALE!$D$3,[3]fattore_elettrico!$T$4:$AH$318,12,FALSE)</f>
        <v>954.7047510254281</v>
      </c>
      <c r="O43" s="58">
        <f>O4*VLOOKUP(GLOBALE!$D$3,[3]fattore_elettrico!$T$4:$AH$318,13,FALSE)</f>
        <v>1376.4959503356142</v>
      </c>
      <c r="P43" s="58">
        <f>P4*VLOOKUP(GLOBALE!$D$3,[3]fattore_elettrico!$T$4:$AH$318,14,FALSE)</f>
        <v>1260.7647112252355</v>
      </c>
      <c r="Q43" s="59">
        <f>Q4*VLOOKUP(GLOBALE!$D$3,[3]fattore_elettrico!$T$4:$AH$318,15,FALSE)</f>
        <v>893.42764413497639</v>
      </c>
    </row>
    <row r="44" spans="2:17" ht="15" customHeight="1" x14ac:dyDescent="0.25">
      <c r="B44" s="122" t="s">
        <v>338</v>
      </c>
      <c r="C44" s="123"/>
      <c r="D44" s="60">
        <f t="shared" ref="D44:Q44" si="2">SUM(D45:D51)</f>
        <v>774.58030948318708</v>
      </c>
      <c r="E44" s="60">
        <f t="shared" si="2"/>
        <v>775.07552861278953</v>
      </c>
      <c r="F44" s="60">
        <f t="shared" si="2"/>
        <v>714.42474687748256</v>
      </c>
      <c r="G44" s="60">
        <f t="shared" si="2"/>
        <v>677.89307828734093</v>
      </c>
      <c r="H44" s="60">
        <f t="shared" si="2"/>
        <v>596.92463542113842</v>
      </c>
      <c r="I44" s="60">
        <f t="shared" si="2"/>
        <v>644.46720716418827</v>
      </c>
      <c r="J44" s="60">
        <f t="shared" si="2"/>
        <v>590.89757745943371</v>
      </c>
      <c r="K44" s="60">
        <f t="shared" si="2"/>
        <v>503.2485069764486</v>
      </c>
      <c r="L44" s="60">
        <f t="shared" si="2"/>
        <v>482.95349560743449</v>
      </c>
      <c r="M44" s="60">
        <f t="shared" si="2"/>
        <v>469.83724372382449</v>
      </c>
      <c r="N44" s="60">
        <f t="shared" si="2"/>
        <v>616.01747019842139</v>
      </c>
      <c r="O44" s="60">
        <f t="shared" si="2"/>
        <v>473.94636582883663</v>
      </c>
      <c r="P44" s="60">
        <f t="shared" si="2"/>
        <v>416.60516299468077</v>
      </c>
      <c r="Q44" s="61">
        <f t="shared" si="2"/>
        <v>459.22113733081954</v>
      </c>
    </row>
    <row r="45" spans="2:17" x14ac:dyDescent="0.25">
      <c r="B45" s="145" t="s">
        <v>407</v>
      </c>
      <c r="C45" s="14" t="s">
        <v>317</v>
      </c>
      <c r="D45" s="31">
        <f>D6*0.202</f>
        <v>269.59429598533023</v>
      </c>
      <c r="E45" s="31">
        <f t="shared" ref="E45:Q45" si="3">E6*0.202</f>
        <v>271.36058010468605</v>
      </c>
      <c r="F45" s="31">
        <f t="shared" si="3"/>
        <v>277.7302495267574</v>
      </c>
      <c r="G45" s="31">
        <f t="shared" si="3"/>
        <v>274.45118738831746</v>
      </c>
      <c r="H45" s="31">
        <f t="shared" si="3"/>
        <v>299.70641446389624</v>
      </c>
      <c r="I45" s="31">
        <f t="shared" si="3"/>
        <v>299.04477936865152</v>
      </c>
      <c r="J45" s="31">
        <f t="shared" si="3"/>
        <v>256.21697892583114</v>
      </c>
      <c r="K45" s="31">
        <f t="shared" si="3"/>
        <v>231.5314747195138</v>
      </c>
      <c r="L45" s="31">
        <f t="shared" si="3"/>
        <v>256.18769405479685</v>
      </c>
      <c r="M45" s="31">
        <f t="shared" si="3"/>
        <v>250.32003008209733</v>
      </c>
      <c r="N45" s="31">
        <f t="shared" si="3"/>
        <v>335.84470564015493</v>
      </c>
      <c r="O45" s="31">
        <f t="shared" si="3"/>
        <v>271.9951482514478</v>
      </c>
      <c r="P45" s="31">
        <f t="shared" si="3"/>
        <v>248.05990212576395</v>
      </c>
      <c r="Q45" s="32">
        <f t="shared" si="3"/>
        <v>259.50923252560659</v>
      </c>
    </row>
    <row r="46" spans="2:17" x14ac:dyDescent="0.25">
      <c r="B46" s="146"/>
      <c r="C46" s="14" t="s">
        <v>318</v>
      </c>
      <c r="D46" s="31">
        <f>D7*VLOOKUP(GLOBALE!$D$3,[3]fattori_emissione!$T$3:$AH$317,2,FALSE)</f>
        <v>0</v>
      </c>
      <c r="E46" s="31">
        <f>E7*VLOOKUP(GLOBALE!$D$3,[3]fattori_emissione!$T$3:$AH$317,3,FALSE)</f>
        <v>0</v>
      </c>
      <c r="F46" s="31">
        <f>F7*VLOOKUP(GLOBALE!$D$3,[3]fattori_emissione!$T$3:$AH$317,4,FALSE)</f>
        <v>0</v>
      </c>
      <c r="G46" s="31">
        <f>G7*VLOOKUP(GLOBALE!$D$3,[3]fattori_emissione!$T$3:$AH$317,5,FALSE)</f>
        <v>0</v>
      </c>
      <c r="H46" s="31">
        <f>H7*VLOOKUP(GLOBALE!$D$3,[3]fattori_emissione!$T$3:$AH$317,6,FALSE)</f>
        <v>0</v>
      </c>
      <c r="I46" s="31">
        <f>I7*VLOOKUP(GLOBALE!$D$3,[3]fattori_emissione!$T$3:$AH$317,7,FALSE)</f>
        <v>0</v>
      </c>
      <c r="J46" s="31">
        <f>J7*VLOOKUP(GLOBALE!$D$3,[3]fattori_emissione!$T$3:$AH$317,8,FALSE)</f>
        <v>0</v>
      </c>
      <c r="K46" s="31">
        <f>K7*VLOOKUP(GLOBALE!$D$3,[3]fattori_emissione!$T$3:$AH$317,9,FALSE)</f>
        <v>0</v>
      </c>
      <c r="L46" s="31">
        <f>L7*VLOOKUP(GLOBALE!$D$3,[3]fattori_emissione!$T$3:$AH$317,10,FALSE)</f>
        <v>0</v>
      </c>
      <c r="M46" s="31">
        <f>M7*VLOOKUP(GLOBALE!$D$3,[3]fattori_emissione!$T$3:$AH$317,11,FALSE)</f>
        <v>0</v>
      </c>
      <c r="N46" s="31">
        <f>N7*VLOOKUP(GLOBALE!$D$3,[3]fattori_emissione!$T$3:$AH$317,12,FALSE)</f>
        <v>0</v>
      </c>
      <c r="O46" s="31">
        <f>O7*VLOOKUP(GLOBALE!$D$3,[3]fattori_emissione!$T$3:$AH$317,13,FALSE)</f>
        <v>0</v>
      </c>
      <c r="P46" s="31">
        <f>P7*VLOOKUP(GLOBALE!$D$3,[3]fattori_emissione!$T$3:$AH$317,14,FALSE)</f>
        <v>0</v>
      </c>
      <c r="Q46" s="32">
        <f>Q7*VLOOKUP(GLOBALE!$D$3,[3]fattori_emissione!$T$3:$AH$317,15,FALSE)</f>
        <v>0</v>
      </c>
    </row>
    <row r="47" spans="2:17" x14ac:dyDescent="0.25">
      <c r="B47" s="146"/>
      <c r="C47" s="14" t="s">
        <v>319</v>
      </c>
      <c r="D47" s="31">
        <f>D8*0.279</f>
        <v>73.332814663744614</v>
      </c>
      <c r="E47" s="31">
        <f t="shared" ref="E47:Q47" si="4">E8*0.279</f>
        <v>68.095280158658468</v>
      </c>
      <c r="F47" s="31">
        <f t="shared" si="4"/>
        <v>77.62433850308885</v>
      </c>
      <c r="G47" s="31">
        <f t="shared" si="4"/>
        <v>80.873265155545397</v>
      </c>
      <c r="H47" s="31">
        <f t="shared" si="4"/>
        <v>82.198007258974258</v>
      </c>
      <c r="I47" s="31">
        <f t="shared" si="4"/>
        <v>86.756830664744797</v>
      </c>
      <c r="J47" s="31">
        <f t="shared" si="4"/>
        <v>83.899579771558237</v>
      </c>
      <c r="K47" s="31">
        <f t="shared" si="4"/>
        <v>56.234331770865765</v>
      </c>
      <c r="L47" s="31">
        <f t="shared" si="4"/>
        <v>65.65161513869991</v>
      </c>
      <c r="M47" s="31">
        <f t="shared" si="4"/>
        <v>59.123834275225725</v>
      </c>
      <c r="N47" s="31">
        <f t="shared" si="4"/>
        <v>64.835595144087335</v>
      </c>
      <c r="O47" s="31">
        <f t="shared" si="4"/>
        <v>56.279908884988281</v>
      </c>
      <c r="P47" s="31">
        <f t="shared" si="4"/>
        <v>59.010854031195443</v>
      </c>
      <c r="Q47" s="32">
        <f t="shared" si="4"/>
        <v>61.116223519234389</v>
      </c>
    </row>
    <row r="48" spans="2:17" x14ac:dyDescent="0.25">
      <c r="B48" s="146"/>
      <c r="C48" s="14" t="s">
        <v>320</v>
      </c>
      <c r="D48" s="31">
        <f>D9*0.267</f>
        <v>354.37433525414735</v>
      </c>
      <c r="E48" s="31">
        <f t="shared" ref="E48:Q48" si="5">E9*0.267</f>
        <v>352.40068504258903</v>
      </c>
      <c r="F48" s="31">
        <f t="shared" si="5"/>
        <v>255.30732712142284</v>
      </c>
      <c r="G48" s="31">
        <f t="shared" si="5"/>
        <v>213.92777809936536</v>
      </c>
      <c r="H48" s="31">
        <f t="shared" si="5"/>
        <v>133.81322130220087</v>
      </c>
      <c r="I48" s="31">
        <f t="shared" si="5"/>
        <v>157.51187068788101</v>
      </c>
      <c r="J48" s="31">
        <f t="shared" si="5"/>
        <v>138.49058932929066</v>
      </c>
      <c r="K48" s="31">
        <f t="shared" si="5"/>
        <v>116.89736902674098</v>
      </c>
      <c r="L48" s="31">
        <f t="shared" si="5"/>
        <v>46.085882959574199</v>
      </c>
      <c r="M48" s="31">
        <f t="shared" si="5"/>
        <v>45.206396735803239</v>
      </c>
      <c r="N48" s="31">
        <f t="shared" si="5"/>
        <v>70.708587566391699</v>
      </c>
      <c r="O48" s="31">
        <f t="shared" si="5"/>
        <v>51.880410489816377</v>
      </c>
      <c r="P48" s="31">
        <f t="shared" si="5"/>
        <v>31.896860058878151</v>
      </c>
      <c r="Q48" s="32">
        <f t="shared" si="5"/>
        <v>56.785585447914862</v>
      </c>
    </row>
    <row r="49" spans="2:23" x14ac:dyDescent="0.25">
      <c r="B49" s="146"/>
      <c r="C49" s="14" t="s">
        <v>321</v>
      </c>
      <c r="D49" s="31">
        <f>D10*0.227</f>
        <v>77.278863579964863</v>
      </c>
      <c r="E49" s="31">
        <f t="shared" ref="E49:Q49" si="6">E10*0.227</f>
        <v>83.218983306855989</v>
      </c>
      <c r="F49" s="31">
        <f t="shared" si="6"/>
        <v>103.76283172621348</v>
      </c>
      <c r="G49" s="31">
        <f t="shared" si="6"/>
        <v>108.64084764411264</v>
      </c>
      <c r="H49" s="31">
        <f t="shared" si="6"/>
        <v>81.20699239606715</v>
      </c>
      <c r="I49" s="31">
        <f t="shared" si="6"/>
        <v>101.15372644291094</v>
      </c>
      <c r="J49" s="31">
        <f t="shared" si="6"/>
        <v>112.29042943275368</v>
      </c>
      <c r="K49" s="31">
        <f t="shared" si="6"/>
        <v>98.585331459328088</v>
      </c>
      <c r="L49" s="31">
        <f t="shared" si="6"/>
        <v>115.02830345436352</v>
      </c>
      <c r="M49" s="31">
        <f t="shared" si="6"/>
        <v>115.18698263069822</v>
      </c>
      <c r="N49" s="31">
        <f t="shared" si="6"/>
        <v>144.62858184778742</v>
      </c>
      <c r="O49" s="31">
        <f t="shared" si="6"/>
        <v>93.790898202584202</v>
      </c>
      <c r="P49" s="31">
        <f t="shared" si="6"/>
        <v>77.637546778843188</v>
      </c>
      <c r="Q49" s="32">
        <f t="shared" si="6"/>
        <v>81.810095838063702</v>
      </c>
    </row>
    <row r="50" spans="2:23" x14ac:dyDescent="0.25">
      <c r="B50" s="146"/>
      <c r="C50" s="14" t="s">
        <v>322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2">
        <v>0</v>
      </c>
    </row>
    <row r="51" spans="2:23" x14ac:dyDescent="0.25">
      <c r="B51" s="147"/>
      <c r="C51" s="14" t="s">
        <v>323</v>
      </c>
      <c r="D51" s="31">
        <v>0</v>
      </c>
      <c r="E51" s="31">
        <v>0</v>
      </c>
      <c r="F51" s="31">
        <v>0</v>
      </c>
      <c r="G51" s="31">
        <v>0</v>
      </c>
      <c r="H51" s="31">
        <v>0</v>
      </c>
      <c r="I51" s="31">
        <v>0</v>
      </c>
      <c r="J51" s="31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2">
        <v>0</v>
      </c>
    </row>
    <row r="52" spans="2:23" ht="15.75" thickBot="1" x14ac:dyDescent="0.3">
      <c r="B52" s="110" t="s">
        <v>340</v>
      </c>
      <c r="C52" s="111"/>
      <c r="D52" s="35">
        <f>D43+D44</f>
        <v>1359.5290514831872</v>
      </c>
      <c r="E52" s="35">
        <f t="shared" ref="E52:Q52" si="7">E43+E44</f>
        <v>1398.4865266127895</v>
      </c>
      <c r="F52" s="35">
        <f t="shared" si="7"/>
        <v>1397.4210398774826</v>
      </c>
      <c r="G52" s="35">
        <f t="shared" si="7"/>
        <v>1357.1693052873411</v>
      </c>
      <c r="H52" s="35">
        <f t="shared" si="7"/>
        <v>1295.2681183915001</v>
      </c>
      <c r="I52" s="35">
        <f t="shared" si="7"/>
        <v>1363.3560616300711</v>
      </c>
      <c r="J52" s="35">
        <f t="shared" si="7"/>
        <v>1363.8883518546281</v>
      </c>
      <c r="K52" s="35">
        <f t="shared" si="7"/>
        <v>1248.6441742155598</v>
      </c>
      <c r="L52" s="35">
        <f t="shared" si="7"/>
        <v>1270.5875987779855</v>
      </c>
      <c r="M52" s="35">
        <f t="shared" si="7"/>
        <v>1335.2736721967731</v>
      </c>
      <c r="N52" s="35">
        <f t="shared" si="7"/>
        <v>1570.7222212238494</v>
      </c>
      <c r="O52" s="35">
        <f t="shared" si="7"/>
        <v>1850.4423161644509</v>
      </c>
      <c r="P52" s="35">
        <f t="shared" si="7"/>
        <v>1677.3698742199163</v>
      </c>
      <c r="Q52" s="36">
        <f t="shared" si="7"/>
        <v>1352.648781465796</v>
      </c>
    </row>
    <row r="53" spans="2:23" ht="15.75" thickBot="1" x14ac:dyDescent="0.3">
      <c r="B53" s="110" t="s">
        <v>342</v>
      </c>
      <c r="C53" s="111"/>
      <c r="D53" s="37">
        <f>D52/VLOOKUP(GLOBALE!$D$3,'[2]popolazione residente'!$A$4:$O$318,'[2]popolazione residente'!B2,FALSE)</f>
        <v>0.52899963092731017</v>
      </c>
      <c r="E53" s="37">
        <f>E52/VLOOKUP(GLOBALE!$D$3,'[2]popolazione residente'!$A$4:$O$318,'[2]popolazione residente'!C2,FALSE)</f>
        <v>0.54799628785767618</v>
      </c>
      <c r="F53" s="37">
        <f>F52/VLOOKUP(GLOBALE!$D$3,'[2]popolazione residente'!$A$4:$O$318,'[2]popolazione residente'!D2,FALSE)</f>
        <v>0.54586759370214166</v>
      </c>
      <c r="G53" s="37">
        <f>G52/VLOOKUP(GLOBALE!$D$3,'[2]popolazione residente'!$A$4:$O$318,'[2]popolazione residente'!E2,FALSE)</f>
        <v>0.53201462378962805</v>
      </c>
      <c r="H53" s="37">
        <f>H52/VLOOKUP(GLOBALE!$D$3,'[2]popolazione residente'!$A$4:$O$318,'[2]popolazione residente'!F2,FALSE)</f>
        <v>0.49952492032067108</v>
      </c>
      <c r="I53" s="37">
        <f>I52/VLOOKUP(GLOBALE!$D$3,'[2]popolazione residente'!$A$4:$O$318,'[2]popolazione residente'!G2,FALSE)</f>
        <v>0.50852520016041447</v>
      </c>
      <c r="J53" s="37">
        <f>J52/VLOOKUP(GLOBALE!$D$3,'[2]popolazione residente'!$A$4:$O$318,'[2]popolazione residente'!H2,FALSE)</f>
        <v>0.50891356412486122</v>
      </c>
      <c r="K53" s="37">
        <f>K52/VLOOKUP(GLOBALE!$D$3,'[2]popolazione residente'!$A$4:$O$318,'[2]popolazione residente'!I2,FALSE)</f>
        <v>0.46888628397129545</v>
      </c>
      <c r="L53" s="37">
        <f>L52/VLOOKUP(GLOBALE!$D$3,'[2]popolazione residente'!$A$4:$O$318,'[2]popolazione residente'!J2,FALSE)</f>
        <v>0.47766451081879152</v>
      </c>
      <c r="M53" s="37">
        <f>M52/VLOOKUP(GLOBALE!$D$3,'[2]popolazione residente'!$A$4:$O$318,'[2]popolazione residente'!K2,FALSE)</f>
        <v>0.50521137805401928</v>
      </c>
      <c r="N53" s="37">
        <f>N52/VLOOKUP(GLOBALE!$D$3,'[2]popolazione residente'!$A$4:$O$318,'[2]popolazione residente'!L2,FALSE)</f>
        <v>0.59882661884248922</v>
      </c>
      <c r="O53" s="37">
        <f>O52/VLOOKUP(GLOBALE!$D$3,'[2]popolazione residente'!$A$4:$O$318,'[2]popolazione residente'!M2,FALSE)</f>
        <v>0.70681524681606223</v>
      </c>
      <c r="P53" s="37">
        <f>P52/VLOOKUP(GLOBALE!$D$3,'[2]popolazione residente'!$A$4:$O$318,'[2]popolazione residente'!N2,FALSE)</f>
        <v>0.63948527419745183</v>
      </c>
      <c r="Q53" s="38">
        <f>Q52/VLOOKUP(GLOBALE!$D$3,'[2]popolazione residente'!$A$4:$O$318,'[2]popolazione residente'!O2,FALSE)</f>
        <v>0.50679984318688498</v>
      </c>
    </row>
    <row r="54" spans="2:23" ht="15.75" thickBot="1" x14ac:dyDescent="0.3"/>
    <row r="55" spans="2:23" x14ac:dyDescent="0.25">
      <c r="B55" s="16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8"/>
    </row>
    <row r="56" spans="2:23" x14ac:dyDescent="0.25">
      <c r="B56" s="19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1"/>
    </row>
    <row r="57" spans="2:23" x14ac:dyDescent="0.25">
      <c r="B57" s="19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1"/>
    </row>
    <row r="58" spans="2:23" x14ac:dyDescent="0.25">
      <c r="B58" s="19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1"/>
    </row>
    <row r="59" spans="2:23" x14ac:dyDescent="0.25">
      <c r="B59" s="19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1"/>
    </row>
    <row r="60" spans="2:23" x14ac:dyDescent="0.25">
      <c r="B60" s="19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1"/>
    </row>
    <row r="61" spans="2:23" x14ac:dyDescent="0.25">
      <c r="B61" s="19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1"/>
    </row>
    <row r="62" spans="2:23" x14ac:dyDescent="0.25">
      <c r="B62" s="19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1"/>
    </row>
    <row r="63" spans="2:23" x14ac:dyDescent="0.25">
      <c r="B63" s="19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1"/>
    </row>
    <row r="64" spans="2:23" x14ac:dyDescent="0.25">
      <c r="B64" s="19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1"/>
    </row>
    <row r="65" spans="2:23" x14ac:dyDescent="0.25">
      <c r="B65" s="19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1"/>
    </row>
    <row r="66" spans="2:23" x14ac:dyDescent="0.25">
      <c r="B66" s="19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1"/>
    </row>
    <row r="67" spans="2:23" x14ac:dyDescent="0.25">
      <c r="B67" s="19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1"/>
    </row>
    <row r="68" spans="2:23" x14ac:dyDescent="0.25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1"/>
    </row>
    <row r="69" spans="2:23" ht="15.75" thickBot="1" x14ac:dyDescent="0.3">
      <c r="B69" s="22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4"/>
    </row>
    <row r="70" spans="2:23" x14ac:dyDescent="0.25"/>
    <row r="71" spans="2:23" hidden="1" x14ac:dyDescent="0.25"/>
    <row r="72" spans="2:23" hidden="1" x14ac:dyDescent="0.25"/>
    <row r="73" spans="2:23" hidden="1" x14ac:dyDescent="0.25"/>
    <row r="74" spans="2:23" hidden="1" x14ac:dyDescent="0.25"/>
    <row r="75" spans="2:23" hidden="1" x14ac:dyDescent="0.25"/>
    <row r="76" spans="2:23" hidden="1" x14ac:dyDescent="0.25"/>
    <row r="77" spans="2:23" hidden="1" x14ac:dyDescent="0.25"/>
    <row r="78" spans="2:23" hidden="1" x14ac:dyDescent="0.25"/>
    <row r="79" spans="2:23" hidden="1" x14ac:dyDescent="0.25"/>
    <row r="80" spans="2:23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  <row r="161" hidden="1" x14ac:dyDescent="0.25"/>
    <row r="162" hidden="1" x14ac:dyDescent="0.25"/>
    <row r="163" hidden="1" x14ac:dyDescent="0.25"/>
    <row r="164" hidden="1" x14ac:dyDescent="0.25"/>
    <row r="165" hidden="1" x14ac:dyDescent="0.25"/>
    <row r="166" hidden="1" x14ac:dyDescent="0.25"/>
    <row r="167" hidden="1" x14ac:dyDescent="0.25"/>
    <row r="168" hidden="1" x14ac:dyDescent="0.25"/>
    <row r="169" hidden="1" x14ac:dyDescent="0.25"/>
    <row r="170" hidden="1" x14ac:dyDescent="0.25"/>
    <row r="171" hidden="1" x14ac:dyDescent="0.25"/>
    <row r="172" hidden="1" x14ac:dyDescent="0.25"/>
    <row r="173" hidden="1" x14ac:dyDescent="0.25"/>
    <row r="174" hidden="1" x14ac:dyDescent="0.25"/>
    <row r="175" hidden="1" x14ac:dyDescent="0.25"/>
    <row r="176" hidden="1" x14ac:dyDescent="0.25"/>
    <row r="177" hidden="1" x14ac:dyDescent="0.25"/>
    <row r="178" hidden="1" x14ac:dyDescent="0.25"/>
    <row r="179" hidden="1" x14ac:dyDescent="0.25"/>
    <row r="180" hidden="1" x14ac:dyDescent="0.25"/>
    <row r="181" hidden="1" x14ac:dyDescent="0.25"/>
    <row r="182" hidden="1" x14ac:dyDescent="0.25"/>
    <row r="183" hidden="1" x14ac:dyDescent="0.25"/>
    <row r="184" hidden="1" x14ac:dyDescent="0.25"/>
    <row r="185" hidden="1" x14ac:dyDescent="0.25"/>
    <row r="186" hidden="1" x14ac:dyDescent="0.25"/>
    <row r="187" hidden="1" x14ac:dyDescent="0.25"/>
    <row r="188" hidden="1" x14ac:dyDescent="0.25"/>
    <row r="189" hidden="1" x14ac:dyDescent="0.25"/>
    <row r="190" hidden="1" x14ac:dyDescent="0.25"/>
    <row r="191" hidden="1" x14ac:dyDescent="0.25"/>
    <row r="192" hidden="1" x14ac:dyDescent="0.25"/>
    <row r="193" hidden="1" x14ac:dyDescent="0.25"/>
    <row r="194" hidden="1" x14ac:dyDescent="0.25"/>
    <row r="195" hidden="1" x14ac:dyDescent="0.25"/>
    <row r="196" hidden="1" x14ac:dyDescent="0.25"/>
    <row r="197" hidden="1" x14ac:dyDescent="0.25"/>
    <row r="198" hidden="1" x14ac:dyDescent="0.25"/>
    <row r="199" hidden="1" x14ac:dyDescent="0.25"/>
    <row r="200" hidden="1" x14ac:dyDescent="0.25"/>
    <row r="201" hidden="1" x14ac:dyDescent="0.25"/>
    <row r="202" hidden="1" x14ac:dyDescent="0.25"/>
    <row r="203" hidden="1" x14ac:dyDescent="0.25"/>
    <row r="204" hidden="1" x14ac:dyDescent="0.25"/>
    <row r="205" hidden="1" x14ac:dyDescent="0.25"/>
    <row r="206" hidden="1" x14ac:dyDescent="0.25"/>
    <row r="207" hidden="1" x14ac:dyDescent="0.25"/>
    <row r="208" hidden="1" x14ac:dyDescent="0.25"/>
    <row r="209" hidden="1" x14ac:dyDescent="0.25"/>
    <row r="210" hidden="1" x14ac:dyDescent="0.25"/>
    <row r="211" hidden="1" x14ac:dyDescent="0.25"/>
    <row r="212" hidden="1" x14ac:dyDescent="0.25"/>
    <row r="213" hidden="1" x14ac:dyDescent="0.25"/>
    <row r="214" hidden="1" x14ac:dyDescent="0.25"/>
    <row r="215" hidden="1" x14ac:dyDescent="0.25"/>
    <row r="216" hidden="1" x14ac:dyDescent="0.25"/>
    <row r="217" hidden="1" x14ac:dyDescent="0.25"/>
    <row r="218" hidden="1" x14ac:dyDescent="0.25"/>
    <row r="219" hidden="1" x14ac:dyDescent="0.25"/>
    <row r="220" hidden="1" x14ac:dyDescent="0.25"/>
    <row r="221" hidden="1" x14ac:dyDescent="0.25"/>
    <row r="222" hidden="1" x14ac:dyDescent="0.25"/>
    <row r="223" hidden="1" x14ac:dyDescent="0.25"/>
    <row r="224" hidden="1" x14ac:dyDescent="0.25"/>
    <row r="225" hidden="1" x14ac:dyDescent="0.25"/>
    <row r="226" hidden="1" x14ac:dyDescent="0.25"/>
    <row r="227" hidden="1" x14ac:dyDescent="0.25"/>
    <row r="228" hidden="1" x14ac:dyDescent="0.25"/>
    <row r="229" hidden="1" x14ac:dyDescent="0.25"/>
    <row r="230" hidden="1" x14ac:dyDescent="0.25"/>
    <row r="231" hidden="1" x14ac:dyDescent="0.25"/>
    <row r="232" hidden="1" x14ac:dyDescent="0.25"/>
    <row r="233" hidden="1" x14ac:dyDescent="0.25"/>
    <row r="234" hidden="1" x14ac:dyDescent="0.25"/>
    <row r="235" hidden="1" x14ac:dyDescent="0.25"/>
    <row r="236" hidden="1" x14ac:dyDescent="0.25"/>
    <row r="237" hidden="1" x14ac:dyDescent="0.25"/>
    <row r="238" hidden="1" x14ac:dyDescent="0.25"/>
    <row r="239" hidden="1" x14ac:dyDescent="0.25"/>
    <row r="240" hidden="1" x14ac:dyDescent="0.25"/>
    <row r="241" hidden="1" x14ac:dyDescent="0.25"/>
    <row r="242" hidden="1" x14ac:dyDescent="0.25"/>
    <row r="243" hidden="1" x14ac:dyDescent="0.25"/>
    <row r="244" hidden="1" x14ac:dyDescent="0.25"/>
    <row r="245" hidden="1" x14ac:dyDescent="0.25"/>
    <row r="246" hidden="1" x14ac:dyDescent="0.25"/>
    <row r="247" hidden="1" x14ac:dyDescent="0.25"/>
    <row r="248" hidden="1" x14ac:dyDescent="0.25"/>
    <row r="249" hidden="1" x14ac:dyDescent="0.25"/>
    <row r="250" hidden="1" x14ac:dyDescent="0.25"/>
    <row r="251" hidden="1" x14ac:dyDescent="0.25"/>
    <row r="252" hidden="1" x14ac:dyDescent="0.25"/>
    <row r="253" hidden="1" x14ac:dyDescent="0.25"/>
    <row r="254" hidden="1" x14ac:dyDescent="0.25"/>
    <row r="255" hidden="1" x14ac:dyDescent="0.25"/>
    <row r="256" hidden="1" x14ac:dyDescent="0.25"/>
    <row r="257" hidden="1" x14ac:dyDescent="0.25"/>
    <row r="258" hidden="1" x14ac:dyDescent="0.25"/>
    <row r="259" hidden="1" x14ac:dyDescent="0.25"/>
    <row r="260" hidden="1" x14ac:dyDescent="0.25"/>
    <row r="261" hidden="1" x14ac:dyDescent="0.25"/>
    <row r="262" hidden="1" x14ac:dyDescent="0.25"/>
    <row r="263" hidden="1" x14ac:dyDescent="0.25"/>
    <row r="264" hidden="1" x14ac:dyDescent="0.25"/>
    <row r="265" hidden="1" x14ac:dyDescent="0.25"/>
    <row r="266" hidden="1" x14ac:dyDescent="0.25"/>
    <row r="267" hidden="1" x14ac:dyDescent="0.25"/>
    <row r="268" hidden="1" x14ac:dyDescent="0.25"/>
    <row r="269" hidden="1" x14ac:dyDescent="0.25"/>
    <row r="270" hidden="1" x14ac:dyDescent="0.25"/>
    <row r="271" hidden="1" x14ac:dyDescent="0.25"/>
    <row r="272" hidden="1" x14ac:dyDescent="0.25"/>
    <row r="273" hidden="1" x14ac:dyDescent="0.25"/>
    <row r="274" hidden="1" x14ac:dyDescent="0.25"/>
    <row r="275" hidden="1" x14ac:dyDescent="0.25"/>
    <row r="276" hidden="1" x14ac:dyDescent="0.25"/>
    <row r="277" hidden="1" x14ac:dyDescent="0.25"/>
    <row r="278" hidden="1" x14ac:dyDescent="0.25"/>
    <row r="279" hidden="1" x14ac:dyDescent="0.25"/>
    <row r="280" hidden="1" x14ac:dyDescent="0.25"/>
    <row r="281" hidden="1" x14ac:dyDescent="0.25"/>
    <row r="282" hidden="1" x14ac:dyDescent="0.25"/>
    <row r="283" hidden="1" x14ac:dyDescent="0.25"/>
    <row r="284" hidden="1" x14ac:dyDescent="0.25"/>
    <row r="285" hidden="1" x14ac:dyDescent="0.25"/>
    <row r="286" hidden="1" x14ac:dyDescent="0.25"/>
    <row r="287" hidden="1" x14ac:dyDescent="0.25"/>
    <row r="288" hidden="1" x14ac:dyDescent="0.25"/>
    <row r="289" hidden="1" x14ac:dyDescent="0.25"/>
    <row r="290" hidden="1" x14ac:dyDescent="0.25"/>
    <row r="291" hidden="1" x14ac:dyDescent="0.25"/>
    <row r="292" hidden="1" x14ac:dyDescent="0.25"/>
    <row r="293" hidden="1" x14ac:dyDescent="0.25"/>
    <row r="294" hidden="1" x14ac:dyDescent="0.25"/>
    <row r="295" hidden="1" x14ac:dyDescent="0.25"/>
    <row r="296" hidden="1" x14ac:dyDescent="0.25"/>
    <row r="297" hidden="1" x14ac:dyDescent="0.25"/>
    <row r="298" hidden="1" x14ac:dyDescent="0.25"/>
    <row r="299" hidden="1" x14ac:dyDescent="0.25"/>
    <row r="300" hidden="1" x14ac:dyDescent="0.25"/>
    <row r="301" hidden="1" x14ac:dyDescent="0.25"/>
    <row r="302" hidden="1" x14ac:dyDescent="0.25"/>
    <row r="303" hidden="1" x14ac:dyDescent="0.25"/>
    <row r="304" hidden="1" x14ac:dyDescent="0.25"/>
    <row r="305" hidden="1" x14ac:dyDescent="0.25"/>
    <row r="306" hidden="1" x14ac:dyDescent="0.25"/>
    <row r="307" hidden="1" x14ac:dyDescent="0.25"/>
    <row r="308" hidden="1" x14ac:dyDescent="0.25"/>
    <row r="309" hidden="1" x14ac:dyDescent="0.25"/>
    <row r="310" hidden="1" x14ac:dyDescent="0.25"/>
    <row r="311" hidden="1" x14ac:dyDescent="0.25"/>
    <row r="312" hidden="1" x14ac:dyDescent="0.25"/>
    <row r="313" hidden="1" x14ac:dyDescent="0.25"/>
    <row r="314" hidden="1" x14ac:dyDescent="0.25"/>
    <row r="315" hidden="1" x14ac:dyDescent="0.25"/>
    <row r="316" hidden="1" x14ac:dyDescent="0.25"/>
    <row r="317" hidden="1" x14ac:dyDescent="0.25"/>
    <row r="318" hidden="1" x14ac:dyDescent="0.25"/>
    <row r="319" hidden="1" x14ac:dyDescent="0.25"/>
    <row r="320" hidden="1" x14ac:dyDescent="0.25"/>
    <row r="321" hidden="1" x14ac:dyDescent="0.25"/>
    <row r="322" hidden="1" x14ac:dyDescent="0.25"/>
    <row r="323" hidden="1" x14ac:dyDescent="0.25"/>
    <row r="324" hidden="1" x14ac:dyDescent="0.25"/>
    <row r="325" hidden="1" x14ac:dyDescent="0.25"/>
    <row r="326" hidden="1" x14ac:dyDescent="0.25"/>
    <row r="327" hidden="1" x14ac:dyDescent="0.25"/>
    <row r="328" hidden="1" x14ac:dyDescent="0.25"/>
    <row r="329" hidden="1" x14ac:dyDescent="0.25"/>
    <row r="330" hidden="1" x14ac:dyDescent="0.25"/>
    <row r="331" hidden="1" x14ac:dyDescent="0.25"/>
    <row r="332" hidden="1" x14ac:dyDescent="0.25"/>
    <row r="333" hidden="1" x14ac:dyDescent="0.25"/>
    <row r="334" hidden="1" x14ac:dyDescent="0.25"/>
    <row r="335" hidden="1" x14ac:dyDescent="0.25"/>
    <row r="336" hidden="1" x14ac:dyDescent="0.25"/>
    <row r="337" hidden="1" x14ac:dyDescent="0.25"/>
    <row r="338" hidden="1" x14ac:dyDescent="0.25"/>
    <row r="339" hidden="1" x14ac:dyDescent="0.25"/>
    <row r="340" hidden="1" x14ac:dyDescent="0.25"/>
    <row r="341" hidden="1" x14ac:dyDescent="0.25"/>
    <row r="342" hidden="1" x14ac:dyDescent="0.25"/>
    <row r="343" hidden="1" x14ac:dyDescent="0.25"/>
    <row r="344" hidden="1" x14ac:dyDescent="0.25"/>
    <row r="345" hidden="1" x14ac:dyDescent="0.25"/>
    <row r="346" hidden="1" x14ac:dyDescent="0.25"/>
    <row r="347" hidden="1" x14ac:dyDescent="0.25"/>
    <row r="348" hidden="1" x14ac:dyDescent="0.25"/>
    <row r="349" hidden="1" x14ac:dyDescent="0.25"/>
    <row r="350" hidden="1" x14ac:dyDescent="0.25"/>
    <row r="351" hidden="1" x14ac:dyDescent="0.25"/>
    <row r="352" hidden="1" x14ac:dyDescent="0.25"/>
    <row r="353" hidden="1" x14ac:dyDescent="0.25"/>
    <row r="354" hidden="1" x14ac:dyDescent="0.25"/>
    <row r="355" hidden="1" x14ac:dyDescent="0.25"/>
    <row r="356" hidden="1" x14ac:dyDescent="0.25"/>
    <row r="357" hidden="1" x14ac:dyDescent="0.25"/>
    <row r="358" hidden="1" x14ac:dyDescent="0.25"/>
    <row r="359" hidden="1" x14ac:dyDescent="0.25"/>
    <row r="360" hidden="1" x14ac:dyDescent="0.25"/>
    <row r="361" hidden="1" x14ac:dyDescent="0.25"/>
    <row r="362" hidden="1" x14ac:dyDescent="0.25"/>
    <row r="363" hidden="1" x14ac:dyDescent="0.25"/>
    <row r="364" hidden="1" x14ac:dyDescent="0.25"/>
    <row r="365" hidden="1" x14ac:dyDescent="0.25"/>
    <row r="366" hidden="1" x14ac:dyDescent="0.25"/>
    <row r="367" hidden="1" x14ac:dyDescent="0.25"/>
    <row r="368" hidden="1" x14ac:dyDescent="0.25"/>
    <row r="369" hidden="1" x14ac:dyDescent="0.25"/>
    <row r="370" hidden="1" x14ac:dyDescent="0.25"/>
    <row r="371" hidden="1" x14ac:dyDescent="0.25"/>
    <row r="372" hidden="1" x14ac:dyDescent="0.25"/>
    <row r="373" hidden="1" x14ac:dyDescent="0.25"/>
    <row r="374" hidden="1" x14ac:dyDescent="0.25"/>
    <row r="375" hidden="1" x14ac:dyDescent="0.25"/>
    <row r="376" hidden="1" x14ac:dyDescent="0.25"/>
    <row r="377" hidden="1" x14ac:dyDescent="0.25"/>
    <row r="378" hidden="1" x14ac:dyDescent="0.25"/>
    <row r="379" hidden="1" x14ac:dyDescent="0.25"/>
    <row r="380" hidden="1" x14ac:dyDescent="0.25"/>
    <row r="381" hidden="1" x14ac:dyDescent="0.25"/>
    <row r="382" hidden="1" x14ac:dyDescent="0.25"/>
    <row r="383" hidden="1" x14ac:dyDescent="0.25"/>
    <row r="384" hidden="1" x14ac:dyDescent="0.25"/>
    <row r="385" hidden="1" x14ac:dyDescent="0.25"/>
    <row r="386" hidden="1" x14ac:dyDescent="0.25"/>
    <row r="387" hidden="1" x14ac:dyDescent="0.25"/>
    <row r="388" hidden="1" x14ac:dyDescent="0.25"/>
    <row r="389" hidden="1" x14ac:dyDescent="0.25"/>
    <row r="390" hidden="1" x14ac:dyDescent="0.25"/>
    <row r="391" hidden="1" x14ac:dyDescent="0.25"/>
    <row r="392" hidden="1" x14ac:dyDescent="0.25"/>
    <row r="393" hidden="1" x14ac:dyDescent="0.25"/>
    <row r="394" hidden="1" x14ac:dyDescent="0.25"/>
    <row r="395" hidden="1" x14ac:dyDescent="0.25"/>
    <row r="396" hidden="1" x14ac:dyDescent="0.25"/>
    <row r="397" hidden="1" x14ac:dyDescent="0.25"/>
    <row r="398" hidden="1" x14ac:dyDescent="0.25"/>
    <row r="399" hidden="1" x14ac:dyDescent="0.25"/>
    <row r="400" hidden="1" x14ac:dyDescent="0.25"/>
    <row r="401" hidden="1" x14ac:dyDescent="0.25"/>
    <row r="402" hidden="1" x14ac:dyDescent="0.25"/>
    <row r="403" hidden="1" x14ac:dyDescent="0.25"/>
    <row r="404" hidden="1" x14ac:dyDescent="0.25"/>
    <row r="405" hidden="1" x14ac:dyDescent="0.25"/>
    <row r="406" hidden="1" x14ac:dyDescent="0.25"/>
    <row r="407" hidden="1" x14ac:dyDescent="0.25"/>
    <row r="408" hidden="1" x14ac:dyDescent="0.25"/>
    <row r="409" hidden="1" x14ac:dyDescent="0.25"/>
    <row r="410" hidden="1" x14ac:dyDescent="0.25"/>
    <row r="411" hidden="1" x14ac:dyDescent="0.25"/>
    <row r="412" hidden="1" x14ac:dyDescent="0.25"/>
    <row r="413" hidden="1" x14ac:dyDescent="0.25"/>
    <row r="414" hidden="1" x14ac:dyDescent="0.25"/>
    <row r="415" hidden="1" x14ac:dyDescent="0.25"/>
    <row r="416" hidden="1" x14ac:dyDescent="0.25"/>
    <row r="417" hidden="1" x14ac:dyDescent="0.25"/>
    <row r="418" hidden="1" x14ac:dyDescent="0.25"/>
    <row r="419" hidden="1" x14ac:dyDescent="0.25"/>
    <row r="420" hidden="1" x14ac:dyDescent="0.25"/>
    <row r="421" hidden="1" x14ac:dyDescent="0.25"/>
    <row r="422" hidden="1" x14ac:dyDescent="0.25"/>
    <row r="423" hidden="1" x14ac:dyDescent="0.25"/>
    <row r="424" hidden="1" x14ac:dyDescent="0.25"/>
    <row r="425" hidden="1" x14ac:dyDescent="0.25"/>
    <row r="426" hidden="1" x14ac:dyDescent="0.25"/>
    <row r="427" hidden="1" x14ac:dyDescent="0.25"/>
    <row r="428" hidden="1" x14ac:dyDescent="0.25"/>
    <row r="429" hidden="1" x14ac:dyDescent="0.25"/>
    <row r="430" hidden="1" x14ac:dyDescent="0.25"/>
    <row r="431" hidden="1" x14ac:dyDescent="0.25"/>
    <row r="432" hidden="1" x14ac:dyDescent="0.25"/>
    <row r="433" hidden="1" x14ac:dyDescent="0.25"/>
    <row r="434" hidden="1" x14ac:dyDescent="0.25"/>
    <row r="435" hidden="1" x14ac:dyDescent="0.25"/>
    <row r="436" hidden="1" x14ac:dyDescent="0.25"/>
    <row r="437" hidden="1" x14ac:dyDescent="0.25"/>
    <row r="438" hidden="1" x14ac:dyDescent="0.25"/>
    <row r="439" hidden="1" x14ac:dyDescent="0.25"/>
    <row r="440" hidden="1" x14ac:dyDescent="0.25"/>
    <row r="441" hidden="1" x14ac:dyDescent="0.25"/>
    <row r="442" hidden="1" x14ac:dyDescent="0.25"/>
    <row r="443" hidden="1" x14ac:dyDescent="0.25"/>
    <row r="444" hidden="1" x14ac:dyDescent="0.25"/>
    <row r="445" hidden="1" x14ac:dyDescent="0.25"/>
    <row r="446" hidden="1" x14ac:dyDescent="0.25"/>
    <row r="447" hidden="1" x14ac:dyDescent="0.25"/>
    <row r="448" hidden="1" x14ac:dyDescent="0.25"/>
    <row r="449" hidden="1" x14ac:dyDescent="0.25"/>
    <row r="450" hidden="1" x14ac:dyDescent="0.25"/>
    <row r="451" hidden="1" x14ac:dyDescent="0.25"/>
    <row r="452" hidden="1" x14ac:dyDescent="0.25"/>
    <row r="453" hidden="1" x14ac:dyDescent="0.25"/>
    <row r="454" hidden="1" x14ac:dyDescent="0.25"/>
    <row r="455" hidden="1" x14ac:dyDescent="0.25"/>
    <row r="456" hidden="1" x14ac:dyDescent="0.25"/>
    <row r="457" hidden="1" x14ac:dyDescent="0.25"/>
    <row r="458" hidden="1" x14ac:dyDescent="0.25"/>
    <row r="459" hidden="1" x14ac:dyDescent="0.25"/>
    <row r="460" hidden="1" x14ac:dyDescent="0.25"/>
    <row r="461" hidden="1" x14ac:dyDescent="0.25"/>
    <row r="462" hidden="1" x14ac:dyDescent="0.25"/>
    <row r="463" hidden="1" x14ac:dyDescent="0.25"/>
    <row r="464" hidden="1" x14ac:dyDescent="0.25"/>
    <row r="465" spans="3:3" hidden="1" x14ac:dyDescent="0.25"/>
    <row r="466" spans="3:3" hidden="1" x14ac:dyDescent="0.25"/>
    <row r="467" spans="3:3" hidden="1" x14ac:dyDescent="0.25"/>
    <row r="468" spans="3:3" hidden="1" x14ac:dyDescent="0.25"/>
    <row r="469" spans="3:3" hidden="1" x14ac:dyDescent="0.25"/>
    <row r="470" spans="3:3" hidden="1" x14ac:dyDescent="0.25"/>
    <row r="471" spans="3:3" hidden="1" x14ac:dyDescent="0.25"/>
    <row r="472" spans="3:3" hidden="1" x14ac:dyDescent="0.25"/>
    <row r="473" spans="3:3" hidden="1" x14ac:dyDescent="0.25"/>
    <row r="474" spans="3:3" hidden="1" x14ac:dyDescent="0.25"/>
    <row r="475" spans="3:3" hidden="1" x14ac:dyDescent="0.25"/>
    <row r="476" spans="3:3" hidden="1" x14ac:dyDescent="0.25"/>
    <row r="477" spans="3:3" hidden="1" x14ac:dyDescent="0.25"/>
    <row r="478" spans="3:3" hidden="1" x14ac:dyDescent="0.25"/>
    <row r="479" spans="3:3" hidden="1" x14ac:dyDescent="0.25"/>
    <row r="480" spans="3:3" hidden="1" x14ac:dyDescent="0.25">
      <c r="C480" s="1" t="s">
        <v>2</v>
      </c>
    </row>
    <row r="481" spans="3:3" hidden="1" x14ac:dyDescent="0.25">
      <c r="C481" s="1" t="s">
        <v>3</v>
      </c>
    </row>
    <row r="482" spans="3:3" hidden="1" x14ac:dyDescent="0.25">
      <c r="C482" s="1" t="s">
        <v>4</v>
      </c>
    </row>
    <row r="483" spans="3:3" hidden="1" x14ac:dyDescent="0.25">
      <c r="C483" s="1" t="s">
        <v>5</v>
      </c>
    </row>
    <row r="484" spans="3:3" hidden="1" x14ac:dyDescent="0.25">
      <c r="C484" s="1" t="s">
        <v>6</v>
      </c>
    </row>
    <row r="485" spans="3:3" hidden="1" x14ac:dyDescent="0.25">
      <c r="C485" s="1" t="s">
        <v>7</v>
      </c>
    </row>
    <row r="486" spans="3:3" hidden="1" x14ac:dyDescent="0.25">
      <c r="C486" s="1" t="s">
        <v>8</v>
      </c>
    </row>
    <row r="487" spans="3:3" hidden="1" x14ac:dyDescent="0.25">
      <c r="C487" s="1" t="s">
        <v>9</v>
      </c>
    </row>
    <row r="488" spans="3:3" hidden="1" x14ac:dyDescent="0.25">
      <c r="C488" s="1" t="s">
        <v>10</v>
      </c>
    </row>
    <row r="489" spans="3:3" hidden="1" x14ac:dyDescent="0.25">
      <c r="C489" s="1" t="s">
        <v>11</v>
      </c>
    </row>
    <row r="490" spans="3:3" hidden="1" x14ac:dyDescent="0.25">
      <c r="C490" s="1" t="s">
        <v>12</v>
      </c>
    </row>
    <row r="491" spans="3:3" hidden="1" x14ac:dyDescent="0.25">
      <c r="C491" s="1" t="s">
        <v>13</v>
      </c>
    </row>
    <row r="492" spans="3:3" hidden="1" x14ac:dyDescent="0.25">
      <c r="C492" s="1" t="s">
        <v>14</v>
      </c>
    </row>
    <row r="493" spans="3:3" hidden="1" x14ac:dyDescent="0.25">
      <c r="C493" s="1" t="s">
        <v>15</v>
      </c>
    </row>
    <row r="494" spans="3:3" hidden="1" x14ac:dyDescent="0.25">
      <c r="C494" s="1" t="s">
        <v>16</v>
      </c>
    </row>
    <row r="495" spans="3:3" hidden="1" x14ac:dyDescent="0.25">
      <c r="C495" s="1" t="s">
        <v>17</v>
      </c>
    </row>
    <row r="496" spans="3:3" hidden="1" x14ac:dyDescent="0.25">
      <c r="C496" s="1" t="s">
        <v>18</v>
      </c>
    </row>
    <row r="497" spans="3:3" hidden="1" x14ac:dyDescent="0.25">
      <c r="C497" s="1" t="s">
        <v>19</v>
      </c>
    </row>
    <row r="498" spans="3:3" hidden="1" x14ac:dyDescent="0.25">
      <c r="C498" s="1" t="s">
        <v>20</v>
      </c>
    </row>
    <row r="499" spans="3:3" hidden="1" x14ac:dyDescent="0.25">
      <c r="C499" s="1" t="s">
        <v>21</v>
      </c>
    </row>
    <row r="500" spans="3:3" hidden="1" x14ac:dyDescent="0.25">
      <c r="C500" s="1" t="s">
        <v>22</v>
      </c>
    </row>
    <row r="501" spans="3:3" hidden="1" x14ac:dyDescent="0.25">
      <c r="C501" s="1" t="s">
        <v>23</v>
      </c>
    </row>
    <row r="502" spans="3:3" hidden="1" x14ac:dyDescent="0.25">
      <c r="C502" s="1" t="s">
        <v>24</v>
      </c>
    </row>
    <row r="503" spans="3:3" hidden="1" x14ac:dyDescent="0.25">
      <c r="C503" s="1" t="s">
        <v>25</v>
      </c>
    </row>
    <row r="504" spans="3:3" hidden="1" x14ac:dyDescent="0.25">
      <c r="C504" s="1" t="s">
        <v>26</v>
      </c>
    </row>
    <row r="505" spans="3:3" hidden="1" x14ac:dyDescent="0.25">
      <c r="C505" s="1" t="s">
        <v>27</v>
      </c>
    </row>
    <row r="506" spans="3:3" hidden="1" x14ac:dyDescent="0.25">
      <c r="C506" s="1" t="s">
        <v>28</v>
      </c>
    </row>
    <row r="507" spans="3:3" hidden="1" x14ac:dyDescent="0.25">
      <c r="C507" s="1" t="s">
        <v>29</v>
      </c>
    </row>
    <row r="508" spans="3:3" hidden="1" x14ac:dyDescent="0.25">
      <c r="C508" s="1" t="s">
        <v>30</v>
      </c>
    </row>
    <row r="509" spans="3:3" hidden="1" x14ac:dyDescent="0.25">
      <c r="C509" s="1" t="s">
        <v>31</v>
      </c>
    </row>
    <row r="510" spans="3:3" hidden="1" x14ac:dyDescent="0.25">
      <c r="C510" s="1" t="s">
        <v>32</v>
      </c>
    </row>
    <row r="511" spans="3:3" hidden="1" x14ac:dyDescent="0.25">
      <c r="C511" s="1" t="s">
        <v>33</v>
      </c>
    </row>
    <row r="512" spans="3:3" hidden="1" x14ac:dyDescent="0.25">
      <c r="C512" s="1" t="s">
        <v>34</v>
      </c>
    </row>
    <row r="513" spans="3:3" hidden="1" x14ac:dyDescent="0.25">
      <c r="C513" s="1" t="s">
        <v>35</v>
      </c>
    </row>
    <row r="514" spans="3:3" hidden="1" x14ac:dyDescent="0.25">
      <c r="C514" s="1" t="s">
        <v>36</v>
      </c>
    </row>
    <row r="515" spans="3:3" hidden="1" x14ac:dyDescent="0.25">
      <c r="C515" s="1" t="s">
        <v>37</v>
      </c>
    </row>
    <row r="516" spans="3:3" hidden="1" x14ac:dyDescent="0.25">
      <c r="C516" s="1" t="s">
        <v>38</v>
      </c>
    </row>
    <row r="517" spans="3:3" hidden="1" x14ac:dyDescent="0.25">
      <c r="C517" s="1" t="s">
        <v>39</v>
      </c>
    </row>
    <row r="518" spans="3:3" hidden="1" x14ac:dyDescent="0.25">
      <c r="C518" s="1" t="s">
        <v>40</v>
      </c>
    </row>
    <row r="519" spans="3:3" hidden="1" x14ac:dyDescent="0.25">
      <c r="C519" s="1" t="s">
        <v>41</v>
      </c>
    </row>
    <row r="520" spans="3:3" hidden="1" x14ac:dyDescent="0.25">
      <c r="C520" s="1" t="s">
        <v>42</v>
      </c>
    </row>
    <row r="521" spans="3:3" hidden="1" x14ac:dyDescent="0.25">
      <c r="C521" s="1" t="s">
        <v>43</v>
      </c>
    </row>
    <row r="522" spans="3:3" hidden="1" x14ac:dyDescent="0.25">
      <c r="C522" s="1" t="s">
        <v>44</v>
      </c>
    </row>
    <row r="523" spans="3:3" hidden="1" x14ac:dyDescent="0.25">
      <c r="C523" s="1" t="s">
        <v>45</v>
      </c>
    </row>
    <row r="524" spans="3:3" hidden="1" x14ac:dyDescent="0.25">
      <c r="C524" s="1" t="s">
        <v>1</v>
      </c>
    </row>
    <row r="525" spans="3:3" hidden="1" x14ac:dyDescent="0.25">
      <c r="C525" s="1" t="s">
        <v>46</v>
      </c>
    </row>
    <row r="526" spans="3:3" hidden="1" x14ac:dyDescent="0.25">
      <c r="C526" s="1" t="s">
        <v>47</v>
      </c>
    </row>
    <row r="527" spans="3:3" hidden="1" x14ac:dyDescent="0.25">
      <c r="C527" s="1" t="s">
        <v>48</v>
      </c>
    </row>
    <row r="528" spans="3:3" hidden="1" x14ac:dyDescent="0.25">
      <c r="C528" s="1" t="s">
        <v>49</v>
      </c>
    </row>
    <row r="529" spans="3:3" hidden="1" x14ac:dyDescent="0.25">
      <c r="C529" s="1" t="s">
        <v>50</v>
      </c>
    </row>
    <row r="530" spans="3:3" hidden="1" x14ac:dyDescent="0.25">
      <c r="C530" s="1" t="s">
        <v>51</v>
      </c>
    </row>
    <row r="531" spans="3:3" hidden="1" x14ac:dyDescent="0.25">
      <c r="C531" s="1" t="s">
        <v>52</v>
      </c>
    </row>
    <row r="532" spans="3:3" hidden="1" x14ac:dyDescent="0.25">
      <c r="C532" s="1" t="s">
        <v>53</v>
      </c>
    </row>
    <row r="533" spans="3:3" hidden="1" x14ac:dyDescent="0.25">
      <c r="C533" s="1" t="s">
        <v>54</v>
      </c>
    </row>
    <row r="534" spans="3:3" hidden="1" x14ac:dyDescent="0.25">
      <c r="C534" s="1" t="s">
        <v>55</v>
      </c>
    </row>
    <row r="535" spans="3:3" hidden="1" x14ac:dyDescent="0.25">
      <c r="C535" s="1" t="s">
        <v>56</v>
      </c>
    </row>
    <row r="536" spans="3:3" hidden="1" x14ac:dyDescent="0.25">
      <c r="C536" s="1" t="s">
        <v>57</v>
      </c>
    </row>
    <row r="537" spans="3:3" hidden="1" x14ac:dyDescent="0.25">
      <c r="C537" s="1" t="s">
        <v>58</v>
      </c>
    </row>
    <row r="538" spans="3:3" hidden="1" x14ac:dyDescent="0.25">
      <c r="C538" s="1" t="s">
        <v>59</v>
      </c>
    </row>
    <row r="539" spans="3:3" hidden="1" x14ac:dyDescent="0.25">
      <c r="C539" s="1" t="s">
        <v>60</v>
      </c>
    </row>
    <row r="540" spans="3:3" hidden="1" x14ac:dyDescent="0.25">
      <c r="C540" s="1" t="s">
        <v>61</v>
      </c>
    </row>
    <row r="541" spans="3:3" hidden="1" x14ac:dyDescent="0.25">
      <c r="C541" s="1" t="s">
        <v>62</v>
      </c>
    </row>
    <row r="542" spans="3:3" hidden="1" x14ac:dyDescent="0.25">
      <c r="C542" s="1" t="s">
        <v>63</v>
      </c>
    </row>
    <row r="543" spans="3:3" hidden="1" x14ac:dyDescent="0.25">
      <c r="C543" s="1" t="s">
        <v>64</v>
      </c>
    </row>
    <row r="544" spans="3:3" hidden="1" x14ac:dyDescent="0.25">
      <c r="C544" s="1" t="s">
        <v>65</v>
      </c>
    </row>
    <row r="545" spans="3:3" hidden="1" x14ac:dyDescent="0.25">
      <c r="C545" s="1" t="s">
        <v>66</v>
      </c>
    </row>
    <row r="546" spans="3:3" hidden="1" x14ac:dyDescent="0.25">
      <c r="C546" s="1" t="s">
        <v>67</v>
      </c>
    </row>
    <row r="547" spans="3:3" hidden="1" x14ac:dyDescent="0.25">
      <c r="C547" s="1" t="s">
        <v>68</v>
      </c>
    </row>
    <row r="548" spans="3:3" hidden="1" x14ac:dyDescent="0.25">
      <c r="C548" s="1" t="s">
        <v>69</v>
      </c>
    </row>
    <row r="549" spans="3:3" hidden="1" x14ac:dyDescent="0.25">
      <c r="C549" s="1" t="s">
        <v>70</v>
      </c>
    </row>
    <row r="550" spans="3:3" hidden="1" x14ac:dyDescent="0.25">
      <c r="C550" s="1" t="s">
        <v>71</v>
      </c>
    </row>
    <row r="551" spans="3:3" hidden="1" x14ac:dyDescent="0.25">
      <c r="C551" s="1" t="s">
        <v>72</v>
      </c>
    </row>
    <row r="552" spans="3:3" hidden="1" x14ac:dyDescent="0.25">
      <c r="C552" s="1" t="s">
        <v>73</v>
      </c>
    </row>
    <row r="553" spans="3:3" hidden="1" x14ac:dyDescent="0.25">
      <c r="C553" s="1" t="s">
        <v>74</v>
      </c>
    </row>
    <row r="554" spans="3:3" hidden="1" x14ac:dyDescent="0.25">
      <c r="C554" s="1" t="s">
        <v>75</v>
      </c>
    </row>
    <row r="555" spans="3:3" hidden="1" x14ac:dyDescent="0.25">
      <c r="C555" s="1" t="s">
        <v>76</v>
      </c>
    </row>
    <row r="556" spans="3:3" hidden="1" x14ac:dyDescent="0.25">
      <c r="C556" s="1" t="s">
        <v>77</v>
      </c>
    </row>
    <row r="557" spans="3:3" hidden="1" x14ac:dyDescent="0.25">
      <c r="C557" s="1" t="s">
        <v>78</v>
      </c>
    </row>
    <row r="558" spans="3:3" hidden="1" x14ac:dyDescent="0.25">
      <c r="C558" s="1" t="s">
        <v>79</v>
      </c>
    </row>
    <row r="559" spans="3:3" hidden="1" x14ac:dyDescent="0.25">
      <c r="C559" s="1" t="s">
        <v>80</v>
      </c>
    </row>
    <row r="560" spans="3:3" hidden="1" x14ac:dyDescent="0.25">
      <c r="C560" s="1" t="s">
        <v>81</v>
      </c>
    </row>
    <row r="561" spans="3:3" hidden="1" x14ac:dyDescent="0.25">
      <c r="C561" s="1" t="s">
        <v>82</v>
      </c>
    </row>
    <row r="562" spans="3:3" hidden="1" x14ac:dyDescent="0.25">
      <c r="C562" s="1" t="s">
        <v>83</v>
      </c>
    </row>
    <row r="563" spans="3:3" hidden="1" x14ac:dyDescent="0.25">
      <c r="C563" s="1" t="s">
        <v>84</v>
      </c>
    </row>
    <row r="564" spans="3:3" hidden="1" x14ac:dyDescent="0.25">
      <c r="C564" s="1" t="s">
        <v>85</v>
      </c>
    </row>
    <row r="565" spans="3:3" hidden="1" x14ac:dyDescent="0.25">
      <c r="C565" s="1" t="s">
        <v>86</v>
      </c>
    </row>
    <row r="566" spans="3:3" hidden="1" x14ac:dyDescent="0.25">
      <c r="C566" s="1" t="s">
        <v>87</v>
      </c>
    </row>
    <row r="567" spans="3:3" hidden="1" x14ac:dyDescent="0.25">
      <c r="C567" s="1" t="s">
        <v>88</v>
      </c>
    </row>
    <row r="568" spans="3:3" hidden="1" x14ac:dyDescent="0.25">
      <c r="C568" s="1" t="s">
        <v>89</v>
      </c>
    </row>
    <row r="569" spans="3:3" hidden="1" x14ac:dyDescent="0.25">
      <c r="C569" s="1" t="s">
        <v>90</v>
      </c>
    </row>
    <row r="570" spans="3:3" hidden="1" x14ac:dyDescent="0.25">
      <c r="C570" s="1" t="s">
        <v>91</v>
      </c>
    </row>
    <row r="571" spans="3:3" hidden="1" x14ac:dyDescent="0.25">
      <c r="C571" s="1" t="s">
        <v>92</v>
      </c>
    </row>
    <row r="572" spans="3:3" hidden="1" x14ac:dyDescent="0.25">
      <c r="C572" s="1" t="s">
        <v>93</v>
      </c>
    </row>
    <row r="573" spans="3:3" hidden="1" x14ac:dyDescent="0.25">
      <c r="C573" s="1" t="s">
        <v>94</v>
      </c>
    </row>
    <row r="574" spans="3:3" hidden="1" x14ac:dyDescent="0.25">
      <c r="C574" s="1" t="s">
        <v>95</v>
      </c>
    </row>
    <row r="575" spans="3:3" hidden="1" x14ac:dyDescent="0.25">
      <c r="C575" s="1" t="s">
        <v>96</v>
      </c>
    </row>
    <row r="576" spans="3:3" hidden="1" x14ac:dyDescent="0.25">
      <c r="C576" s="1" t="s">
        <v>97</v>
      </c>
    </row>
    <row r="577" spans="3:3" hidden="1" x14ac:dyDescent="0.25">
      <c r="C577" s="1" t="s">
        <v>98</v>
      </c>
    </row>
    <row r="578" spans="3:3" hidden="1" x14ac:dyDescent="0.25">
      <c r="C578" s="1" t="s">
        <v>99</v>
      </c>
    </row>
    <row r="579" spans="3:3" hidden="1" x14ac:dyDescent="0.25">
      <c r="C579" s="1" t="s">
        <v>100</v>
      </c>
    </row>
    <row r="580" spans="3:3" hidden="1" x14ac:dyDescent="0.25">
      <c r="C580" s="1" t="s">
        <v>101</v>
      </c>
    </row>
    <row r="581" spans="3:3" hidden="1" x14ac:dyDescent="0.25">
      <c r="C581" s="1" t="s">
        <v>102</v>
      </c>
    </row>
    <row r="582" spans="3:3" hidden="1" x14ac:dyDescent="0.25">
      <c r="C582" s="1" t="s">
        <v>103</v>
      </c>
    </row>
    <row r="583" spans="3:3" hidden="1" x14ac:dyDescent="0.25">
      <c r="C583" s="1" t="s">
        <v>104</v>
      </c>
    </row>
    <row r="584" spans="3:3" hidden="1" x14ac:dyDescent="0.25">
      <c r="C584" s="1" t="s">
        <v>105</v>
      </c>
    </row>
    <row r="585" spans="3:3" hidden="1" x14ac:dyDescent="0.25">
      <c r="C585" s="1" t="s">
        <v>106</v>
      </c>
    </row>
    <row r="586" spans="3:3" hidden="1" x14ac:dyDescent="0.25">
      <c r="C586" s="1" t="s">
        <v>107</v>
      </c>
    </row>
    <row r="587" spans="3:3" hidden="1" x14ac:dyDescent="0.25">
      <c r="C587" s="1" t="s">
        <v>108</v>
      </c>
    </row>
    <row r="588" spans="3:3" hidden="1" x14ac:dyDescent="0.25">
      <c r="C588" s="1" t="s">
        <v>109</v>
      </c>
    </row>
    <row r="589" spans="3:3" hidden="1" x14ac:dyDescent="0.25">
      <c r="C589" s="1" t="s">
        <v>110</v>
      </c>
    </row>
    <row r="590" spans="3:3" hidden="1" x14ac:dyDescent="0.25">
      <c r="C590" s="1" t="s">
        <v>111</v>
      </c>
    </row>
    <row r="591" spans="3:3" hidden="1" x14ac:dyDescent="0.25">
      <c r="C591" s="1" t="s">
        <v>112</v>
      </c>
    </row>
    <row r="592" spans="3:3" hidden="1" x14ac:dyDescent="0.25">
      <c r="C592" s="1" t="s">
        <v>113</v>
      </c>
    </row>
    <row r="593" spans="3:3" hidden="1" x14ac:dyDescent="0.25">
      <c r="C593" s="1" t="s">
        <v>114</v>
      </c>
    </row>
    <row r="594" spans="3:3" hidden="1" x14ac:dyDescent="0.25">
      <c r="C594" s="1" t="s">
        <v>115</v>
      </c>
    </row>
    <row r="595" spans="3:3" hidden="1" x14ac:dyDescent="0.25">
      <c r="C595" s="1" t="s">
        <v>116</v>
      </c>
    </row>
    <row r="596" spans="3:3" hidden="1" x14ac:dyDescent="0.25">
      <c r="C596" s="1" t="s">
        <v>117</v>
      </c>
    </row>
    <row r="597" spans="3:3" hidden="1" x14ac:dyDescent="0.25">
      <c r="C597" s="1" t="s">
        <v>118</v>
      </c>
    </row>
    <row r="598" spans="3:3" hidden="1" x14ac:dyDescent="0.25">
      <c r="C598" s="1" t="s">
        <v>119</v>
      </c>
    </row>
    <row r="599" spans="3:3" hidden="1" x14ac:dyDescent="0.25">
      <c r="C599" s="1" t="s">
        <v>120</v>
      </c>
    </row>
    <row r="600" spans="3:3" hidden="1" x14ac:dyDescent="0.25">
      <c r="C600" s="1" t="s">
        <v>121</v>
      </c>
    </row>
    <row r="601" spans="3:3" hidden="1" x14ac:dyDescent="0.25">
      <c r="C601" s="1" t="s">
        <v>122</v>
      </c>
    </row>
    <row r="602" spans="3:3" hidden="1" x14ac:dyDescent="0.25">
      <c r="C602" s="1" t="s">
        <v>123</v>
      </c>
    </row>
    <row r="603" spans="3:3" hidden="1" x14ac:dyDescent="0.25">
      <c r="C603" s="1" t="s">
        <v>124</v>
      </c>
    </row>
    <row r="604" spans="3:3" hidden="1" x14ac:dyDescent="0.25">
      <c r="C604" s="1" t="s">
        <v>125</v>
      </c>
    </row>
    <row r="605" spans="3:3" hidden="1" x14ac:dyDescent="0.25">
      <c r="C605" s="1" t="s">
        <v>126</v>
      </c>
    </row>
    <row r="606" spans="3:3" hidden="1" x14ac:dyDescent="0.25">
      <c r="C606" s="1" t="s">
        <v>127</v>
      </c>
    </row>
    <row r="607" spans="3:3" hidden="1" x14ac:dyDescent="0.25">
      <c r="C607" s="1" t="s">
        <v>128</v>
      </c>
    </row>
    <row r="608" spans="3:3" hidden="1" x14ac:dyDescent="0.25">
      <c r="C608" s="1" t="s">
        <v>129</v>
      </c>
    </row>
    <row r="609" spans="3:3" hidden="1" x14ac:dyDescent="0.25">
      <c r="C609" s="1" t="s">
        <v>130</v>
      </c>
    </row>
    <row r="610" spans="3:3" hidden="1" x14ac:dyDescent="0.25">
      <c r="C610" s="1" t="s">
        <v>131</v>
      </c>
    </row>
    <row r="611" spans="3:3" hidden="1" x14ac:dyDescent="0.25">
      <c r="C611" s="1" t="s">
        <v>132</v>
      </c>
    </row>
    <row r="612" spans="3:3" hidden="1" x14ac:dyDescent="0.25">
      <c r="C612" s="1" t="s">
        <v>133</v>
      </c>
    </row>
    <row r="613" spans="3:3" hidden="1" x14ac:dyDescent="0.25">
      <c r="C613" s="1" t="s">
        <v>134</v>
      </c>
    </row>
    <row r="614" spans="3:3" hidden="1" x14ac:dyDescent="0.25">
      <c r="C614" s="1" t="s">
        <v>135</v>
      </c>
    </row>
    <row r="615" spans="3:3" hidden="1" x14ac:dyDescent="0.25">
      <c r="C615" s="1" t="s">
        <v>136</v>
      </c>
    </row>
    <row r="616" spans="3:3" hidden="1" x14ac:dyDescent="0.25">
      <c r="C616" s="1" t="s">
        <v>137</v>
      </c>
    </row>
    <row r="617" spans="3:3" hidden="1" x14ac:dyDescent="0.25">
      <c r="C617" s="1" t="s">
        <v>138</v>
      </c>
    </row>
    <row r="618" spans="3:3" hidden="1" x14ac:dyDescent="0.25">
      <c r="C618" s="1" t="s">
        <v>139</v>
      </c>
    </row>
    <row r="619" spans="3:3" hidden="1" x14ac:dyDescent="0.25">
      <c r="C619" s="1" t="s">
        <v>140</v>
      </c>
    </row>
    <row r="620" spans="3:3" hidden="1" x14ac:dyDescent="0.25">
      <c r="C620" s="1" t="s">
        <v>141</v>
      </c>
    </row>
    <row r="621" spans="3:3" hidden="1" x14ac:dyDescent="0.25">
      <c r="C621" s="1" t="s">
        <v>142</v>
      </c>
    </row>
    <row r="622" spans="3:3" hidden="1" x14ac:dyDescent="0.25">
      <c r="C622" s="1" t="s">
        <v>143</v>
      </c>
    </row>
    <row r="623" spans="3:3" hidden="1" x14ac:dyDescent="0.25">
      <c r="C623" s="1" t="s">
        <v>144</v>
      </c>
    </row>
    <row r="624" spans="3:3" hidden="1" x14ac:dyDescent="0.25">
      <c r="C624" s="1" t="s">
        <v>145</v>
      </c>
    </row>
    <row r="625" spans="3:3" hidden="1" x14ac:dyDescent="0.25">
      <c r="C625" s="1" t="s">
        <v>146</v>
      </c>
    </row>
    <row r="626" spans="3:3" hidden="1" x14ac:dyDescent="0.25">
      <c r="C626" s="1" t="s">
        <v>147</v>
      </c>
    </row>
    <row r="627" spans="3:3" hidden="1" x14ac:dyDescent="0.25">
      <c r="C627" s="1" t="s">
        <v>148</v>
      </c>
    </row>
    <row r="628" spans="3:3" hidden="1" x14ac:dyDescent="0.25">
      <c r="C628" s="1" t="s">
        <v>149</v>
      </c>
    </row>
    <row r="629" spans="3:3" hidden="1" x14ac:dyDescent="0.25">
      <c r="C629" s="1" t="s">
        <v>150</v>
      </c>
    </row>
    <row r="630" spans="3:3" hidden="1" x14ac:dyDescent="0.25">
      <c r="C630" s="1" t="s">
        <v>151</v>
      </c>
    </row>
    <row r="631" spans="3:3" hidden="1" x14ac:dyDescent="0.25">
      <c r="C631" s="1" t="s">
        <v>152</v>
      </c>
    </row>
    <row r="632" spans="3:3" hidden="1" x14ac:dyDescent="0.25">
      <c r="C632" s="1" t="s">
        <v>153</v>
      </c>
    </row>
    <row r="633" spans="3:3" hidden="1" x14ac:dyDescent="0.25">
      <c r="C633" s="1" t="s">
        <v>154</v>
      </c>
    </row>
    <row r="634" spans="3:3" hidden="1" x14ac:dyDescent="0.25">
      <c r="C634" s="1" t="s">
        <v>155</v>
      </c>
    </row>
    <row r="635" spans="3:3" hidden="1" x14ac:dyDescent="0.25">
      <c r="C635" s="1" t="s">
        <v>156</v>
      </c>
    </row>
    <row r="636" spans="3:3" hidden="1" x14ac:dyDescent="0.25">
      <c r="C636" s="1" t="s">
        <v>157</v>
      </c>
    </row>
    <row r="637" spans="3:3" hidden="1" x14ac:dyDescent="0.25">
      <c r="C637" s="1" t="s">
        <v>158</v>
      </c>
    </row>
    <row r="638" spans="3:3" hidden="1" x14ac:dyDescent="0.25">
      <c r="C638" s="1" t="s">
        <v>159</v>
      </c>
    </row>
    <row r="639" spans="3:3" hidden="1" x14ac:dyDescent="0.25">
      <c r="C639" s="1" t="s">
        <v>160</v>
      </c>
    </row>
    <row r="640" spans="3:3" hidden="1" x14ac:dyDescent="0.25">
      <c r="C640" s="1" t="s">
        <v>161</v>
      </c>
    </row>
    <row r="641" spans="3:3" hidden="1" x14ac:dyDescent="0.25">
      <c r="C641" s="1" t="s">
        <v>162</v>
      </c>
    </row>
    <row r="642" spans="3:3" hidden="1" x14ac:dyDescent="0.25">
      <c r="C642" s="1" t="s">
        <v>163</v>
      </c>
    </row>
    <row r="643" spans="3:3" hidden="1" x14ac:dyDescent="0.25">
      <c r="C643" s="1" t="s">
        <v>164</v>
      </c>
    </row>
    <row r="644" spans="3:3" hidden="1" x14ac:dyDescent="0.25">
      <c r="C644" s="1" t="s">
        <v>165</v>
      </c>
    </row>
    <row r="645" spans="3:3" hidden="1" x14ac:dyDescent="0.25">
      <c r="C645" s="1" t="s">
        <v>166</v>
      </c>
    </row>
    <row r="646" spans="3:3" hidden="1" x14ac:dyDescent="0.25">
      <c r="C646" s="1" t="s">
        <v>167</v>
      </c>
    </row>
    <row r="647" spans="3:3" hidden="1" x14ac:dyDescent="0.25">
      <c r="C647" s="1" t="s">
        <v>168</v>
      </c>
    </row>
    <row r="648" spans="3:3" hidden="1" x14ac:dyDescent="0.25">
      <c r="C648" s="1" t="s">
        <v>169</v>
      </c>
    </row>
    <row r="649" spans="3:3" hidden="1" x14ac:dyDescent="0.25">
      <c r="C649" s="1" t="s">
        <v>170</v>
      </c>
    </row>
    <row r="650" spans="3:3" hidden="1" x14ac:dyDescent="0.25">
      <c r="C650" s="1" t="s">
        <v>171</v>
      </c>
    </row>
    <row r="651" spans="3:3" hidden="1" x14ac:dyDescent="0.25">
      <c r="C651" s="1" t="s">
        <v>172</v>
      </c>
    </row>
    <row r="652" spans="3:3" hidden="1" x14ac:dyDescent="0.25">
      <c r="C652" s="1" t="s">
        <v>173</v>
      </c>
    </row>
    <row r="653" spans="3:3" hidden="1" x14ac:dyDescent="0.25">
      <c r="C653" s="1" t="s">
        <v>174</v>
      </c>
    </row>
    <row r="654" spans="3:3" hidden="1" x14ac:dyDescent="0.25">
      <c r="C654" s="1" t="s">
        <v>175</v>
      </c>
    </row>
    <row r="655" spans="3:3" hidden="1" x14ac:dyDescent="0.25">
      <c r="C655" s="1" t="s">
        <v>176</v>
      </c>
    </row>
    <row r="656" spans="3:3" hidden="1" x14ac:dyDescent="0.25">
      <c r="C656" s="1" t="s">
        <v>177</v>
      </c>
    </row>
    <row r="657" spans="3:3" hidden="1" x14ac:dyDescent="0.25">
      <c r="C657" s="1" t="s">
        <v>178</v>
      </c>
    </row>
    <row r="658" spans="3:3" hidden="1" x14ac:dyDescent="0.25">
      <c r="C658" s="1" t="s">
        <v>179</v>
      </c>
    </row>
    <row r="659" spans="3:3" hidden="1" x14ac:dyDescent="0.25">
      <c r="C659" s="1" t="s">
        <v>180</v>
      </c>
    </row>
    <row r="660" spans="3:3" hidden="1" x14ac:dyDescent="0.25">
      <c r="C660" s="1" t="s">
        <v>181</v>
      </c>
    </row>
    <row r="661" spans="3:3" hidden="1" x14ac:dyDescent="0.25">
      <c r="C661" s="1" t="s">
        <v>182</v>
      </c>
    </row>
    <row r="662" spans="3:3" hidden="1" x14ac:dyDescent="0.25">
      <c r="C662" s="1" t="s">
        <v>183</v>
      </c>
    </row>
    <row r="663" spans="3:3" hidden="1" x14ac:dyDescent="0.25">
      <c r="C663" s="1" t="s">
        <v>184</v>
      </c>
    </row>
    <row r="664" spans="3:3" hidden="1" x14ac:dyDescent="0.25">
      <c r="C664" s="1" t="s">
        <v>185</v>
      </c>
    </row>
    <row r="665" spans="3:3" hidden="1" x14ac:dyDescent="0.25">
      <c r="C665" s="1" t="s">
        <v>186</v>
      </c>
    </row>
    <row r="666" spans="3:3" hidden="1" x14ac:dyDescent="0.25">
      <c r="C666" s="1" t="s">
        <v>187</v>
      </c>
    </row>
    <row r="667" spans="3:3" hidden="1" x14ac:dyDescent="0.25">
      <c r="C667" s="1" t="s">
        <v>188</v>
      </c>
    </row>
    <row r="668" spans="3:3" hidden="1" x14ac:dyDescent="0.25">
      <c r="C668" s="1" t="s">
        <v>189</v>
      </c>
    </row>
    <row r="669" spans="3:3" hidden="1" x14ac:dyDescent="0.25">
      <c r="C669" s="1" t="s">
        <v>190</v>
      </c>
    </row>
    <row r="670" spans="3:3" hidden="1" x14ac:dyDescent="0.25">
      <c r="C670" s="1" t="s">
        <v>191</v>
      </c>
    </row>
    <row r="671" spans="3:3" hidden="1" x14ac:dyDescent="0.25">
      <c r="C671" s="1" t="s">
        <v>192</v>
      </c>
    </row>
    <row r="672" spans="3:3" hidden="1" x14ac:dyDescent="0.25">
      <c r="C672" s="1" t="s">
        <v>193</v>
      </c>
    </row>
    <row r="673" spans="3:3" hidden="1" x14ac:dyDescent="0.25">
      <c r="C673" s="1" t="s">
        <v>194</v>
      </c>
    </row>
    <row r="674" spans="3:3" hidden="1" x14ac:dyDescent="0.25">
      <c r="C674" s="1" t="s">
        <v>195</v>
      </c>
    </row>
    <row r="675" spans="3:3" hidden="1" x14ac:dyDescent="0.25">
      <c r="C675" s="1" t="s">
        <v>196</v>
      </c>
    </row>
    <row r="676" spans="3:3" hidden="1" x14ac:dyDescent="0.25">
      <c r="C676" s="1" t="s">
        <v>197</v>
      </c>
    </row>
    <row r="677" spans="3:3" hidden="1" x14ac:dyDescent="0.25">
      <c r="C677" s="1" t="s">
        <v>198</v>
      </c>
    </row>
    <row r="678" spans="3:3" hidden="1" x14ac:dyDescent="0.25">
      <c r="C678" s="1" t="s">
        <v>199</v>
      </c>
    </row>
    <row r="679" spans="3:3" hidden="1" x14ac:dyDescent="0.25">
      <c r="C679" s="1" t="s">
        <v>200</v>
      </c>
    </row>
    <row r="680" spans="3:3" hidden="1" x14ac:dyDescent="0.25">
      <c r="C680" s="1" t="s">
        <v>201</v>
      </c>
    </row>
    <row r="681" spans="3:3" hidden="1" x14ac:dyDescent="0.25">
      <c r="C681" s="1" t="s">
        <v>202</v>
      </c>
    </row>
    <row r="682" spans="3:3" hidden="1" x14ac:dyDescent="0.25">
      <c r="C682" s="1" t="s">
        <v>203</v>
      </c>
    </row>
    <row r="683" spans="3:3" hidden="1" x14ac:dyDescent="0.25">
      <c r="C683" s="1" t="s">
        <v>204</v>
      </c>
    </row>
    <row r="684" spans="3:3" hidden="1" x14ac:dyDescent="0.25">
      <c r="C684" s="1" t="s">
        <v>205</v>
      </c>
    </row>
    <row r="685" spans="3:3" hidden="1" x14ac:dyDescent="0.25">
      <c r="C685" s="1" t="s">
        <v>206</v>
      </c>
    </row>
    <row r="686" spans="3:3" hidden="1" x14ac:dyDescent="0.25">
      <c r="C686" s="1" t="s">
        <v>207</v>
      </c>
    </row>
    <row r="687" spans="3:3" hidden="1" x14ac:dyDescent="0.25">
      <c r="C687" s="1" t="s">
        <v>208</v>
      </c>
    </row>
    <row r="688" spans="3:3" hidden="1" x14ac:dyDescent="0.25">
      <c r="C688" s="1" t="s">
        <v>209</v>
      </c>
    </row>
    <row r="689" spans="3:3" hidden="1" x14ac:dyDescent="0.25">
      <c r="C689" s="1" t="s">
        <v>210</v>
      </c>
    </row>
    <row r="690" spans="3:3" hidden="1" x14ac:dyDescent="0.25">
      <c r="C690" s="1" t="s">
        <v>211</v>
      </c>
    </row>
    <row r="691" spans="3:3" hidden="1" x14ac:dyDescent="0.25">
      <c r="C691" s="1" t="s">
        <v>212</v>
      </c>
    </row>
    <row r="692" spans="3:3" hidden="1" x14ac:dyDescent="0.25">
      <c r="C692" s="1" t="s">
        <v>213</v>
      </c>
    </row>
    <row r="693" spans="3:3" hidden="1" x14ac:dyDescent="0.25">
      <c r="C693" s="1" t="s">
        <v>214</v>
      </c>
    </row>
    <row r="694" spans="3:3" hidden="1" x14ac:dyDescent="0.25">
      <c r="C694" s="1" t="s">
        <v>215</v>
      </c>
    </row>
    <row r="695" spans="3:3" hidden="1" x14ac:dyDescent="0.25">
      <c r="C695" s="1" t="s">
        <v>216</v>
      </c>
    </row>
    <row r="696" spans="3:3" hidden="1" x14ac:dyDescent="0.25">
      <c r="C696" s="1" t="s">
        <v>217</v>
      </c>
    </row>
    <row r="697" spans="3:3" hidden="1" x14ac:dyDescent="0.25">
      <c r="C697" s="1" t="s">
        <v>218</v>
      </c>
    </row>
    <row r="698" spans="3:3" hidden="1" x14ac:dyDescent="0.25">
      <c r="C698" s="1" t="s">
        <v>219</v>
      </c>
    </row>
    <row r="699" spans="3:3" hidden="1" x14ac:dyDescent="0.25">
      <c r="C699" s="1" t="s">
        <v>220</v>
      </c>
    </row>
    <row r="700" spans="3:3" hidden="1" x14ac:dyDescent="0.25">
      <c r="C700" s="1" t="s">
        <v>221</v>
      </c>
    </row>
    <row r="701" spans="3:3" hidden="1" x14ac:dyDescent="0.25">
      <c r="C701" s="1" t="s">
        <v>222</v>
      </c>
    </row>
    <row r="702" spans="3:3" hidden="1" x14ac:dyDescent="0.25">
      <c r="C702" s="1" t="s">
        <v>223</v>
      </c>
    </row>
    <row r="703" spans="3:3" hidden="1" x14ac:dyDescent="0.25">
      <c r="C703" s="1" t="s">
        <v>224</v>
      </c>
    </row>
    <row r="704" spans="3:3" hidden="1" x14ac:dyDescent="0.25">
      <c r="C704" s="1" t="s">
        <v>225</v>
      </c>
    </row>
    <row r="705" spans="3:3" hidden="1" x14ac:dyDescent="0.25">
      <c r="C705" s="1" t="s">
        <v>226</v>
      </c>
    </row>
    <row r="706" spans="3:3" hidden="1" x14ac:dyDescent="0.25">
      <c r="C706" s="1" t="s">
        <v>227</v>
      </c>
    </row>
    <row r="707" spans="3:3" hidden="1" x14ac:dyDescent="0.25">
      <c r="C707" s="1" t="s">
        <v>228</v>
      </c>
    </row>
    <row r="708" spans="3:3" hidden="1" x14ac:dyDescent="0.25">
      <c r="C708" s="1" t="s">
        <v>229</v>
      </c>
    </row>
    <row r="709" spans="3:3" hidden="1" x14ac:dyDescent="0.25">
      <c r="C709" s="1" t="s">
        <v>230</v>
      </c>
    </row>
    <row r="710" spans="3:3" hidden="1" x14ac:dyDescent="0.25">
      <c r="C710" s="1" t="s">
        <v>231</v>
      </c>
    </row>
    <row r="711" spans="3:3" hidden="1" x14ac:dyDescent="0.25">
      <c r="C711" s="1" t="s">
        <v>232</v>
      </c>
    </row>
    <row r="712" spans="3:3" hidden="1" x14ac:dyDescent="0.25">
      <c r="C712" s="1" t="s">
        <v>233</v>
      </c>
    </row>
    <row r="713" spans="3:3" hidden="1" x14ac:dyDescent="0.25">
      <c r="C713" s="1" t="s">
        <v>234</v>
      </c>
    </row>
    <row r="714" spans="3:3" hidden="1" x14ac:dyDescent="0.25">
      <c r="C714" s="1" t="s">
        <v>235</v>
      </c>
    </row>
    <row r="715" spans="3:3" hidden="1" x14ac:dyDescent="0.25">
      <c r="C715" s="1" t="s">
        <v>236</v>
      </c>
    </row>
    <row r="716" spans="3:3" hidden="1" x14ac:dyDescent="0.25">
      <c r="C716" s="1" t="s">
        <v>237</v>
      </c>
    </row>
    <row r="717" spans="3:3" hidden="1" x14ac:dyDescent="0.25">
      <c r="C717" s="1" t="s">
        <v>238</v>
      </c>
    </row>
    <row r="718" spans="3:3" hidden="1" x14ac:dyDescent="0.25">
      <c r="C718" s="1" t="s">
        <v>239</v>
      </c>
    </row>
    <row r="719" spans="3:3" hidden="1" x14ac:dyDescent="0.25">
      <c r="C719" s="1" t="s">
        <v>240</v>
      </c>
    </row>
    <row r="720" spans="3:3" hidden="1" x14ac:dyDescent="0.25">
      <c r="C720" s="1" t="s">
        <v>241</v>
      </c>
    </row>
    <row r="721" spans="3:3" hidden="1" x14ac:dyDescent="0.25">
      <c r="C721" s="1" t="s">
        <v>242</v>
      </c>
    </row>
    <row r="722" spans="3:3" hidden="1" x14ac:dyDescent="0.25">
      <c r="C722" s="1" t="s">
        <v>243</v>
      </c>
    </row>
    <row r="723" spans="3:3" hidden="1" x14ac:dyDescent="0.25">
      <c r="C723" s="1" t="s">
        <v>244</v>
      </c>
    </row>
    <row r="724" spans="3:3" hidden="1" x14ac:dyDescent="0.25">
      <c r="C724" s="1" t="s">
        <v>245</v>
      </c>
    </row>
    <row r="725" spans="3:3" hidden="1" x14ac:dyDescent="0.25">
      <c r="C725" s="1" t="s">
        <v>246</v>
      </c>
    </row>
    <row r="726" spans="3:3" hidden="1" x14ac:dyDescent="0.25">
      <c r="C726" s="1" t="s">
        <v>247</v>
      </c>
    </row>
    <row r="727" spans="3:3" hidden="1" x14ac:dyDescent="0.25">
      <c r="C727" s="1" t="s">
        <v>248</v>
      </c>
    </row>
    <row r="728" spans="3:3" hidden="1" x14ac:dyDescent="0.25">
      <c r="C728" s="1" t="s">
        <v>249</v>
      </c>
    </row>
    <row r="729" spans="3:3" hidden="1" x14ac:dyDescent="0.25">
      <c r="C729" s="1" t="s">
        <v>250</v>
      </c>
    </row>
    <row r="730" spans="3:3" hidden="1" x14ac:dyDescent="0.25">
      <c r="C730" s="1" t="s">
        <v>251</v>
      </c>
    </row>
    <row r="731" spans="3:3" hidden="1" x14ac:dyDescent="0.25">
      <c r="C731" s="1" t="s">
        <v>252</v>
      </c>
    </row>
    <row r="732" spans="3:3" hidden="1" x14ac:dyDescent="0.25">
      <c r="C732" s="1" t="s">
        <v>253</v>
      </c>
    </row>
    <row r="733" spans="3:3" hidden="1" x14ac:dyDescent="0.25">
      <c r="C733" s="1" t="s">
        <v>254</v>
      </c>
    </row>
    <row r="734" spans="3:3" hidden="1" x14ac:dyDescent="0.25">
      <c r="C734" s="1" t="s">
        <v>255</v>
      </c>
    </row>
    <row r="735" spans="3:3" hidden="1" x14ac:dyDescent="0.25">
      <c r="C735" s="1" t="s">
        <v>256</v>
      </c>
    </row>
    <row r="736" spans="3:3" hidden="1" x14ac:dyDescent="0.25">
      <c r="C736" s="1" t="s">
        <v>257</v>
      </c>
    </row>
    <row r="737" spans="3:3" hidden="1" x14ac:dyDescent="0.25">
      <c r="C737" s="1" t="s">
        <v>258</v>
      </c>
    </row>
    <row r="738" spans="3:3" hidden="1" x14ac:dyDescent="0.25">
      <c r="C738" s="1" t="s">
        <v>259</v>
      </c>
    </row>
    <row r="739" spans="3:3" hidden="1" x14ac:dyDescent="0.25">
      <c r="C739" s="1" t="s">
        <v>260</v>
      </c>
    </row>
    <row r="740" spans="3:3" hidden="1" x14ac:dyDescent="0.25">
      <c r="C740" s="1" t="s">
        <v>261</v>
      </c>
    </row>
    <row r="741" spans="3:3" hidden="1" x14ac:dyDescent="0.25">
      <c r="C741" s="1" t="s">
        <v>262</v>
      </c>
    </row>
    <row r="742" spans="3:3" hidden="1" x14ac:dyDescent="0.25">
      <c r="C742" s="1" t="s">
        <v>263</v>
      </c>
    </row>
    <row r="743" spans="3:3" hidden="1" x14ac:dyDescent="0.25">
      <c r="C743" s="1" t="s">
        <v>264</v>
      </c>
    </row>
    <row r="744" spans="3:3" hidden="1" x14ac:dyDescent="0.25">
      <c r="C744" s="1" t="s">
        <v>265</v>
      </c>
    </row>
    <row r="745" spans="3:3" hidden="1" x14ac:dyDescent="0.25">
      <c r="C745" s="1" t="s">
        <v>266</v>
      </c>
    </row>
    <row r="746" spans="3:3" hidden="1" x14ac:dyDescent="0.25">
      <c r="C746" s="1" t="s">
        <v>267</v>
      </c>
    </row>
    <row r="747" spans="3:3" hidden="1" x14ac:dyDescent="0.25">
      <c r="C747" s="1" t="s">
        <v>268</v>
      </c>
    </row>
    <row r="748" spans="3:3" hidden="1" x14ac:dyDescent="0.25">
      <c r="C748" s="1" t="s">
        <v>269</v>
      </c>
    </row>
    <row r="749" spans="3:3" hidden="1" x14ac:dyDescent="0.25">
      <c r="C749" s="1" t="s">
        <v>270</v>
      </c>
    </row>
    <row r="750" spans="3:3" hidden="1" x14ac:dyDescent="0.25">
      <c r="C750" s="1" t="s">
        <v>271</v>
      </c>
    </row>
    <row r="751" spans="3:3" hidden="1" x14ac:dyDescent="0.25">
      <c r="C751" s="1" t="s">
        <v>272</v>
      </c>
    </row>
    <row r="752" spans="3:3" hidden="1" x14ac:dyDescent="0.25">
      <c r="C752" s="1" t="s">
        <v>273</v>
      </c>
    </row>
    <row r="753" spans="3:3" hidden="1" x14ac:dyDescent="0.25">
      <c r="C753" s="1" t="s">
        <v>274</v>
      </c>
    </row>
    <row r="754" spans="3:3" hidden="1" x14ac:dyDescent="0.25">
      <c r="C754" s="1" t="s">
        <v>275</v>
      </c>
    </row>
    <row r="755" spans="3:3" hidden="1" x14ac:dyDescent="0.25">
      <c r="C755" s="1" t="s">
        <v>276</v>
      </c>
    </row>
    <row r="756" spans="3:3" hidden="1" x14ac:dyDescent="0.25">
      <c r="C756" s="1" t="s">
        <v>277</v>
      </c>
    </row>
    <row r="757" spans="3:3" hidden="1" x14ac:dyDescent="0.25">
      <c r="C757" s="1" t="s">
        <v>278</v>
      </c>
    </row>
    <row r="758" spans="3:3" hidden="1" x14ac:dyDescent="0.25">
      <c r="C758" s="1" t="s">
        <v>279</v>
      </c>
    </row>
    <row r="759" spans="3:3" hidden="1" x14ac:dyDescent="0.25">
      <c r="C759" s="1" t="s">
        <v>280</v>
      </c>
    </row>
    <row r="760" spans="3:3" hidden="1" x14ac:dyDescent="0.25">
      <c r="C760" s="1" t="s">
        <v>281</v>
      </c>
    </row>
    <row r="761" spans="3:3" hidden="1" x14ac:dyDescent="0.25">
      <c r="C761" s="1" t="s">
        <v>282</v>
      </c>
    </row>
    <row r="762" spans="3:3" hidden="1" x14ac:dyDescent="0.25">
      <c r="C762" s="1" t="s">
        <v>283</v>
      </c>
    </row>
    <row r="763" spans="3:3" hidden="1" x14ac:dyDescent="0.25">
      <c r="C763" s="1" t="s">
        <v>284</v>
      </c>
    </row>
    <row r="764" spans="3:3" hidden="1" x14ac:dyDescent="0.25">
      <c r="C764" s="1" t="s">
        <v>285</v>
      </c>
    </row>
    <row r="765" spans="3:3" hidden="1" x14ac:dyDescent="0.25">
      <c r="C765" s="1" t="s">
        <v>286</v>
      </c>
    </row>
    <row r="766" spans="3:3" hidden="1" x14ac:dyDescent="0.25">
      <c r="C766" s="1" t="s">
        <v>287</v>
      </c>
    </row>
    <row r="767" spans="3:3" hidden="1" x14ac:dyDescent="0.25">
      <c r="C767" s="1" t="s">
        <v>288</v>
      </c>
    </row>
    <row r="768" spans="3:3" hidden="1" x14ac:dyDescent="0.25">
      <c r="C768" s="1" t="s">
        <v>289</v>
      </c>
    </row>
    <row r="769" spans="3:3" hidden="1" x14ac:dyDescent="0.25">
      <c r="C769" s="1" t="s">
        <v>290</v>
      </c>
    </row>
    <row r="770" spans="3:3" hidden="1" x14ac:dyDescent="0.25">
      <c r="C770" s="1" t="s">
        <v>291</v>
      </c>
    </row>
    <row r="771" spans="3:3" hidden="1" x14ac:dyDescent="0.25">
      <c r="C771" s="1" t="s">
        <v>292</v>
      </c>
    </row>
    <row r="772" spans="3:3" hidden="1" x14ac:dyDescent="0.25">
      <c r="C772" s="1" t="s">
        <v>293</v>
      </c>
    </row>
    <row r="773" spans="3:3" hidden="1" x14ac:dyDescent="0.25">
      <c r="C773" s="1" t="s">
        <v>294</v>
      </c>
    </row>
    <row r="774" spans="3:3" hidden="1" x14ac:dyDescent="0.25">
      <c r="C774" s="1" t="s">
        <v>295</v>
      </c>
    </row>
    <row r="775" spans="3:3" hidden="1" x14ac:dyDescent="0.25">
      <c r="C775" s="1" t="s">
        <v>296</v>
      </c>
    </row>
    <row r="776" spans="3:3" hidden="1" x14ac:dyDescent="0.25">
      <c r="C776" s="1" t="s">
        <v>297</v>
      </c>
    </row>
    <row r="777" spans="3:3" hidden="1" x14ac:dyDescent="0.25">
      <c r="C777" s="1" t="s">
        <v>298</v>
      </c>
    </row>
    <row r="778" spans="3:3" hidden="1" x14ac:dyDescent="0.25">
      <c r="C778" s="1" t="s">
        <v>299</v>
      </c>
    </row>
    <row r="779" spans="3:3" hidden="1" x14ac:dyDescent="0.25">
      <c r="C779" s="1" t="s">
        <v>300</v>
      </c>
    </row>
    <row r="780" spans="3:3" hidden="1" x14ac:dyDescent="0.25">
      <c r="C780" s="1" t="s">
        <v>301</v>
      </c>
    </row>
    <row r="781" spans="3:3" hidden="1" x14ac:dyDescent="0.25">
      <c r="C781" s="1" t="s">
        <v>302</v>
      </c>
    </row>
    <row r="782" spans="3:3" hidden="1" x14ac:dyDescent="0.25">
      <c r="C782" s="1" t="s">
        <v>303</v>
      </c>
    </row>
    <row r="783" spans="3:3" hidden="1" x14ac:dyDescent="0.25">
      <c r="C783" s="1" t="s">
        <v>304</v>
      </c>
    </row>
    <row r="784" spans="3:3" hidden="1" x14ac:dyDescent="0.25">
      <c r="C784" s="1" t="s">
        <v>305</v>
      </c>
    </row>
    <row r="785" spans="3:3" hidden="1" x14ac:dyDescent="0.25">
      <c r="C785" s="1" t="s">
        <v>306</v>
      </c>
    </row>
    <row r="786" spans="3:3" hidden="1" x14ac:dyDescent="0.25">
      <c r="C786" s="1" t="s">
        <v>307</v>
      </c>
    </row>
    <row r="787" spans="3:3" hidden="1" x14ac:dyDescent="0.25">
      <c r="C787" s="1" t="s">
        <v>308</v>
      </c>
    </row>
    <row r="788" spans="3:3" hidden="1" x14ac:dyDescent="0.25">
      <c r="C788" s="1" t="s">
        <v>309</v>
      </c>
    </row>
    <row r="789" spans="3:3" hidden="1" x14ac:dyDescent="0.25">
      <c r="C789" s="1" t="s">
        <v>310</v>
      </c>
    </row>
    <row r="790" spans="3:3" hidden="1" x14ac:dyDescent="0.25">
      <c r="C790" s="1" t="s">
        <v>311</v>
      </c>
    </row>
    <row r="791" spans="3:3" hidden="1" x14ac:dyDescent="0.25">
      <c r="C791" s="1" t="s">
        <v>312</v>
      </c>
    </row>
    <row r="792" spans="3:3" hidden="1" x14ac:dyDescent="0.25">
      <c r="C792" s="1" t="s">
        <v>313</v>
      </c>
    </row>
    <row r="793" spans="3:3" hidden="1" x14ac:dyDescent="0.25">
      <c r="C793" s="1" t="s">
        <v>314</v>
      </c>
    </row>
  </sheetData>
  <sheetProtection algorithmName="SHA-512" hashValue="Bhy+Y+OmEfimqlNYH6hfEbBQSU9Tz3zavPZiZ895EtgndnSKHImrM+gpKCb2jWEE2g5p+nOdeIgBRDfK7HeT+Q==" saltValue="8ZIr1ulFm9l0g687PQKC6g==" spinCount="100000" sheet="1" objects="1" scenarios="1" formatCells="0"/>
  <mergeCells count="25">
    <mergeCell ref="B53:C53"/>
    <mergeCell ref="B34:E34"/>
    <mergeCell ref="B35:E35"/>
    <mergeCell ref="B36:E36"/>
    <mergeCell ref="B37:E37"/>
    <mergeCell ref="B38:E38"/>
    <mergeCell ref="B39:E39"/>
    <mergeCell ref="B41:Q41"/>
    <mergeCell ref="B42:C42"/>
    <mergeCell ref="B43:C43"/>
    <mergeCell ref="B52:C52"/>
    <mergeCell ref="B45:B51"/>
    <mergeCell ref="B44:C44"/>
    <mergeCell ref="B14:C14"/>
    <mergeCell ref="B32:N32"/>
    <mergeCell ref="B33:E33"/>
    <mergeCell ref="F33:H33"/>
    <mergeCell ref="I33:K33"/>
    <mergeCell ref="L33:N33"/>
    <mergeCell ref="B13:C13"/>
    <mergeCell ref="B2:Q2"/>
    <mergeCell ref="B3:C3"/>
    <mergeCell ref="B4:C4"/>
    <mergeCell ref="B6:B12"/>
    <mergeCell ref="B5:C5"/>
  </mergeCells>
  <pageMargins left="0.7" right="0.7" top="0.75" bottom="0.75" header="0.3" footer="0.3"/>
  <pageSetup paperSize="9" orientation="portrait" r:id="rId1"/>
  <ignoredErrors>
    <ignoredError sqref="D48:Q49 D44:Q44 D52:Q52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4"/>
  <sheetViews>
    <sheetView zoomScale="85" zoomScaleNormal="85" workbookViewId="0">
      <selection activeCell="C4" sqref="C4"/>
    </sheetView>
  </sheetViews>
  <sheetFormatPr defaultColWidth="0" defaultRowHeight="15" zeroHeight="1" x14ac:dyDescent="0.25"/>
  <cols>
    <col min="1" max="1" width="2.7109375" style="1" customWidth="1"/>
    <col min="2" max="2" width="32.140625" style="1" customWidth="1"/>
    <col min="3" max="6" width="9.140625" style="1" customWidth="1"/>
    <col min="7" max="7" width="9.85546875" style="1" customWidth="1"/>
    <col min="8" max="9" width="9.140625" style="1" customWidth="1"/>
    <col min="10" max="10" width="10" style="1" customWidth="1"/>
    <col min="11" max="12" width="9.140625" style="1" customWidth="1"/>
    <col min="13" max="13" width="9.85546875" style="1" customWidth="1"/>
    <col min="14" max="21" width="9.140625" style="1" customWidth="1"/>
    <col min="22" max="22" width="8.140625" style="1" customWidth="1"/>
    <col min="23" max="23" width="9.140625" style="1" customWidth="1"/>
    <col min="24" max="16384" width="9.140625" style="1" hidden="1"/>
  </cols>
  <sheetData>
    <row r="1" spans="2:22" ht="15.75" thickBot="1" x14ac:dyDescent="0.3"/>
    <row r="2" spans="2:22" x14ac:dyDescent="0.25">
      <c r="B2" s="112" t="s">
        <v>353</v>
      </c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4"/>
      <c r="R2" s="7" t="s">
        <v>327</v>
      </c>
      <c r="S2" s="8"/>
      <c r="T2" s="8"/>
      <c r="U2" s="39">
        <f>P6/C6-1</f>
        <v>0.24396582146076984</v>
      </c>
    </row>
    <row r="3" spans="2:22" ht="15.75" thickBot="1" x14ac:dyDescent="0.3">
      <c r="B3" s="106" t="s">
        <v>325</v>
      </c>
      <c r="C3" s="107">
        <v>2000</v>
      </c>
      <c r="D3" s="107">
        <v>2001</v>
      </c>
      <c r="E3" s="107">
        <v>2002</v>
      </c>
      <c r="F3" s="107">
        <v>2003</v>
      </c>
      <c r="G3" s="107">
        <v>2004</v>
      </c>
      <c r="H3" s="107">
        <v>2005</v>
      </c>
      <c r="I3" s="107">
        <v>2006</v>
      </c>
      <c r="J3" s="107">
        <v>2007</v>
      </c>
      <c r="K3" s="107">
        <v>2008</v>
      </c>
      <c r="L3" s="107">
        <v>2009</v>
      </c>
      <c r="M3" s="107">
        <v>2010</v>
      </c>
      <c r="N3" s="107">
        <v>2011</v>
      </c>
      <c r="O3" s="107">
        <v>2012</v>
      </c>
      <c r="P3" s="10">
        <v>2013</v>
      </c>
      <c r="R3" s="11" t="s">
        <v>328</v>
      </c>
      <c r="S3" s="12"/>
      <c r="T3" s="12"/>
      <c r="U3" s="74">
        <f>P7/C7-1</f>
        <v>0.19782396446391104</v>
      </c>
    </row>
    <row r="4" spans="2:22" ht="15" customHeight="1" x14ac:dyDescent="0.25">
      <c r="B4" s="71" t="s">
        <v>354</v>
      </c>
      <c r="C4" s="73">
        <f>VLOOKUP(GLOBALE!$D$3,'[9]EE agricoltura'!$AL$4:$AZ$318,2,FALSE)</f>
        <v>83.83383078615617</v>
      </c>
      <c r="D4" s="73">
        <f>VLOOKUP(GLOBALE!$D$3,'[9]EE agricoltura'!$AL$4:$AZ$318,3,FALSE)</f>
        <v>80.362866340699867</v>
      </c>
      <c r="E4" s="73">
        <f>VLOOKUP(GLOBALE!$D$3,'[9]EE agricoltura'!$AL$4:$AZ$318,4,FALSE)</f>
        <v>75.156876296442817</v>
      </c>
      <c r="F4" s="73">
        <f>VLOOKUP(GLOBALE!$D$3,'[9]EE agricoltura'!$AL$4:$AZ$318,5,FALSE)</f>
        <v>88.81981065571388</v>
      </c>
      <c r="G4" s="73">
        <f>VLOOKUP(GLOBALE!$D$3,'[9]EE agricoltura'!$AL$4:$AZ$318,6,FALSE)</f>
        <v>99.045014016905824</v>
      </c>
      <c r="H4" s="73">
        <f>VLOOKUP(GLOBALE!$D$3,'[9]EE agricoltura'!$AL$4:$AZ$318,7,FALSE)</f>
        <v>98.650002620747486</v>
      </c>
      <c r="I4" s="73">
        <f>VLOOKUP(GLOBALE!$D$3,'[9]EE agricoltura'!$AL$4:$AZ$318,8,FALSE)</f>
        <v>100.60196951809546</v>
      </c>
      <c r="J4" s="73">
        <f>VLOOKUP(GLOBALE!$D$3,'[9]EE agricoltura'!$AL$4:$AZ$318,9,FALSE)</f>
        <v>94.361563487148928</v>
      </c>
      <c r="K4" s="73">
        <f>VLOOKUP(GLOBALE!$D$3,'[9]EE agricoltura'!$AL$4:$AZ$318,10,FALSE)</f>
        <v>90.143368980839199</v>
      </c>
      <c r="L4" s="73">
        <f>VLOOKUP(GLOBALE!$D$3,'[9]EE agricoltura'!$AL$4:$AZ$318,11,FALSE)</f>
        <v>122.99829144202796</v>
      </c>
      <c r="M4" s="73">
        <f>VLOOKUP(GLOBALE!$D$3,'[9]EE agricoltura'!$AL$4:$AZ$318,12,FALSE)</f>
        <v>121.79648791304764</v>
      </c>
      <c r="N4" s="73">
        <f>VLOOKUP(GLOBALE!$D$3,'[9]EE agricoltura'!$AL$4:$AZ$318,13,FALSE)</f>
        <v>113.31138156650063</v>
      </c>
      <c r="O4" s="73">
        <f>VLOOKUP(GLOBALE!$D$3,'[9]EE agricoltura'!$AL$4:$AZ$318,14,FALSE)</f>
        <v>109.51255826850947</v>
      </c>
      <c r="P4" s="108">
        <f>VLOOKUP(GLOBALE!$D$3,'[9]EE agricoltura'!$AL$4:$AZ$318,15,FALSE)</f>
        <v>114.74786694894031</v>
      </c>
      <c r="U4" s="13"/>
      <c r="V4" s="13"/>
    </row>
    <row r="5" spans="2:22" ht="15" customHeight="1" x14ac:dyDescent="0.25">
      <c r="B5" s="67" t="s">
        <v>346</v>
      </c>
      <c r="C5" s="42">
        <f>VLOOKUP(GLOBALE!$D$3,'[2]gasolio agricoltura'!$U$4:$AI$318,2,FALSE)</f>
        <v>1586.6939381392253</v>
      </c>
      <c r="D5" s="42">
        <f>VLOOKUP(GLOBALE!$D$3,'[2]gasolio agricoltura'!$U$4:$AI$318,3,FALSE)</f>
        <v>1586.6939381392253</v>
      </c>
      <c r="E5" s="42">
        <f>VLOOKUP(GLOBALE!$D$3,'[2]gasolio agricoltura'!$U$4:$AI$318,4,FALSE)</f>
        <v>1596.1095722705015</v>
      </c>
      <c r="F5" s="42">
        <f>VLOOKUP(GLOBALE!$D$3,'[2]gasolio agricoltura'!$U$4:$AI$318,5,FALSE)</f>
        <v>1539.3364901992895</v>
      </c>
      <c r="G5" s="42">
        <f>VLOOKUP(GLOBALE!$D$3,'[2]gasolio agricoltura'!$U$4:$AI$318,6,FALSE)</f>
        <v>1972.3977828028978</v>
      </c>
      <c r="H5" s="42">
        <f>VLOOKUP(GLOBALE!$D$3,'[2]gasolio agricoltura'!$U$4:$AI$318,7,FALSE)</f>
        <v>1998.3290110539178</v>
      </c>
      <c r="I5" s="42">
        <f>VLOOKUP(GLOBALE!$D$3,'[2]gasolio agricoltura'!$U$4:$AI$318,8,FALSE)</f>
        <v>2051.3793120079877</v>
      </c>
      <c r="J5" s="42">
        <f>VLOOKUP(GLOBALE!$D$3,'[2]gasolio agricoltura'!$U$4:$AI$318,9,FALSE)</f>
        <v>2000.8780269309693</v>
      </c>
      <c r="K5" s="42">
        <f>VLOOKUP(GLOBALE!$D$3,'[2]gasolio agricoltura'!$U$4:$AI$318,10,FALSE)</f>
        <v>1858.9096657246323</v>
      </c>
      <c r="L5" s="42">
        <f>VLOOKUP(GLOBALE!$D$3,'[2]gasolio agricoltura'!$U$4:$AI$318,11,FALSE)</f>
        <v>1888.5137023718678</v>
      </c>
      <c r="M5" s="42">
        <f>VLOOKUP(GLOBALE!$D$3,'[2]gasolio agricoltura'!$U$4:$AI$318,12,FALSE)</f>
        <v>2395.2286395348842</v>
      </c>
      <c r="N5" s="42">
        <f>VLOOKUP(GLOBALE!$D$3,'[2]gasolio agricoltura'!$U$4:$AI$318,13,FALSE)</f>
        <v>2104.9348604651168</v>
      </c>
      <c r="O5" s="42">
        <f>VLOOKUP(GLOBALE!$D$3,'[2]gasolio agricoltura'!$U$4:$AI$318,14,FALSE)</f>
        <v>2164.4150930232563</v>
      </c>
      <c r="P5" s="43">
        <f>VLOOKUP(GLOBALE!$D$3,'[2]gasolio agricoltura'!$U$4:$AI$318,15,FALSE)</f>
        <v>1963.3315813953491</v>
      </c>
      <c r="U5" s="13"/>
      <c r="V5" s="13"/>
    </row>
    <row r="6" spans="2:22" ht="15.75" customHeight="1" thickBot="1" x14ac:dyDescent="0.3">
      <c r="B6" s="105" t="s">
        <v>339</v>
      </c>
      <c r="C6" s="35">
        <f t="shared" ref="C6:P6" si="0">SUM(C4:C5)</f>
        <v>1670.5277689253815</v>
      </c>
      <c r="D6" s="35">
        <f t="shared" si="0"/>
        <v>1667.0568044799252</v>
      </c>
      <c r="E6" s="35">
        <f t="shared" si="0"/>
        <v>1671.2664485669443</v>
      </c>
      <c r="F6" s="35">
        <f t="shared" si="0"/>
        <v>1628.1563008550033</v>
      </c>
      <c r="G6" s="35">
        <f t="shared" si="0"/>
        <v>2071.4427968198038</v>
      </c>
      <c r="H6" s="35">
        <f t="shared" si="0"/>
        <v>2096.9790136746651</v>
      </c>
      <c r="I6" s="35">
        <f t="shared" si="0"/>
        <v>2151.981281526083</v>
      </c>
      <c r="J6" s="35">
        <f t="shared" si="0"/>
        <v>2095.239590418118</v>
      </c>
      <c r="K6" s="35">
        <f t="shared" si="0"/>
        <v>1949.0530347054714</v>
      </c>
      <c r="L6" s="35">
        <f t="shared" si="0"/>
        <v>2011.5119938138957</v>
      </c>
      <c r="M6" s="35">
        <f t="shared" si="0"/>
        <v>2517.0251274479319</v>
      </c>
      <c r="N6" s="35">
        <f t="shared" si="0"/>
        <v>2218.2462420316174</v>
      </c>
      <c r="O6" s="35">
        <f t="shared" si="0"/>
        <v>2273.9276512917659</v>
      </c>
      <c r="P6" s="36">
        <f t="shared" si="0"/>
        <v>2078.0794483442892</v>
      </c>
    </row>
    <row r="7" spans="2:22" ht="18" customHeight="1" thickBot="1" x14ac:dyDescent="0.3">
      <c r="B7" s="105" t="s">
        <v>357</v>
      </c>
      <c r="C7" s="35">
        <f>C6/(VLOOKUP(GLOBALE!$D$3,'[2]popolazione residente'!$A$4:$O$318,2,FALSE))*1000</f>
        <v>650.01080502933132</v>
      </c>
      <c r="D7" s="35">
        <f>D6/(VLOOKUP(GLOBALE!$D$3,'[2]popolazione residente'!$A$4:$O$318,3,FALSE))*1000</f>
        <v>653.23542495294873</v>
      </c>
      <c r="E7" s="35">
        <f>E6/(VLOOKUP(GLOBALE!$D$3,'[2]popolazione residente'!$A$4:$O$318,4,FALSE))*1000</f>
        <v>652.83845647146268</v>
      </c>
      <c r="F7" s="35">
        <f>F6/(VLOOKUP(GLOBALE!$D$3,'[2]popolazione residente'!$A$4:$O$318,5,FALSE))*1000</f>
        <v>638.24237587416837</v>
      </c>
      <c r="G7" s="35">
        <f>G6/(VLOOKUP(GLOBALE!$D$3,'[2]popolazione residente'!$A$4:$O$318,6,FALSE))*1000</f>
        <v>798.85954370219974</v>
      </c>
      <c r="H7" s="35">
        <f>H6/(VLOOKUP(GLOBALE!$D$3,'[2]popolazione residente'!$A$4:$O$318,7,FALSE))*1000</f>
        <v>782.16300398159831</v>
      </c>
      <c r="I7" s="35">
        <f>I6/(VLOOKUP(GLOBALE!$D$3,'[2]popolazione residente'!$A$4:$O$318,8,FALSE))*1000</f>
        <v>802.97809012167272</v>
      </c>
      <c r="J7" s="35">
        <f>J6/(VLOOKUP(GLOBALE!$D$3,'[2]popolazione residente'!$A$4:$O$318,9,FALSE))*1000</f>
        <v>786.79669185809917</v>
      </c>
      <c r="K7" s="35">
        <f>K6/(VLOOKUP(GLOBALE!$D$3,'[2]popolazione residente'!$A$4:$O$318,10,FALSE))*1000</f>
        <v>732.72670477649308</v>
      </c>
      <c r="L7" s="35">
        <f>L6/(VLOOKUP(GLOBALE!$D$3,'[2]popolazione residente'!$A$4:$O$318,11,FALSE))*1000</f>
        <v>761.07150730756553</v>
      </c>
      <c r="M7" s="35">
        <f>M6/(VLOOKUP(GLOBALE!$D$3,'[2]popolazione residente'!$A$4:$O$318,12,FALSE))*1000</f>
        <v>959.5978373800732</v>
      </c>
      <c r="N7" s="35">
        <f>N6/(VLOOKUP(GLOBALE!$D$3,'[2]popolazione residente'!$A$4:$O$318,13,FALSE))*1000</f>
        <v>847.30566922521677</v>
      </c>
      <c r="O7" s="35">
        <f>O6/(VLOOKUP(GLOBALE!$D$3,'[2]popolazione residente'!$A$4:$O$318,14,FALSE))*1000</f>
        <v>866.91866233006704</v>
      </c>
      <c r="P7" s="36">
        <f>P6/(VLOOKUP(GLOBALE!$D$3,'[2]popolazione residente'!$A$4:$O$318,15,FALSE))*1000</f>
        <v>778.59851942461194</v>
      </c>
    </row>
    <row r="8" spans="2:22" ht="15.75" thickBot="1" x14ac:dyDescent="0.3"/>
    <row r="9" spans="2:22" x14ac:dyDescent="0.25">
      <c r="B9" s="16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8"/>
    </row>
    <row r="10" spans="2:22" x14ac:dyDescent="0.25">
      <c r="B10" s="19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1"/>
    </row>
    <row r="11" spans="2:22" x14ac:dyDescent="0.25">
      <c r="B11" s="19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1"/>
    </row>
    <row r="12" spans="2:22" x14ac:dyDescent="0.25">
      <c r="B12" s="19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1"/>
    </row>
    <row r="13" spans="2:22" x14ac:dyDescent="0.25">
      <c r="B13" s="19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1"/>
    </row>
    <row r="14" spans="2:22" x14ac:dyDescent="0.25">
      <c r="B14" s="19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1"/>
    </row>
    <row r="15" spans="2:22" x14ac:dyDescent="0.25">
      <c r="B15" s="19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1"/>
    </row>
    <row r="16" spans="2:22" x14ac:dyDescent="0.25">
      <c r="B16" s="19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1"/>
    </row>
    <row r="17" spans="2:22" x14ac:dyDescent="0.25">
      <c r="B17" s="19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1"/>
    </row>
    <row r="18" spans="2:22" x14ac:dyDescent="0.25">
      <c r="B18" s="1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1"/>
    </row>
    <row r="19" spans="2:22" x14ac:dyDescent="0.25">
      <c r="B19" s="19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1"/>
    </row>
    <row r="20" spans="2:22" x14ac:dyDescent="0.25">
      <c r="B20" s="19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1"/>
    </row>
    <row r="21" spans="2:22" x14ac:dyDescent="0.25">
      <c r="B21" s="19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1"/>
    </row>
    <row r="22" spans="2:22" x14ac:dyDescent="0.25">
      <c r="B22" s="19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1"/>
    </row>
    <row r="23" spans="2:22" ht="15.75" thickBot="1" x14ac:dyDescent="0.3">
      <c r="B23" s="22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4"/>
    </row>
    <row r="24" spans="2:22" ht="15.75" thickBot="1" x14ac:dyDescent="0.3"/>
    <row r="25" spans="2:22" ht="15.75" x14ac:dyDescent="0.25">
      <c r="B25" s="137" t="s">
        <v>326</v>
      </c>
      <c r="C25" s="138"/>
      <c r="D25" s="138"/>
      <c r="E25" s="138"/>
      <c r="F25" s="138"/>
      <c r="G25" s="138"/>
      <c r="H25" s="138"/>
      <c r="I25" s="138"/>
      <c r="J25" s="138"/>
      <c r="K25" s="138"/>
      <c r="L25" s="138"/>
      <c r="M25" s="139"/>
    </row>
    <row r="26" spans="2:22" x14ac:dyDescent="0.25">
      <c r="B26" s="140" t="s">
        <v>335</v>
      </c>
      <c r="C26" s="141"/>
      <c r="D26" s="141"/>
      <c r="E26" s="142">
        <v>2000</v>
      </c>
      <c r="F26" s="142"/>
      <c r="G26" s="142"/>
      <c r="H26" s="142">
        <v>2013</v>
      </c>
      <c r="I26" s="142"/>
      <c r="J26" s="142"/>
      <c r="K26" s="142" t="s">
        <v>336</v>
      </c>
      <c r="L26" s="142"/>
      <c r="M26" s="144"/>
    </row>
    <row r="27" spans="2:22" x14ac:dyDescent="0.25">
      <c r="B27" s="140" t="s">
        <v>334</v>
      </c>
      <c r="C27" s="141"/>
      <c r="D27" s="141"/>
      <c r="E27" s="25" t="s">
        <v>0</v>
      </c>
      <c r="F27" s="25" t="s">
        <v>332</v>
      </c>
      <c r="G27" s="62" t="s">
        <v>333</v>
      </c>
      <c r="H27" s="25" t="s">
        <v>0</v>
      </c>
      <c r="I27" s="25" t="s">
        <v>332</v>
      </c>
      <c r="J27" s="62" t="s">
        <v>333</v>
      </c>
      <c r="K27" s="25" t="s">
        <v>0</v>
      </c>
      <c r="L27" s="25" t="s">
        <v>332</v>
      </c>
      <c r="M27" s="63" t="s">
        <v>333</v>
      </c>
    </row>
    <row r="28" spans="2:22" x14ac:dyDescent="0.25">
      <c r="B28" s="135" t="s">
        <v>330</v>
      </c>
      <c r="C28" s="136"/>
      <c r="D28" s="136"/>
      <c r="E28" s="46"/>
      <c r="F28" s="46"/>
      <c r="G28" s="46"/>
      <c r="H28" s="46"/>
      <c r="I28" s="46"/>
      <c r="J28" s="46"/>
      <c r="K28" s="44">
        <f>P36/C36-1</f>
        <v>0.24263285009276214</v>
      </c>
      <c r="L28" s="44">
        <f>VLOOKUP(GLOBALE!F3,[2]Sheet3!$D$20:$G$29,4,FALSE)</f>
        <v>0.13590083445408463</v>
      </c>
      <c r="M28" s="49">
        <f>[2]Sheet3!$G$30</f>
        <v>0.11445545843858773</v>
      </c>
    </row>
    <row r="29" spans="2:22" x14ac:dyDescent="0.25">
      <c r="B29" s="135" t="s">
        <v>331</v>
      </c>
      <c r="C29" s="136"/>
      <c r="D29" s="136"/>
      <c r="E29" s="46"/>
      <c r="F29" s="46"/>
      <c r="G29" s="46"/>
      <c r="H29" s="46"/>
      <c r="I29" s="46"/>
      <c r="J29" s="46"/>
      <c r="K29" s="44">
        <f>P37/C37-1</f>
        <v>0.19654043639505381</v>
      </c>
      <c r="L29" s="44">
        <f>I30/F30-1</f>
        <v>0.11832887645575219</v>
      </c>
      <c r="M29" s="49">
        <f>J30/G30-1</f>
        <v>7.5197040878117516E-2</v>
      </c>
    </row>
    <row r="30" spans="2:22" ht="15.75" thickBot="1" x14ac:dyDescent="0.3">
      <c r="B30" s="133" t="s">
        <v>359</v>
      </c>
      <c r="C30" s="134"/>
      <c r="D30" s="134"/>
      <c r="E30" s="64">
        <f>C37</f>
        <v>180.59884114898313</v>
      </c>
      <c r="F30" s="65">
        <f>VLOOKUP(GLOBALE!F3,[2]Sheet3!$D$20:$J$29,7,FALSE)</f>
        <v>152.61356510809267</v>
      </c>
      <c r="G30" s="65">
        <f>[2]Sheet3!$J$30</f>
        <v>69.293303347315472</v>
      </c>
      <c r="H30" s="64">
        <f>P37</f>
        <v>216.09381620084525</v>
      </c>
      <c r="I30" s="65">
        <f>VLOOKUP(GLOBALE!F3,[2]Sheet3!$D$20:$K$29,8,FALSE)</f>
        <v>170.67215679924007</v>
      </c>
      <c r="J30" s="65">
        <f>[2]Sheet3!$K$30</f>
        <v>74.503954711703344</v>
      </c>
      <c r="K30" s="55"/>
      <c r="L30" s="56"/>
      <c r="M30" s="57"/>
    </row>
    <row r="31" spans="2:22" ht="15.75" thickBot="1" x14ac:dyDescent="0.3"/>
    <row r="32" spans="2:22" x14ac:dyDescent="0.25">
      <c r="B32" s="112" t="s">
        <v>355</v>
      </c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4"/>
    </row>
    <row r="33" spans="2:22" ht="18" x14ac:dyDescent="0.35">
      <c r="B33" s="66" t="s">
        <v>408</v>
      </c>
      <c r="C33" s="9">
        <v>2000</v>
      </c>
      <c r="D33" s="9">
        <v>2001</v>
      </c>
      <c r="E33" s="9">
        <v>2002</v>
      </c>
      <c r="F33" s="9">
        <v>2003</v>
      </c>
      <c r="G33" s="9">
        <v>2004</v>
      </c>
      <c r="H33" s="9">
        <v>2005</v>
      </c>
      <c r="I33" s="9">
        <v>2006</v>
      </c>
      <c r="J33" s="9">
        <v>2007</v>
      </c>
      <c r="K33" s="9">
        <v>2008</v>
      </c>
      <c r="L33" s="9">
        <v>2009</v>
      </c>
      <c r="M33" s="9">
        <v>2010</v>
      </c>
      <c r="N33" s="9">
        <v>2011</v>
      </c>
      <c r="O33" s="9">
        <v>2012</v>
      </c>
      <c r="P33" s="10">
        <v>2013</v>
      </c>
    </row>
    <row r="34" spans="2:22" x14ac:dyDescent="0.25">
      <c r="B34" s="72" t="s">
        <v>356</v>
      </c>
      <c r="C34" s="29">
        <f>C4*VLOOKUP(GLOBALE!$D$3,[3]fattore_elettrico!$T$4:$AH$318,2,FALSE)</f>
        <v>40.491740269713432</v>
      </c>
      <c r="D34" s="29">
        <f>D4*VLOOKUP(GLOBALE!$D$3,[3]fattore_elettrico!$T$4:$AH$318,3,FALSE)</f>
        <v>38.815264442558032</v>
      </c>
      <c r="E34" s="29">
        <f>E4*VLOOKUP(GLOBALE!$D$3,[3]fattore_elettrico!$T$4:$AH$318,4,FALSE)</f>
        <v>36.300771251181878</v>
      </c>
      <c r="F34" s="29">
        <f>F4*VLOOKUP(GLOBALE!$D$3,[3]fattore_elettrico!$T$4:$AH$318,5,FALSE)</f>
        <v>42.8999685467098</v>
      </c>
      <c r="G34" s="29">
        <f>G4*VLOOKUP(GLOBALE!$D$3,[3]fattore_elettrico!$T$4:$AH$318,6,FALSE)</f>
        <v>47.838741770165512</v>
      </c>
      <c r="H34" s="29">
        <f>H4*VLOOKUP(GLOBALE!$D$3,[3]fattore_elettrico!$T$4:$AH$318,7,FALSE)</f>
        <v>47.647951265821035</v>
      </c>
      <c r="I34" s="29">
        <f>I4*VLOOKUP(GLOBALE!$D$3,[3]fattore_elettrico!$T$4:$AH$318,8,FALSE)</f>
        <v>48.572388709228207</v>
      </c>
      <c r="J34" s="29">
        <f>J4*VLOOKUP(GLOBALE!$D$3,[3]fattore_elettrico!$T$4:$AH$318,9,FALSE)</f>
        <v>45.554857886806424</v>
      </c>
      <c r="K34" s="29">
        <f>K4*VLOOKUP(GLOBALE!$D$3,[3]fattore_elettrico!$T$4:$AH$318,10,FALSE)</f>
        <v>43.461887644270746</v>
      </c>
      <c r="L34" s="29">
        <f>L4*VLOOKUP(GLOBALE!$D$3,[3]fattore_elettrico!$T$4:$AH$318,11,FALSE)</f>
        <v>59.216618947515009</v>
      </c>
      <c r="M34" s="29">
        <f>M4*VLOOKUP(GLOBALE!$D$3,[3]fattore_elettrico!$T$4:$AH$318,12,FALSE)</f>
        <v>58.535218970938054</v>
      </c>
      <c r="N34" s="29">
        <f>N4*VLOOKUP(GLOBALE!$D$3,[3]fattore_elettrico!$T$4:$AH$318,13,FALSE)</f>
        <v>52.976478006737231</v>
      </c>
      <c r="O34" s="29">
        <f>O4*VLOOKUP(GLOBALE!$D$3,[3]fattore_elettrico!$T$4:$AH$318,14,FALSE)</f>
        <v>50.371216228044055</v>
      </c>
      <c r="P34" s="30">
        <f>P4*VLOOKUP(GLOBALE!$D$3,[3]fattore_elettrico!$T$4:$AH$318,15,FALSE)</f>
        <v>52.544863207497748</v>
      </c>
    </row>
    <row r="35" spans="2:22" ht="15" customHeight="1" x14ac:dyDescent="0.25">
      <c r="B35" s="67" t="s">
        <v>346</v>
      </c>
      <c r="C35" s="42">
        <f t="shared" ref="C35:P35" si="1">C5*0.267</f>
        <v>423.64728148317317</v>
      </c>
      <c r="D35" s="42">
        <f t="shared" si="1"/>
        <v>423.64728148317317</v>
      </c>
      <c r="E35" s="42">
        <f t="shared" si="1"/>
        <v>426.16125579622394</v>
      </c>
      <c r="F35" s="42">
        <f t="shared" si="1"/>
        <v>411.00284288321035</v>
      </c>
      <c r="G35" s="42">
        <f t="shared" si="1"/>
        <v>526.63020800837376</v>
      </c>
      <c r="H35" s="42">
        <f t="shared" si="1"/>
        <v>533.55384595139606</v>
      </c>
      <c r="I35" s="42">
        <f t="shared" si="1"/>
        <v>547.71827630613279</v>
      </c>
      <c r="J35" s="42">
        <f t="shared" si="1"/>
        <v>534.23443319056889</v>
      </c>
      <c r="K35" s="42">
        <f t="shared" si="1"/>
        <v>496.32888074847688</v>
      </c>
      <c r="L35" s="42">
        <f t="shared" si="1"/>
        <v>504.2331585332887</v>
      </c>
      <c r="M35" s="42">
        <f t="shared" si="1"/>
        <v>639.52604675581415</v>
      </c>
      <c r="N35" s="42">
        <f t="shared" si="1"/>
        <v>562.01760774418619</v>
      </c>
      <c r="O35" s="42">
        <f t="shared" si="1"/>
        <v>577.89882983720952</v>
      </c>
      <c r="P35" s="43">
        <f t="shared" si="1"/>
        <v>524.20953223255822</v>
      </c>
    </row>
    <row r="36" spans="2:22" ht="15.75" thickBot="1" x14ac:dyDescent="0.3">
      <c r="B36" s="68" t="s">
        <v>340</v>
      </c>
      <c r="C36" s="35">
        <f t="shared" ref="C36:P36" si="2">SUM(C34:C35)</f>
        <v>464.13902175288661</v>
      </c>
      <c r="D36" s="35">
        <f t="shared" si="2"/>
        <v>462.46254592573121</v>
      </c>
      <c r="E36" s="35">
        <f t="shared" si="2"/>
        <v>462.4620270474058</v>
      </c>
      <c r="F36" s="35">
        <f t="shared" si="2"/>
        <v>453.90281142992012</v>
      </c>
      <c r="G36" s="35">
        <f t="shared" si="2"/>
        <v>574.46894977853924</v>
      </c>
      <c r="H36" s="35">
        <f t="shared" si="2"/>
        <v>581.20179721721706</v>
      </c>
      <c r="I36" s="35">
        <f t="shared" si="2"/>
        <v>596.29066501536101</v>
      </c>
      <c r="J36" s="35">
        <f t="shared" si="2"/>
        <v>579.78929107737531</v>
      </c>
      <c r="K36" s="35">
        <f t="shared" si="2"/>
        <v>539.79076839274762</v>
      </c>
      <c r="L36" s="35">
        <f t="shared" si="2"/>
        <v>563.44977748080373</v>
      </c>
      <c r="M36" s="35">
        <f t="shared" si="2"/>
        <v>698.06126572675225</v>
      </c>
      <c r="N36" s="35">
        <f t="shared" si="2"/>
        <v>614.99408575092343</v>
      </c>
      <c r="O36" s="35">
        <f t="shared" si="2"/>
        <v>628.27004606525361</v>
      </c>
      <c r="P36" s="36">
        <f t="shared" si="2"/>
        <v>576.75439544005599</v>
      </c>
    </row>
    <row r="37" spans="2:22" ht="15" customHeight="1" thickBot="1" x14ac:dyDescent="0.3">
      <c r="B37" s="68" t="s">
        <v>358</v>
      </c>
      <c r="C37" s="37">
        <f>C36/(VLOOKUP(GLOBALE!$D$3,'[2]popolazione residente'!$A$4:$O$318,2,FALSE))*1000</f>
        <v>180.59884114898313</v>
      </c>
      <c r="D37" s="37">
        <f>D36/(VLOOKUP(GLOBALE!$D$3,'[2]popolazione residente'!$A$4:$O$318,3,FALSE))*1000</f>
        <v>181.21573116212039</v>
      </c>
      <c r="E37" s="37">
        <f>E36/(VLOOKUP(GLOBALE!$D$3,'[2]popolazione residente'!$A$4:$O$318,4,FALSE))*1000</f>
        <v>180.64922931539289</v>
      </c>
      <c r="F37" s="37">
        <f>F36/(VLOOKUP(GLOBALE!$D$3,'[2]popolazione residente'!$A$4:$O$318,5,FALSE))*1000</f>
        <v>177.93132553113296</v>
      </c>
      <c r="G37" s="37">
        <f>G36/(VLOOKUP(GLOBALE!$D$3,'[2]popolazione residente'!$A$4:$O$318,6,FALSE))*1000</f>
        <v>221.54606624702632</v>
      </c>
      <c r="H37" s="37">
        <f>H36/(VLOOKUP(GLOBALE!$D$3,'[2]popolazione residente'!$A$4:$O$318,7,FALSE))*1000</f>
        <v>216.785452151144</v>
      </c>
      <c r="I37" s="37">
        <f>I36/(VLOOKUP(GLOBALE!$D$3,'[2]popolazione residente'!$A$4:$O$318,8,FALSE))*1000</f>
        <v>222.49651679677652</v>
      </c>
      <c r="J37" s="37">
        <f>J36/(VLOOKUP(GLOBALE!$D$3,'[2]popolazione residente'!$A$4:$O$318,9,FALSE))*1000</f>
        <v>217.72034963476355</v>
      </c>
      <c r="K37" s="37">
        <f>K36/(VLOOKUP(GLOBALE!$D$3,'[2]popolazione residente'!$A$4:$O$318,10,FALSE))*1000</f>
        <v>202.92886029802543</v>
      </c>
      <c r="L37" s="37">
        <f>L36/(VLOOKUP(GLOBALE!$D$3,'[2]popolazione residente'!$A$4:$O$318,11,FALSE))*1000</f>
        <v>213.18568955005819</v>
      </c>
      <c r="M37" s="37">
        <f>M36/(VLOOKUP(GLOBALE!$D$3,'[2]popolazione residente'!$A$4:$O$318,12,FALSE))*1000</f>
        <v>266.13086760455673</v>
      </c>
      <c r="N37" s="37">
        <f>N36/(VLOOKUP(GLOBALE!$D$3,'[2]popolazione residente'!$A$4:$O$318,13,FALSE))*1000</f>
        <v>234.90988760539474</v>
      </c>
      <c r="O37" s="37">
        <f>O36/(VLOOKUP(GLOBALE!$D$3,'[2]popolazione residente'!$A$4:$O$318,14,FALSE))*1000</f>
        <v>239.523463997428</v>
      </c>
      <c r="P37" s="38">
        <f>P36/(VLOOKUP(GLOBALE!$D$3,'[2]popolazione residente'!$A$4:$O$318,15,FALSE))*1000</f>
        <v>216.09381620084525</v>
      </c>
    </row>
    <row r="38" spans="2:22" ht="15.75" thickBot="1" x14ac:dyDescent="0.3"/>
    <row r="39" spans="2:22" x14ac:dyDescent="0.25">
      <c r="B39" s="16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8"/>
    </row>
    <row r="40" spans="2:22" x14ac:dyDescent="0.25">
      <c r="B40" s="19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1"/>
    </row>
    <row r="41" spans="2:22" x14ac:dyDescent="0.25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1"/>
    </row>
    <row r="42" spans="2:22" x14ac:dyDescent="0.25">
      <c r="B42" s="19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1"/>
    </row>
    <row r="43" spans="2:22" x14ac:dyDescent="0.25">
      <c r="B43" s="19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1"/>
    </row>
    <row r="44" spans="2:22" x14ac:dyDescent="0.25">
      <c r="B44" s="19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1"/>
    </row>
    <row r="45" spans="2:22" x14ac:dyDescent="0.25">
      <c r="B45" s="19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1"/>
    </row>
    <row r="46" spans="2:22" x14ac:dyDescent="0.25">
      <c r="B46" s="19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1"/>
    </row>
    <row r="47" spans="2:22" x14ac:dyDescent="0.25">
      <c r="B47" s="19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1"/>
    </row>
    <row r="48" spans="2:22" x14ac:dyDescent="0.25">
      <c r="B48" s="19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1"/>
    </row>
    <row r="49" spans="2:22" x14ac:dyDescent="0.25">
      <c r="B49" s="19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1"/>
    </row>
    <row r="50" spans="2:22" x14ac:dyDescent="0.25">
      <c r="B50" s="19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1"/>
    </row>
    <row r="51" spans="2:22" x14ac:dyDescent="0.25">
      <c r="B51" s="19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1"/>
    </row>
    <row r="52" spans="2:22" x14ac:dyDescent="0.25">
      <c r="B52" s="19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1"/>
    </row>
    <row r="53" spans="2:22" ht="15.75" thickBot="1" x14ac:dyDescent="0.3">
      <c r="B53" s="22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4"/>
    </row>
    <row r="54" spans="2:22" x14ac:dyDescent="0.25"/>
  </sheetData>
  <sheetProtection algorithmName="SHA-512" hashValue="oL5P59fe85NlgmWZniNea45vAOsRYwtcGPlx/qK4bZYXc9hDLZFGuPOxFY5mBoUKsSoeP4S6y7qiJFfbF5sR1g==" saltValue="cBeq9kafby3MnbzC0zhpyg==" spinCount="100000" sheet="1" objects="1" scenarios="1" formatCells="0"/>
  <mergeCells count="11">
    <mergeCell ref="B30:D30"/>
    <mergeCell ref="B32:P32"/>
    <mergeCell ref="B27:D27"/>
    <mergeCell ref="B28:D28"/>
    <mergeCell ref="B29:D29"/>
    <mergeCell ref="B2:P2"/>
    <mergeCell ref="B25:M25"/>
    <mergeCell ref="B26:D26"/>
    <mergeCell ref="E26:G26"/>
    <mergeCell ref="H26:J26"/>
    <mergeCell ref="K26:M2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678"/>
  <sheetViews>
    <sheetView zoomScale="85" zoomScaleNormal="85" workbookViewId="0"/>
  </sheetViews>
  <sheetFormatPr defaultColWidth="0" defaultRowHeight="15" zeroHeight="1" x14ac:dyDescent="0.25"/>
  <cols>
    <col min="1" max="1" width="3.140625" style="1" customWidth="1"/>
    <col min="2" max="6" width="9.140625" style="1" customWidth="1"/>
    <col min="7" max="7" width="12.28515625" style="1" bestFit="1" customWidth="1"/>
    <col min="8" max="8" width="9.140625" style="1" customWidth="1"/>
    <col min="9" max="9" width="11.140625" style="1" customWidth="1"/>
    <col min="10" max="16" width="9.140625" style="1" customWidth="1"/>
    <col min="17" max="17" width="9.85546875" style="1" customWidth="1"/>
    <col min="18" max="18" width="9.140625" style="1" customWidth="1"/>
    <col min="19" max="19" width="10" style="1" customWidth="1"/>
    <col min="20" max="21" width="9.140625" style="1" customWidth="1"/>
    <col min="22" max="22" width="11.5703125" style="1" customWidth="1"/>
    <col min="23" max="23" width="9.140625" style="1" customWidth="1"/>
    <col min="24" max="16384" width="9.140625" style="1" hidden="1"/>
  </cols>
  <sheetData>
    <row r="1" spans="2:22" x14ac:dyDescent="0.25"/>
    <row r="2" spans="2:22" ht="15.75" x14ac:dyDescent="0.25">
      <c r="B2" s="98" t="s">
        <v>423</v>
      </c>
    </row>
    <row r="3" spans="2:22" x14ac:dyDescent="0.25"/>
    <row r="4" spans="2:22" ht="15.75" thickBot="1" x14ac:dyDescent="0.3">
      <c r="B4" s="75" t="s">
        <v>410</v>
      </c>
    </row>
    <row r="5" spans="2:22" ht="15.75" thickBot="1" x14ac:dyDescent="0.3">
      <c r="B5" s="76" t="s">
        <v>374</v>
      </c>
      <c r="F5" s="77">
        <v>2012</v>
      </c>
    </row>
    <row r="6" spans="2:22" x14ac:dyDescent="0.25">
      <c r="B6" s="76"/>
      <c r="F6" s="78"/>
    </row>
    <row r="7" spans="2:22" ht="15.75" thickBot="1" x14ac:dyDescent="0.3">
      <c r="B7" s="75" t="s">
        <v>411</v>
      </c>
      <c r="F7" s="13"/>
    </row>
    <row r="8" spans="2:22" ht="15.75" thickBot="1" x14ac:dyDescent="0.3">
      <c r="B8" s="76" t="s">
        <v>375</v>
      </c>
      <c r="F8" s="77" t="s">
        <v>376</v>
      </c>
    </row>
    <row r="9" spans="2:22" x14ac:dyDescent="0.25">
      <c r="F9" s="78"/>
    </row>
    <row r="10" spans="2:22" x14ac:dyDescent="0.25">
      <c r="B10" s="75" t="s">
        <v>412</v>
      </c>
    </row>
    <row r="11" spans="2:22" x14ac:dyDescent="0.25">
      <c r="B11" s="76" t="s">
        <v>413</v>
      </c>
    </row>
    <row r="12" spans="2:22" x14ac:dyDescent="0.25">
      <c r="B12" s="97" t="s">
        <v>424</v>
      </c>
    </row>
    <row r="13" spans="2:22" x14ac:dyDescent="0.25">
      <c r="B13" s="168" t="s">
        <v>383</v>
      </c>
      <c r="C13" s="168"/>
      <c r="D13" s="168"/>
      <c r="E13" s="168"/>
      <c r="F13" s="168"/>
      <c r="G13" s="169" t="s">
        <v>401</v>
      </c>
      <c r="H13" s="170"/>
      <c r="I13" s="170"/>
      <c r="J13" s="170"/>
      <c r="K13" s="170"/>
      <c r="L13" s="170"/>
      <c r="M13" s="170"/>
      <c r="N13" s="170"/>
      <c r="O13" s="170"/>
      <c r="P13" s="170"/>
      <c r="Q13" s="170"/>
      <c r="R13" s="170"/>
      <c r="S13" s="170"/>
      <c r="T13" s="170"/>
      <c r="U13" s="170"/>
      <c r="V13" s="171"/>
    </row>
    <row r="14" spans="2:22" ht="30" x14ac:dyDescent="0.25">
      <c r="B14" s="168"/>
      <c r="C14" s="168"/>
      <c r="D14" s="168"/>
      <c r="E14" s="168"/>
      <c r="F14" s="168"/>
      <c r="G14" s="79" t="s">
        <v>392</v>
      </c>
      <c r="H14" s="79" t="s">
        <v>318</v>
      </c>
      <c r="I14" s="79" t="s">
        <v>317</v>
      </c>
      <c r="J14" s="79" t="s">
        <v>321</v>
      </c>
      <c r="K14" s="79" t="s">
        <v>319</v>
      </c>
      <c r="L14" s="79" t="s">
        <v>320</v>
      </c>
      <c r="M14" s="79" t="s">
        <v>345</v>
      </c>
      <c r="N14" s="79" t="s">
        <v>393</v>
      </c>
      <c r="O14" s="79" t="s">
        <v>394</v>
      </c>
      <c r="P14" s="79" t="s">
        <v>395</v>
      </c>
      <c r="Q14" s="79" t="s">
        <v>396</v>
      </c>
      <c r="R14" s="79" t="s">
        <v>400</v>
      </c>
      <c r="S14" s="79" t="s">
        <v>397</v>
      </c>
      <c r="T14" s="79" t="s">
        <v>398</v>
      </c>
      <c r="U14" s="79" t="s">
        <v>399</v>
      </c>
      <c r="V14" s="79" t="s">
        <v>391</v>
      </c>
    </row>
    <row r="15" spans="2:22" x14ac:dyDescent="0.25">
      <c r="B15" s="165" t="s">
        <v>378</v>
      </c>
      <c r="C15" s="166"/>
      <c r="D15" s="166"/>
      <c r="E15" s="166"/>
      <c r="F15" s="166"/>
      <c r="G15" s="166"/>
      <c r="H15" s="166"/>
      <c r="I15" s="166"/>
      <c r="J15" s="166"/>
      <c r="K15" s="166"/>
      <c r="L15" s="166"/>
      <c r="M15" s="166"/>
      <c r="N15" s="166"/>
      <c r="O15" s="166"/>
      <c r="P15" s="166"/>
      <c r="Q15" s="166"/>
      <c r="R15" s="166"/>
      <c r="S15" s="166"/>
      <c r="T15" s="166"/>
      <c r="U15" s="166"/>
      <c r="V15" s="167"/>
    </row>
    <row r="16" spans="2:22" x14ac:dyDescent="0.25">
      <c r="B16" s="172" t="s">
        <v>379</v>
      </c>
      <c r="C16" s="172"/>
      <c r="D16" s="172"/>
      <c r="E16" s="172"/>
      <c r="F16" s="172"/>
      <c r="G16" s="80"/>
      <c r="H16" s="80"/>
      <c r="I16" s="80"/>
      <c r="J16" s="80"/>
      <c r="K16" s="80"/>
      <c r="L16" s="80"/>
      <c r="M16" s="81"/>
      <c r="N16" s="81"/>
      <c r="O16" s="81"/>
      <c r="P16" s="81"/>
      <c r="Q16" s="81"/>
      <c r="R16" s="81"/>
      <c r="S16" s="80"/>
      <c r="T16" s="80"/>
      <c r="U16" s="81"/>
      <c r="V16" s="89">
        <f>SUM(G16:U16)</f>
        <v>0</v>
      </c>
    </row>
    <row r="17" spans="2:22" x14ac:dyDescent="0.25">
      <c r="B17" s="172" t="s">
        <v>380</v>
      </c>
      <c r="C17" s="172"/>
      <c r="D17" s="172"/>
      <c r="E17" s="172"/>
      <c r="F17" s="172"/>
      <c r="G17" s="84">
        <f>INDEX(Terziario!D4:Q4,,14-(2013-PATTO_SINDACI!F5))-G16-G19</f>
        <v>2741.0410000000002</v>
      </c>
      <c r="H17" s="84">
        <f>INDEX(Terziario!D7:Q7,,14-(2013-PATTO_SINDACI!F5))-H16</f>
        <v>0</v>
      </c>
      <c r="I17" s="84">
        <f>INDEX(Terziario!D6:Q6,14-(2013-PATTO_SINDACI!F5))-I16</f>
        <v>1228.0193174542769</v>
      </c>
      <c r="J17" s="84">
        <f>INDEX(Terziario!D10:Q10,14-(2013-PATTO_SINDACI!F5))-J16</f>
        <v>342.01562457640171</v>
      </c>
      <c r="K17" s="84">
        <f>INDEX(Terziario!D8:Q8,14-(2013-PATTO_SINDACI!F5))-K16</f>
        <v>211.50843738779727</v>
      </c>
      <c r="L17" s="84">
        <f>INDEX(Terziario!D9:Q9,14-(2013-PATTO_SINDACI!F5))-L16</f>
        <v>119.46389535160355</v>
      </c>
      <c r="M17" s="85"/>
      <c r="N17" s="85"/>
      <c r="O17" s="85"/>
      <c r="P17" s="85"/>
      <c r="Q17" s="85"/>
      <c r="R17" s="85"/>
      <c r="S17" s="84">
        <f>INDEX(Terziario!D12:Q12,14-(2013-PATTO_SINDACI!F5))</f>
        <v>281.9514824828164</v>
      </c>
      <c r="T17" s="84">
        <f>INDEX(Terziario!D11:Q11,14-(2013-PATTO_SINDACI!F5))</f>
        <v>276.03716946448628</v>
      </c>
      <c r="U17" s="85"/>
      <c r="V17" s="89">
        <f t="shared" ref="V17:V20" si="0">SUM(G17:U17)</f>
        <v>5200.0369267173819</v>
      </c>
    </row>
    <row r="18" spans="2:22" x14ac:dyDescent="0.25">
      <c r="B18" s="172" t="s">
        <v>381</v>
      </c>
      <c r="C18" s="172"/>
      <c r="D18" s="172"/>
      <c r="E18" s="172"/>
      <c r="F18" s="172"/>
      <c r="G18" s="84">
        <f>INDEX(Residenza!D4:Q4,14-(2013-PATTO_SINDACI!F5))</f>
        <v>2989.547</v>
      </c>
      <c r="H18" s="84">
        <f>INDEX(Residenza!D7:Q7,14-(2013-PATTO_SINDACI!F5))</f>
        <v>0</v>
      </c>
      <c r="I18" s="84">
        <f>INDEX(Residenza!D6:Q6,14-(2013-PATTO_SINDACI!F5))</f>
        <v>10547.208170682356</v>
      </c>
      <c r="J18" s="84">
        <f>INDEX(Residenza!D10:Q10,14-(2013-PATTO_SINDACI!F5))</f>
        <v>1978.9359510153843</v>
      </c>
      <c r="K18" s="84">
        <f>INDEX(Residenza!D8:Q8,14-(2013-PATTO_SINDACI!F5))</f>
        <v>414.55250009151894</v>
      </c>
      <c r="L18" s="84">
        <f>INDEX(Residenza!D9:Q9,14-(2013-PATTO_SINDACI!F5))</f>
        <v>691.22981633494533</v>
      </c>
      <c r="M18" s="85"/>
      <c r="N18" s="85"/>
      <c r="O18" s="85"/>
      <c r="P18" s="85"/>
      <c r="Q18" s="85"/>
      <c r="R18" s="85"/>
      <c r="S18" s="84">
        <f>INDEX(Residenza!D12:Q12,14-(2013-PATTO_SINDACI!F5))</f>
        <v>13534.42201997429</v>
      </c>
      <c r="T18" s="84">
        <f>INDEX(Residenza!D11:Q11,14-(2013-PATTO_SINDACI!F5))</f>
        <v>410.54317393806105</v>
      </c>
      <c r="U18" s="85"/>
      <c r="V18" s="89">
        <f t="shared" si="0"/>
        <v>30566.438632036556</v>
      </c>
    </row>
    <row r="19" spans="2:22" x14ac:dyDescent="0.25">
      <c r="B19" s="172" t="s">
        <v>382</v>
      </c>
      <c r="C19" s="172"/>
      <c r="D19" s="172"/>
      <c r="E19" s="172"/>
      <c r="F19" s="172"/>
      <c r="G19" s="80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9">
        <f t="shared" si="0"/>
        <v>0</v>
      </c>
    </row>
    <row r="20" spans="2:22" x14ac:dyDescent="0.25">
      <c r="B20" s="173" t="s">
        <v>384</v>
      </c>
      <c r="C20" s="173"/>
      <c r="D20" s="173"/>
      <c r="E20" s="173"/>
      <c r="F20" s="173"/>
      <c r="G20" s="86">
        <f t="shared" ref="G20:L20" si="1">SUM(G16:G19)</f>
        <v>5730.5879999999997</v>
      </c>
      <c r="H20" s="86">
        <f t="shared" si="1"/>
        <v>0</v>
      </c>
      <c r="I20" s="86">
        <f t="shared" si="1"/>
        <v>11775.227488136632</v>
      </c>
      <c r="J20" s="86">
        <f t="shared" si="1"/>
        <v>2320.951575591786</v>
      </c>
      <c r="K20" s="86">
        <f t="shared" si="1"/>
        <v>626.06093747931618</v>
      </c>
      <c r="L20" s="86">
        <f t="shared" si="1"/>
        <v>810.69371168654891</v>
      </c>
      <c r="M20" s="87"/>
      <c r="N20" s="87"/>
      <c r="O20" s="87"/>
      <c r="P20" s="87"/>
      <c r="Q20" s="87"/>
      <c r="R20" s="87"/>
      <c r="S20" s="86">
        <f>SUM(S16:S19)</f>
        <v>13816.373502457107</v>
      </c>
      <c r="T20" s="86">
        <f>SUM(T16:T19)</f>
        <v>686.58034340254733</v>
      </c>
      <c r="U20" s="87"/>
      <c r="V20" s="91">
        <f t="shared" si="0"/>
        <v>35766.475558753933</v>
      </c>
    </row>
    <row r="21" spans="2:22" x14ac:dyDescent="0.25">
      <c r="B21" s="165" t="s">
        <v>385</v>
      </c>
      <c r="C21" s="166"/>
      <c r="D21" s="166"/>
      <c r="E21" s="166"/>
      <c r="F21" s="166"/>
      <c r="G21" s="166"/>
      <c r="H21" s="166"/>
      <c r="I21" s="166"/>
      <c r="J21" s="166"/>
      <c r="K21" s="166"/>
      <c r="L21" s="166"/>
      <c r="M21" s="166"/>
      <c r="N21" s="166"/>
      <c r="O21" s="166"/>
      <c r="P21" s="166"/>
      <c r="Q21" s="166"/>
      <c r="R21" s="166"/>
      <c r="S21" s="166"/>
      <c r="T21" s="166"/>
      <c r="U21" s="166"/>
      <c r="V21" s="167"/>
    </row>
    <row r="22" spans="2:22" x14ac:dyDescent="0.25">
      <c r="B22" s="172" t="s">
        <v>386</v>
      </c>
      <c r="C22" s="172"/>
      <c r="D22" s="172"/>
      <c r="E22" s="172"/>
      <c r="F22" s="172"/>
      <c r="G22" s="80"/>
      <c r="H22" s="81"/>
      <c r="I22" s="80"/>
      <c r="J22" s="80"/>
      <c r="K22" s="81"/>
      <c r="L22" s="80"/>
      <c r="M22" s="80"/>
      <c r="N22" s="81"/>
      <c r="O22" s="81"/>
      <c r="P22" s="81"/>
      <c r="Q22" s="81"/>
      <c r="R22" s="80"/>
      <c r="S22" s="81"/>
      <c r="T22" s="81"/>
      <c r="U22" s="81"/>
      <c r="V22" s="89">
        <f>SUM(G22:U22)</f>
        <v>0</v>
      </c>
    </row>
    <row r="23" spans="2:22" x14ac:dyDescent="0.25">
      <c r="B23" s="172" t="s">
        <v>387</v>
      </c>
      <c r="C23" s="172"/>
      <c r="D23" s="172"/>
      <c r="E23" s="172"/>
      <c r="F23" s="172"/>
      <c r="G23" s="84">
        <f>INDEX(Trasporti!C8:P8,14-(2013-PATTO_SINDACI!F5))</f>
        <v>0</v>
      </c>
      <c r="H23" s="85"/>
      <c r="I23" s="84">
        <f>INDEX(Trasporti!C7:P7,14-(2013-PATTO_SINDACI!F5))-I22</f>
        <v>474.42098982442093</v>
      </c>
      <c r="J23" s="84">
        <f>INDEX(Trasporti!C6:P6,14-(2013-PATTO_SINDACI!F5))-J22</f>
        <v>1394.1772745072471</v>
      </c>
      <c r="K23" s="85"/>
      <c r="L23" s="84">
        <f>INDEX(Trasporti!C5:P5,14-(2013-PATTO_SINDACI!F5))-L22</f>
        <v>15504.058879164251</v>
      </c>
      <c r="M23" s="84">
        <f>INDEX(Trasporti!C4:P4,14-(2013-PATTO_SINDACI!F5))-M22</f>
        <v>7917.0391820704745</v>
      </c>
      <c r="N23" s="85"/>
      <c r="O23" s="85"/>
      <c r="P23" s="85"/>
      <c r="Q23" s="85"/>
      <c r="R23" s="84">
        <f>INDEX(Trasporti!C9:P9,14-(2013-PATTO_SINDACI!F5))-R22</f>
        <v>1192.6542623886835</v>
      </c>
      <c r="S23" s="85"/>
      <c r="T23" s="85"/>
      <c r="U23" s="85"/>
      <c r="V23" s="89">
        <f t="shared" ref="V23:V24" si="2">SUM(G23:U23)</f>
        <v>26482.350587955079</v>
      </c>
    </row>
    <row r="24" spans="2:22" x14ac:dyDescent="0.25">
      <c r="B24" s="173" t="s">
        <v>388</v>
      </c>
      <c r="C24" s="173"/>
      <c r="D24" s="173"/>
      <c r="E24" s="173"/>
      <c r="F24" s="173"/>
      <c r="G24" s="86">
        <f>SUM(G22:G23)</f>
        <v>0</v>
      </c>
      <c r="H24" s="87"/>
      <c r="I24" s="86">
        <f t="shared" ref="I24:R24" si="3">SUM(I22:I23)</f>
        <v>474.42098982442093</v>
      </c>
      <c r="J24" s="86">
        <f t="shared" si="3"/>
        <v>1394.1772745072471</v>
      </c>
      <c r="K24" s="87"/>
      <c r="L24" s="86">
        <f t="shared" si="3"/>
        <v>15504.058879164251</v>
      </c>
      <c r="M24" s="86">
        <f t="shared" si="3"/>
        <v>7917.0391820704745</v>
      </c>
      <c r="N24" s="87"/>
      <c r="O24" s="87"/>
      <c r="P24" s="87"/>
      <c r="Q24" s="87"/>
      <c r="R24" s="86">
        <f t="shared" si="3"/>
        <v>1192.6542623886835</v>
      </c>
      <c r="S24" s="87"/>
      <c r="T24" s="87"/>
      <c r="U24" s="87"/>
      <c r="V24" s="91">
        <f t="shared" si="2"/>
        <v>26482.350587955079</v>
      </c>
    </row>
    <row r="25" spans="2:22" x14ac:dyDescent="0.25">
      <c r="B25" s="165" t="s">
        <v>389</v>
      </c>
      <c r="C25" s="166"/>
      <c r="D25" s="166"/>
      <c r="E25" s="166"/>
      <c r="F25" s="166"/>
      <c r="G25" s="166"/>
      <c r="H25" s="166"/>
      <c r="I25" s="166"/>
      <c r="J25" s="166"/>
      <c r="K25" s="166"/>
      <c r="L25" s="166"/>
      <c r="M25" s="166"/>
      <c r="N25" s="166"/>
      <c r="O25" s="166"/>
      <c r="P25" s="166"/>
      <c r="Q25" s="166"/>
      <c r="R25" s="166"/>
      <c r="S25" s="166"/>
      <c r="T25" s="166"/>
      <c r="U25" s="166"/>
      <c r="V25" s="167"/>
    </row>
    <row r="26" spans="2:22" x14ac:dyDescent="0.25">
      <c r="B26" s="172" t="s">
        <v>390</v>
      </c>
      <c r="C26" s="172"/>
      <c r="D26" s="172"/>
      <c r="E26" s="172"/>
      <c r="F26" s="172"/>
      <c r="G26" s="84">
        <f>IF(F8="Sì",INDEX(Agricoltura!C4:P4,14-(2013-PATTO_SINDACI!F5)),"n.i.")</f>
        <v>109.51255826850947</v>
      </c>
      <c r="H26" s="88"/>
      <c r="I26" s="88"/>
      <c r="J26" s="88"/>
      <c r="K26" s="88"/>
      <c r="L26" s="84">
        <f>IF(F8="Sì",INDEX(Agricoltura!C5:P5,14-(2013-PATTO_SINDACI!F5)),"n.i.")</f>
        <v>2164.4150930232563</v>
      </c>
      <c r="M26" s="88"/>
      <c r="N26" s="88"/>
      <c r="O26" s="88"/>
      <c r="P26" s="88"/>
      <c r="Q26" s="88"/>
      <c r="R26" s="88"/>
      <c r="S26" s="88"/>
      <c r="T26" s="88"/>
      <c r="U26" s="88"/>
      <c r="V26" s="89">
        <f>SUM(G26:U26)</f>
        <v>2273.9276512917659</v>
      </c>
    </row>
    <row r="27" spans="2:22" x14ac:dyDescent="0.25">
      <c r="B27" s="148" t="s">
        <v>391</v>
      </c>
      <c r="C27" s="148"/>
      <c r="D27" s="148"/>
      <c r="E27" s="148"/>
      <c r="F27" s="148"/>
      <c r="G27" s="89">
        <f>IF(F8="Sì",SUM(G24+G26+G20),(G20+G24))</f>
        <v>5840.1005582685093</v>
      </c>
      <c r="H27" s="89">
        <f t="shared" ref="H27:V27" si="4">SUM(H24+H26+H20)</f>
        <v>0</v>
      </c>
      <c r="I27" s="89">
        <f t="shared" si="4"/>
        <v>12249.648477961053</v>
      </c>
      <c r="J27" s="89">
        <f t="shared" si="4"/>
        <v>3715.1288500990331</v>
      </c>
      <c r="K27" s="89">
        <f t="shared" si="4"/>
        <v>626.06093747931618</v>
      </c>
      <c r="L27" s="89">
        <f>IF(F8="Sì",SUM(L24+L26+L20),(L20+L24))</f>
        <v>18479.167683874057</v>
      </c>
      <c r="M27" s="89">
        <f t="shared" si="4"/>
        <v>7917.0391820704745</v>
      </c>
      <c r="N27" s="89" t="s">
        <v>402</v>
      </c>
      <c r="O27" s="89" t="s">
        <v>402</v>
      </c>
      <c r="P27" s="89" t="s">
        <v>402</v>
      </c>
      <c r="Q27" s="89" t="s">
        <v>402</v>
      </c>
      <c r="R27" s="89">
        <f t="shared" si="4"/>
        <v>1192.6542623886835</v>
      </c>
      <c r="S27" s="89">
        <f t="shared" si="4"/>
        <v>13816.373502457107</v>
      </c>
      <c r="T27" s="89">
        <f t="shared" si="4"/>
        <v>686.58034340254733</v>
      </c>
      <c r="U27" s="89" t="s">
        <v>402</v>
      </c>
      <c r="V27" s="90">
        <f t="shared" si="4"/>
        <v>64522.753798000776</v>
      </c>
    </row>
    <row r="28" spans="2:22" x14ac:dyDescent="0.25">
      <c r="B28" s="1" t="s">
        <v>403</v>
      </c>
    </row>
    <row r="29" spans="2:22" x14ac:dyDescent="0.25">
      <c r="B29" s="1" t="s">
        <v>404</v>
      </c>
    </row>
    <row r="30" spans="2:22" x14ac:dyDescent="0.25"/>
    <row r="31" spans="2:22" ht="15.75" thickBot="1" x14ac:dyDescent="0.3">
      <c r="B31" s="75" t="s">
        <v>414</v>
      </c>
    </row>
    <row r="32" spans="2:22" ht="15.75" thickBot="1" x14ac:dyDescent="0.3">
      <c r="B32" s="76" t="s">
        <v>415</v>
      </c>
      <c r="K32" s="77" t="s">
        <v>376</v>
      </c>
    </row>
    <row r="33" spans="2:22" ht="15.75" thickBot="1" x14ac:dyDescent="0.3">
      <c r="B33" s="97" t="s">
        <v>425</v>
      </c>
    </row>
    <row r="34" spans="2:22" ht="15.75" thickBot="1" x14ac:dyDescent="0.3">
      <c r="B34" s="76" t="s">
        <v>418</v>
      </c>
      <c r="K34" s="82"/>
      <c r="L34" s="1" t="s">
        <v>416</v>
      </c>
    </row>
    <row r="35" spans="2:22" ht="15.75" thickBot="1" x14ac:dyDescent="0.3">
      <c r="B35" s="76" t="s">
        <v>417</v>
      </c>
      <c r="K35" s="77" t="s">
        <v>376</v>
      </c>
    </row>
    <row r="36" spans="2:22" ht="15.75" thickBot="1" x14ac:dyDescent="0.3">
      <c r="B36" s="76" t="s">
        <v>419</v>
      </c>
      <c r="K36" s="82"/>
      <c r="L36" s="1" t="s">
        <v>416</v>
      </c>
    </row>
    <row r="37" spans="2:22" ht="30" x14ac:dyDescent="0.25">
      <c r="B37" s="151" t="s">
        <v>405</v>
      </c>
      <c r="C37" s="152"/>
      <c r="D37" s="152"/>
      <c r="E37" s="152"/>
      <c r="F37" s="153"/>
      <c r="G37" s="79" t="s">
        <v>392</v>
      </c>
      <c r="H37" s="79" t="s">
        <v>318</v>
      </c>
      <c r="I37" s="79" t="s">
        <v>317</v>
      </c>
      <c r="J37" s="79" t="s">
        <v>321</v>
      </c>
      <c r="K37" s="79" t="s">
        <v>319</v>
      </c>
      <c r="L37" s="79" t="s">
        <v>320</v>
      </c>
      <c r="M37" s="79" t="s">
        <v>345</v>
      </c>
      <c r="N37" s="79" t="s">
        <v>393</v>
      </c>
      <c r="O37" s="79" t="s">
        <v>394</v>
      </c>
      <c r="P37" s="79" t="s">
        <v>395</v>
      </c>
      <c r="Q37" s="79" t="s">
        <v>396</v>
      </c>
      <c r="R37" s="79" t="s">
        <v>400</v>
      </c>
      <c r="S37" s="79" t="s">
        <v>397</v>
      </c>
      <c r="T37" s="79" t="s">
        <v>398</v>
      </c>
      <c r="U37" s="79" t="s">
        <v>399</v>
      </c>
      <c r="V37" s="6"/>
    </row>
    <row r="38" spans="2:22" x14ac:dyDescent="0.25">
      <c r="B38" s="154"/>
      <c r="C38" s="155"/>
      <c r="D38" s="155"/>
      <c r="E38" s="155"/>
      <c r="F38" s="156"/>
      <c r="G38" s="92">
        <f>(INDEX([3]fattore_elettrico!$U$4:$AH$318,GLOBALE!D3-1000,14-(2013-PATTO_SINDACI!F5))*G27-0.483*(K34+K36))/G27</f>
        <v>0.45995835568502458</v>
      </c>
      <c r="H38" s="92">
        <f>INDEX([3]fattori_emissione!$U$3:$AH$317,GLOBALE!D3-1000,14-(2013-PATTO_SINDACI!F5))</f>
        <v>0</v>
      </c>
      <c r="I38" s="93">
        <v>0.20200000000000001</v>
      </c>
      <c r="J38" s="93">
        <v>0.22700000000000001</v>
      </c>
      <c r="K38" s="93">
        <v>0.27900000000000003</v>
      </c>
      <c r="L38" s="93">
        <v>0.26700000000000002</v>
      </c>
      <c r="M38" s="93">
        <v>0.249</v>
      </c>
      <c r="N38" s="93" t="s">
        <v>402</v>
      </c>
      <c r="O38" s="93" t="s">
        <v>402</v>
      </c>
      <c r="P38" s="93" t="s">
        <v>402</v>
      </c>
      <c r="Q38" s="93" t="s">
        <v>402</v>
      </c>
      <c r="R38" s="93">
        <v>0</v>
      </c>
      <c r="S38" s="93">
        <v>0</v>
      </c>
      <c r="T38" s="93">
        <v>0</v>
      </c>
      <c r="U38" s="93" t="s">
        <v>402</v>
      </c>
      <c r="V38" s="6"/>
    </row>
    <row r="39" spans="2:22" x14ac:dyDescent="0.25"/>
    <row r="40" spans="2:22" x14ac:dyDescent="0.25">
      <c r="B40" s="75" t="s">
        <v>420</v>
      </c>
    </row>
    <row r="41" spans="2:22" ht="18" x14ac:dyDescent="0.35">
      <c r="B41" s="161" t="s">
        <v>383</v>
      </c>
      <c r="C41" s="161"/>
      <c r="D41" s="161"/>
      <c r="E41" s="161"/>
      <c r="F41" s="161"/>
      <c r="G41" s="162" t="s">
        <v>406</v>
      </c>
      <c r="H41" s="163"/>
      <c r="I41" s="163"/>
      <c r="J41" s="163"/>
      <c r="K41" s="163"/>
      <c r="L41" s="163"/>
      <c r="M41" s="163"/>
      <c r="N41" s="163"/>
      <c r="O41" s="163"/>
      <c r="P41" s="163"/>
      <c r="Q41" s="163"/>
      <c r="R41" s="163"/>
      <c r="S41" s="163"/>
      <c r="T41" s="163"/>
      <c r="U41" s="163"/>
      <c r="V41" s="164"/>
    </row>
    <row r="42" spans="2:22" ht="30" x14ac:dyDescent="0.25">
      <c r="B42" s="161"/>
      <c r="C42" s="161"/>
      <c r="D42" s="161"/>
      <c r="E42" s="161"/>
      <c r="F42" s="161"/>
      <c r="G42" s="83" t="s">
        <v>392</v>
      </c>
      <c r="H42" s="83" t="s">
        <v>318</v>
      </c>
      <c r="I42" s="83" t="s">
        <v>317</v>
      </c>
      <c r="J42" s="83" t="s">
        <v>321</v>
      </c>
      <c r="K42" s="83" t="s">
        <v>319</v>
      </c>
      <c r="L42" s="83" t="s">
        <v>320</v>
      </c>
      <c r="M42" s="83" t="s">
        <v>345</v>
      </c>
      <c r="N42" s="83" t="s">
        <v>393</v>
      </c>
      <c r="O42" s="83" t="s">
        <v>394</v>
      </c>
      <c r="P42" s="83" t="s">
        <v>395</v>
      </c>
      <c r="Q42" s="83" t="s">
        <v>396</v>
      </c>
      <c r="R42" s="83" t="s">
        <v>400</v>
      </c>
      <c r="S42" s="83" t="s">
        <v>397</v>
      </c>
      <c r="T42" s="83" t="s">
        <v>398</v>
      </c>
      <c r="U42" s="83" t="s">
        <v>399</v>
      </c>
      <c r="V42" s="83" t="s">
        <v>391</v>
      </c>
    </row>
    <row r="43" spans="2:22" x14ac:dyDescent="0.25">
      <c r="B43" s="165" t="s">
        <v>378</v>
      </c>
      <c r="C43" s="166"/>
      <c r="D43" s="166"/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6"/>
      <c r="U43" s="166"/>
      <c r="V43" s="167"/>
    </row>
    <row r="44" spans="2:22" x14ac:dyDescent="0.25">
      <c r="B44" s="149" t="s">
        <v>379</v>
      </c>
      <c r="C44" s="149"/>
      <c r="D44" s="149"/>
      <c r="E44" s="149"/>
      <c r="F44" s="149"/>
      <c r="G44" s="94">
        <f>G38*G16</f>
        <v>0</v>
      </c>
      <c r="H44" s="94">
        <f>H38*H16</f>
        <v>0</v>
      </c>
      <c r="I44" s="94">
        <f>I16*I38</f>
        <v>0</v>
      </c>
      <c r="J44" s="94">
        <f>J16*J38</f>
        <v>0</v>
      </c>
      <c r="K44" s="94">
        <f>K16*K38</f>
        <v>0</v>
      </c>
      <c r="L44" s="94">
        <f>L16*L38</f>
        <v>0</v>
      </c>
      <c r="M44" s="95"/>
      <c r="N44" s="95"/>
      <c r="O44" s="95"/>
      <c r="P44" s="95"/>
      <c r="Q44" s="95"/>
      <c r="R44" s="95"/>
      <c r="S44" s="94">
        <f>S16*S38</f>
        <v>0</v>
      </c>
      <c r="T44" s="94">
        <f>T16*T38</f>
        <v>0</v>
      </c>
      <c r="U44" s="95"/>
      <c r="V44" s="89">
        <f>SUM(G44:U44)</f>
        <v>0</v>
      </c>
    </row>
    <row r="45" spans="2:22" x14ac:dyDescent="0.25">
      <c r="B45" s="149" t="s">
        <v>380</v>
      </c>
      <c r="C45" s="149"/>
      <c r="D45" s="149"/>
      <c r="E45" s="149"/>
      <c r="F45" s="149"/>
      <c r="G45" s="94">
        <f>G17*G38</f>
        <v>1260.7647112252355</v>
      </c>
      <c r="H45" s="94">
        <f>H38*H17</f>
        <v>0</v>
      </c>
      <c r="I45" s="94">
        <f>I17*I38</f>
        <v>248.05990212576395</v>
      </c>
      <c r="J45" s="94">
        <f>J17*J38</f>
        <v>77.637546778843188</v>
      </c>
      <c r="K45" s="94">
        <f>K17*K38</f>
        <v>59.010854031195443</v>
      </c>
      <c r="L45" s="94">
        <f>L17*L38</f>
        <v>31.896860058878151</v>
      </c>
      <c r="M45" s="95"/>
      <c r="N45" s="95"/>
      <c r="O45" s="95"/>
      <c r="P45" s="95"/>
      <c r="Q45" s="95"/>
      <c r="R45" s="95"/>
      <c r="S45" s="94">
        <f>S17*S38</f>
        <v>0</v>
      </c>
      <c r="T45" s="94">
        <f>T17*T38</f>
        <v>0</v>
      </c>
      <c r="U45" s="95"/>
      <c r="V45" s="89">
        <f t="shared" ref="V45:V48" si="5">SUM(G45:U45)</f>
        <v>1677.3698742199165</v>
      </c>
    </row>
    <row r="46" spans="2:22" x14ac:dyDescent="0.25">
      <c r="B46" s="149" t="s">
        <v>381</v>
      </c>
      <c r="C46" s="149"/>
      <c r="D46" s="149"/>
      <c r="E46" s="149"/>
      <c r="F46" s="149"/>
      <c r="G46" s="94">
        <f>G18*G38</f>
        <v>1375.0671223630982</v>
      </c>
      <c r="H46" s="94">
        <f>H38*H18</f>
        <v>0</v>
      </c>
      <c r="I46" s="94">
        <f>I18*I38</f>
        <v>2130.5360504778359</v>
      </c>
      <c r="J46" s="94">
        <f>J18*J38</f>
        <v>449.21846088049222</v>
      </c>
      <c r="K46" s="94">
        <f>K18*K38</f>
        <v>115.66014752553379</v>
      </c>
      <c r="L46" s="94">
        <f>L18*L38</f>
        <v>184.55836096143042</v>
      </c>
      <c r="M46" s="95"/>
      <c r="N46" s="95"/>
      <c r="O46" s="95"/>
      <c r="P46" s="95"/>
      <c r="Q46" s="95"/>
      <c r="R46" s="95"/>
      <c r="S46" s="94">
        <f>S18*S38</f>
        <v>0</v>
      </c>
      <c r="T46" s="94">
        <f>T18*T38</f>
        <v>0</v>
      </c>
      <c r="U46" s="95"/>
      <c r="V46" s="89">
        <f t="shared" si="5"/>
        <v>4255.0401422083905</v>
      </c>
    </row>
    <row r="47" spans="2:22" x14ac:dyDescent="0.25">
      <c r="B47" s="149" t="s">
        <v>382</v>
      </c>
      <c r="C47" s="149"/>
      <c r="D47" s="149"/>
      <c r="E47" s="149"/>
      <c r="F47" s="149"/>
      <c r="G47" s="94">
        <f>G19*G38</f>
        <v>0</v>
      </c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89">
        <f t="shared" si="5"/>
        <v>0</v>
      </c>
    </row>
    <row r="48" spans="2:22" x14ac:dyDescent="0.25">
      <c r="B48" s="157" t="s">
        <v>384</v>
      </c>
      <c r="C48" s="157"/>
      <c r="D48" s="157"/>
      <c r="E48" s="157"/>
      <c r="F48" s="157"/>
      <c r="G48" s="86">
        <f t="shared" ref="G48:L48" si="6">SUM(G44:G47)</f>
        <v>2635.8318335883337</v>
      </c>
      <c r="H48" s="86">
        <f t="shared" si="6"/>
        <v>0</v>
      </c>
      <c r="I48" s="86">
        <f t="shared" si="6"/>
        <v>2378.5959526035999</v>
      </c>
      <c r="J48" s="86">
        <f t="shared" si="6"/>
        <v>526.85600765933543</v>
      </c>
      <c r="K48" s="86">
        <f t="shared" si="6"/>
        <v>174.67100155672924</v>
      </c>
      <c r="L48" s="86">
        <f t="shared" si="6"/>
        <v>216.45522102030858</v>
      </c>
      <c r="M48" s="87"/>
      <c r="N48" s="87"/>
      <c r="O48" s="87"/>
      <c r="P48" s="87"/>
      <c r="Q48" s="87"/>
      <c r="R48" s="87"/>
      <c r="S48" s="86">
        <f>SUM(S44:S47)</f>
        <v>0</v>
      </c>
      <c r="T48" s="86">
        <f>SUM(T44:T47)</f>
        <v>0</v>
      </c>
      <c r="U48" s="87"/>
      <c r="V48" s="91">
        <f t="shared" si="5"/>
        <v>5932.4100164283072</v>
      </c>
    </row>
    <row r="49" spans="2:22" x14ac:dyDescent="0.25">
      <c r="B49" s="158" t="s">
        <v>385</v>
      </c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60"/>
    </row>
    <row r="50" spans="2:22" x14ac:dyDescent="0.25">
      <c r="B50" s="149" t="s">
        <v>386</v>
      </c>
      <c r="C50" s="149"/>
      <c r="D50" s="149"/>
      <c r="E50" s="149"/>
      <c r="F50" s="149"/>
      <c r="G50" s="94">
        <f>G38*G22</f>
        <v>0</v>
      </c>
      <c r="H50" s="95"/>
      <c r="I50" s="94">
        <f>I22*I38</f>
        <v>0</v>
      </c>
      <c r="J50" s="94">
        <f>J22*J38</f>
        <v>0</v>
      </c>
      <c r="K50" s="95"/>
      <c r="L50" s="94">
        <f>L22*L38</f>
        <v>0</v>
      </c>
      <c r="M50" s="94">
        <f>M22*M38</f>
        <v>0</v>
      </c>
      <c r="N50" s="95"/>
      <c r="O50" s="95"/>
      <c r="P50" s="95"/>
      <c r="Q50" s="95"/>
      <c r="R50" s="94">
        <f>R22*R38</f>
        <v>0</v>
      </c>
      <c r="S50" s="95"/>
      <c r="T50" s="95"/>
      <c r="U50" s="95"/>
      <c r="V50" s="89">
        <f>SUM(G50:U50)</f>
        <v>0</v>
      </c>
    </row>
    <row r="51" spans="2:22" x14ac:dyDescent="0.25">
      <c r="B51" s="149" t="s">
        <v>387</v>
      </c>
      <c r="C51" s="149"/>
      <c r="D51" s="149"/>
      <c r="E51" s="149"/>
      <c r="F51" s="149"/>
      <c r="G51" s="99">
        <f>G38*G23</f>
        <v>0</v>
      </c>
      <c r="H51" s="95"/>
      <c r="I51" s="99">
        <f>I38*I23</f>
        <v>95.833039944533027</v>
      </c>
      <c r="J51" s="94">
        <f>J38*J23</f>
        <v>316.47824131314513</v>
      </c>
      <c r="K51" s="95"/>
      <c r="L51" s="94">
        <f>L23*L38</f>
        <v>4139.583720736855</v>
      </c>
      <c r="M51" s="94">
        <f>M23*M38</f>
        <v>1971.3427563355481</v>
      </c>
      <c r="N51" s="95"/>
      <c r="O51" s="95"/>
      <c r="P51" s="95"/>
      <c r="Q51" s="95"/>
      <c r="R51" s="94">
        <f>R23*R38</f>
        <v>0</v>
      </c>
      <c r="S51" s="95"/>
      <c r="T51" s="95"/>
      <c r="U51" s="95"/>
      <c r="V51" s="89">
        <f t="shared" ref="V51:V52" si="7">SUM(G51:U51)</f>
        <v>6523.2377583300813</v>
      </c>
    </row>
    <row r="52" spans="2:22" x14ac:dyDescent="0.25">
      <c r="B52" s="157" t="s">
        <v>388</v>
      </c>
      <c r="C52" s="157"/>
      <c r="D52" s="157"/>
      <c r="E52" s="157"/>
      <c r="F52" s="157"/>
      <c r="G52" s="86">
        <f>SUM(G50:G51)</f>
        <v>0</v>
      </c>
      <c r="H52" s="87"/>
      <c r="I52" s="86">
        <f t="shared" ref="I52" si="8">SUM(I50:I51)</f>
        <v>95.833039944533027</v>
      </c>
      <c r="J52" s="86">
        <f t="shared" ref="J52" si="9">SUM(J50:J51)</f>
        <v>316.47824131314513</v>
      </c>
      <c r="K52" s="87"/>
      <c r="L52" s="86">
        <f t="shared" ref="L52" si="10">SUM(L50:L51)</f>
        <v>4139.583720736855</v>
      </c>
      <c r="M52" s="86">
        <f t="shared" ref="M52" si="11">SUM(M50:M51)</f>
        <v>1971.3427563355481</v>
      </c>
      <c r="N52" s="87"/>
      <c r="O52" s="87"/>
      <c r="P52" s="87"/>
      <c r="Q52" s="87"/>
      <c r="R52" s="86">
        <f t="shared" ref="R52" si="12">SUM(R50:R51)</f>
        <v>0</v>
      </c>
      <c r="S52" s="87"/>
      <c r="T52" s="87"/>
      <c r="U52" s="87"/>
      <c r="V52" s="91">
        <f t="shared" si="7"/>
        <v>6523.2377583300813</v>
      </c>
    </row>
    <row r="53" spans="2:22" x14ac:dyDescent="0.25">
      <c r="B53" s="158" t="s">
        <v>389</v>
      </c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60"/>
    </row>
    <row r="54" spans="2:22" x14ac:dyDescent="0.25">
      <c r="B54" s="149" t="s">
        <v>390</v>
      </c>
      <c r="C54" s="149"/>
      <c r="D54" s="149"/>
      <c r="E54" s="149"/>
      <c r="F54" s="149"/>
      <c r="G54" s="94">
        <f>IF(F8="Sì",G26*G38,"n.i.")</f>
        <v>50.371216228044055</v>
      </c>
      <c r="H54" s="96"/>
      <c r="I54" s="96"/>
      <c r="J54" s="96"/>
      <c r="K54" s="96"/>
      <c r="L54" s="94">
        <f>IF(F8="Sì",L26*L38,"n.i.")</f>
        <v>577.89882983720952</v>
      </c>
      <c r="M54" s="96"/>
      <c r="N54" s="96"/>
      <c r="O54" s="96"/>
      <c r="P54" s="96"/>
      <c r="Q54" s="96"/>
      <c r="R54" s="96"/>
      <c r="S54" s="96"/>
      <c r="T54" s="96"/>
      <c r="U54" s="96"/>
      <c r="V54" s="89">
        <f>SUM(G54:U54)</f>
        <v>628.27004606525361</v>
      </c>
    </row>
    <row r="55" spans="2:22" x14ac:dyDescent="0.25">
      <c r="B55" s="150" t="s">
        <v>391</v>
      </c>
      <c r="C55" s="150"/>
      <c r="D55" s="150"/>
      <c r="E55" s="150"/>
      <c r="F55" s="150"/>
      <c r="G55" s="89">
        <f>IF(F8="Sì",SUM(G52+G54+G48),(G48+G52))</f>
        <v>2686.2030498163776</v>
      </c>
      <c r="H55" s="89">
        <f t="shared" ref="H55" si="13">SUM(H52+H54+H48)</f>
        <v>0</v>
      </c>
      <c r="I55" s="89">
        <f t="shared" ref="I55" si="14">SUM(I52+I54+I48)</f>
        <v>2474.428992548133</v>
      </c>
      <c r="J55" s="89">
        <f t="shared" ref="J55" si="15">SUM(J52+J54+J48)</f>
        <v>843.33424897248051</v>
      </c>
      <c r="K55" s="89">
        <f t="shared" ref="K55" si="16">SUM(K52+K54+K48)</f>
        <v>174.67100155672924</v>
      </c>
      <c r="L55" s="89">
        <f>IF(F8="Sì",SUM(L52+L54+L48),(L48+L52))</f>
        <v>4933.9377715943729</v>
      </c>
      <c r="M55" s="89">
        <f t="shared" ref="M55" si="17">SUM(M52+M54+M48)</f>
        <v>1971.3427563355481</v>
      </c>
      <c r="N55" s="89" t="s">
        <v>402</v>
      </c>
      <c r="O55" s="89" t="s">
        <v>402</v>
      </c>
      <c r="P55" s="89" t="s">
        <v>402</v>
      </c>
      <c r="Q55" s="89" t="s">
        <v>402</v>
      </c>
      <c r="R55" s="89">
        <f t="shared" ref="R55" si="18">SUM(R52+R54+R48)</f>
        <v>0</v>
      </c>
      <c r="S55" s="89">
        <f t="shared" ref="S55" si="19">SUM(S52+S54+S48)</f>
        <v>0</v>
      </c>
      <c r="T55" s="89">
        <f t="shared" ref="T55" si="20">SUM(T52+T54+T48)</f>
        <v>0</v>
      </c>
      <c r="U55" s="89" t="s">
        <v>402</v>
      </c>
      <c r="V55" s="90">
        <f t="shared" ref="V55" si="21">SUM(V52+V54+V48)</f>
        <v>13083.917820823641</v>
      </c>
    </row>
    <row r="56" spans="2:22" x14ac:dyDescent="0.25">
      <c r="B56" s="1" t="s">
        <v>403</v>
      </c>
    </row>
    <row r="57" spans="2:22" x14ac:dyDescent="0.25">
      <c r="B57" s="1" t="s">
        <v>404</v>
      </c>
    </row>
    <row r="58" spans="2:22" x14ac:dyDescent="0.25"/>
    <row r="59" spans="2:22" x14ac:dyDescent="0.25"/>
    <row r="60" spans="2:22" x14ac:dyDescent="0.25"/>
    <row r="61" spans="2:22" x14ac:dyDescent="0.25"/>
    <row r="62" spans="2:22" x14ac:dyDescent="0.25"/>
    <row r="63" spans="2:22" x14ac:dyDescent="0.25"/>
    <row r="64" spans="2:22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  <row r="161" hidden="1" x14ac:dyDescent="0.25"/>
    <row r="162" hidden="1" x14ac:dyDescent="0.25"/>
    <row r="163" hidden="1" x14ac:dyDescent="0.25"/>
    <row r="164" hidden="1" x14ac:dyDescent="0.25"/>
    <row r="165" hidden="1" x14ac:dyDescent="0.25"/>
    <row r="166" hidden="1" x14ac:dyDescent="0.25"/>
    <row r="167" hidden="1" x14ac:dyDescent="0.25"/>
    <row r="168" hidden="1" x14ac:dyDescent="0.25"/>
    <row r="169" hidden="1" x14ac:dyDescent="0.25"/>
    <row r="170" hidden="1" x14ac:dyDescent="0.25"/>
    <row r="171" hidden="1" x14ac:dyDescent="0.25"/>
    <row r="172" hidden="1" x14ac:dyDescent="0.25"/>
    <row r="173" hidden="1" x14ac:dyDescent="0.25"/>
    <row r="174" hidden="1" x14ac:dyDescent="0.25"/>
    <row r="175" hidden="1" x14ac:dyDescent="0.25"/>
    <row r="176" hidden="1" x14ac:dyDescent="0.25"/>
    <row r="177" hidden="1" x14ac:dyDescent="0.25"/>
    <row r="178" hidden="1" x14ac:dyDescent="0.25"/>
    <row r="179" hidden="1" x14ac:dyDescent="0.25"/>
    <row r="180" hidden="1" x14ac:dyDescent="0.25"/>
    <row r="181" hidden="1" x14ac:dyDescent="0.25"/>
    <row r="182" hidden="1" x14ac:dyDescent="0.25"/>
    <row r="183" hidden="1" x14ac:dyDescent="0.25"/>
    <row r="184" hidden="1" x14ac:dyDescent="0.25"/>
    <row r="185" hidden="1" x14ac:dyDescent="0.25"/>
    <row r="186" hidden="1" x14ac:dyDescent="0.25"/>
    <row r="187" hidden="1" x14ac:dyDescent="0.25"/>
    <row r="188" hidden="1" x14ac:dyDescent="0.25"/>
    <row r="189" hidden="1" x14ac:dyDescent="0.25"/>
    <row r="190" hidden="1" x14ac:dyDescent="0.25"/>
    <row r="191" hidden="1" x14ac:dyDescent="0.25"/>
    <row r="192" hidden="1" x14ac:dyDescent="0.25"/>
    <row r="193" hidden="1" x14ac:dyDescent="0.25"/>
    <row r="194" hidden="1" x14ac:dyDescent="0.25"/>
    <row r="195" hidden="1" x14ac:dyDescent="0.25"/>
    <row r="196" hidden="1" x14ac:dyDescent="0.25"/>
    <row r="197" hidden="1" x14ac:dyDescent="0.25"/>
    <row r="198" hidden="1" x14ac:dyDescent="0.25"/>
    <row r="199" hidden="1" x14ac:dyDescent="0.25"/>
    <row r="200" hidden="1" x14ac:dyDescent="0.25"/>
    <row r="201" hidden="1" x14ac:dyDescent="0.25"/>
    <row r="202" hidden="1" x14ac:dyDescent="0.25"/>
    <row r="203" hidden="1" x14ac:dyDescent="0.25"/>
    <row r="204" hidden="1" x14ac:dyDescent="0.25"/>
    <row r="205" hidden="1" x14ac:dyDescent="0.25"/>
    <row r="206" hidden="1" x14ac:dyDescent="0.25"/>
    <row r="207" hidden="1" x14ac:dyDescent="0.25"/>
    <row r="208" hidden="1" x14ac:dyDescent="0.25"/>
    <row r="209" hidden="1" x14ac:dyDescent="0.25"/>
    <row r="210" hidden="1" x14ac:dyDescent="0.25"/>
    <row r="211" hidden="1" x14ac:dyDescent="0.25"/>
    <row r="212" hidden="1" x14ac:dyDescent="0.25"/>
    <row r="213" hidden="1" x14ac:dyDescent="0.25"/>
    <row r="214" hidden="1" x14ac:dyDescent="0.25"/>
    <row r="215" hidden="1" x14ac:dyDescent="0.25"/>
    <row r="216" hidden="1" x14ac:dyDescent="0.25"/>
    <row r="217" hidden="1" x14ac:dyDescent="0.25"/>
    <row r="218" hidden="1" x14ac:dyDescent="0.25"/>
    <row r="219" hidden="1" x14ac:dyDescent="0.25"/>
    <row r="220" hidden="1" x14ac:dyDescent="0.25"/>
    <row r="221" hidden="1" x14ac:dyDescent="0.25"/>
    <row r="222" hidden="1" x14ac:dyDescent="0.25"/>
    <row r="223" hidden="1" x14ac:dyDescent="0.25"/>
    <row r="224" hidden="1" x14ac:dyDescent="0.25"/>
    <row r="225" hidden="1" x14ac:dyDescent="0.25"/>
    <row r="226" hidden="1" x14ac:dyDescent="0.25"/>
    <row r="227" hidden="1" x14ac:dyDescent="0.25"/>
    <row r="228" hidden="1" x14ac:dyDescent="0.25"/>
    <row r="229" hidden="1" x14ac:dyDescent="0.25"/>
    <row r="230" hidden="1" x14ac:dyDescent="0.25"/>
    <row r="231" hidden="1" x14ac:dyDescent="0.25"/>
    <row r="232" hidden="1" x14ac:dyDescent="0.25"/>
    <row r="233" hidden="1" x14ac:dyDescent="0.25"/>
    <row r="234" hidden="1" x14ac:dyDescent="0.25"/>
    <row r="235" hidden="1" x14ac:dyDescent="0.25"/>
    <row r="236" hidden="1" x14ac:dyDescent="0.25"/>
    <row r="237" hidden="1" x14ac:dyDescent="0.25"/>
    <row r="238" hidden="1" x14ac:dyDescent="0.25"/>
    <row r="239" hidden="1" x14ac:dyDescent="0.25"/>
    <row r="240" hidden="1" x14ac:dyDescent="0.25"/>
    <row r="241" hidden="1" x14ac:dyDescent="0.25"/>
    <row r="242" hidden="1" x14ac:dyDescent="0.25"/>
    <row r="243" hidden="1" x14ac:dyDescent="0.25"/>
    <row r="244" hidden="1" x14ac:dyDescent="0.25"/>
    <row r="245" hidden="1" x14ac:dyDescent="0.25"/>
    <row r="246" hidden="1" x14ac:dyDescent="0.25"/>
    <row r="247" hidden="1" x14ac:dyDescent="0.25"/>
    <row r="248" hidden="1" x14ac:dyDescent="0.25"/>
    <row r="249" hidden="1" x14ac:dyDescent="0.25"/>
    <row r="250" hidden="1" x14ac:dyDescent="0.25"/>
    <row r="251" hidden="1" x14ac:dyDescent="0.25"/>
    <row r="252" hidden="1" x14ac:dyDescent="0.25"/>
    <row r="253" hidden="1" x14ac:dyDescent="0.25"/>
    <row r="254" hidden="1" x14ac:dyDescent="0.25"/>
    <row r="255" hidden="1" x14ac:dyDescent="0.25"/>
    <row r="256" hidden="1" x14ac:dyDescent="0.25"/>
    <row r="257" hidden="1" x14ac:dyDescent="0.25"/>
    <row r="258" hidden="1" x14ac:dyDescent="0.25"/>
    <row r="259" hidden="1" x14ac:dyDescent="0.25"/>
    <row r="260" hidden="1" x14ac:dyDescent="0.25"/>
    <row r="261" hidden="1" x14ac:dyDescent="0.25"/>
    <row r="262" hidden="1" x14ac:dyDescent="0.25"/>
    <row r="263" hidden="1" x14ac:dyDescent="0.25"/>
    <row r="264" hidden="1" x14ac:dyDescent="0.25"/>
    <row r="265" hidden="1" x14ac:dyDescent="0.25"/>
    <row r="266" hidden="1" x14ac:dyDescent="0.25"/>
    <row r="267" hidden="1" x14ac:dyDescent="0.25"/>
    <row r="268" hidden="1" x14ac:dyDescent="0.25"/>
    <row r="269" hidden="1" x14ac:dyDescent="0.25"/>
    <row r="270" hidden="1" x14ac:dyDescent="0.25"/>
    <row r="271" hidden="1" x14ac:dyDescent="0.25"/>
    <row r="272" hidden="1" x14ac:dyDescent="0.25"/>
    <row r="273" hidden="1" x14ac:dyDescent="0.25"/>
    <row r="274" hidden="1" x14ac:dyDescent="0.25"/>
    <row r="275" hidden="1" x14ac:dyDescent="0.25"/>
    <row r="276" hidden="1" x14ac:dyDescent="0.25"/>
    <row r="277" hidden="1" x14ac:dyDescent="0.25"/>
    <row r="278" hidden="1" x14ac:dyDescent="0.25"/>
    <row r="279" hidden="1" x14ac:dyDescent="0.25"/>
    <row r="280" hidden="1" x14ac:dyDescent="0.25"/>
    <row r="281" hidden="1" x14ac:dyDescent="0.25"/>
    <row r="282" hidden="1" x14ac:dyDescent="0.25"/>
    <row r="283" hidden="1" x14ac:dyDescent="0.25"/>
    <row r="284" hidden="1" x14ac:dyDescent="0.25"/>
    <row r="285" hidden="1" x14ac:dyDescent="0.25"/>
    <row r="286" hidden="1" x14ac:dyDescent="0.25"/>
    <row r="287" hidden="1" x14ac:dyDescent="0.25"/>
    <row r="288" hidden="1" x14ac:dyDescent="0.25"/>
    <row r="289" hidden="1" x14ac:dyDescent="0.25"/>
    <row r="290" hidden="1" x14ac:dyDescent="0.25"/>
    <row r="291" hidden="1" x14ac:dyDescent="0.25"/>
    <row r="292" hidden="1" x14ac:dyDescent="0.25"/>
    <row r="293" hidden="1" x14ac:dyDescent="0.25"/>
    <row r="294" hidden="1" x14ac:dyDescent="0.25"/>
    <row r="295" hidden="1" x14ac:dyDescent="0.25"/>
    <row r="296" hidden="1" x14ac:dyDescent="0.25"/>
    <row r="297" hidden="1" x14ac:dyDescent="0.25"/>
    <row r="298" hidden="1" x14ac:dyDescent="0.25"/>
    <row r="299" hidden="1" x14ac:dyDescent="0.25"/>
    <row r="300" hidden="1" x14ac:dyDescent="0.25"/>
    <row r="301" hidden="1" x14ac:dyDescent="0.25"/>
    <row r="302" hidden="1" x14ac:dyDescent="0.25"/>
    <row r="303" hidden="1" x14ac:dyDescent="0.25"/>
    <row r="304" hidden="1" x14ac:dyDescent="0.25"/>
    <row r="305" hidden="1" x14ac:dyDescent="0.25"/>
    <row r="306" hidden="1" x14ac:dyDescent="0.25"/>
    <row r="307" hidden="1" x14ac:dyDescent="0.25"/>
    <row r="308" hidden="1" x14ac:dyDescent="0.25"/>
    <row r="309" hidden="1" x14ac:dyDescent="0.25"/>
    <row r="310" hidden="1" x14ac:dyDescent="0.25"/>
    <row r="311" hidden="1" x14ac:dyDescent="0.25"/>
    <row r="312" hidden="1" x14ac:dyDescent="0.25"/>
    <row r="313" hidden="1" x14ac:dyDescent="0.25"/>
    <row r="314" hidden="1" x14ac:dyDescent="0.25"/>
    <row r="315" hidden="1" x14ac:dyDescent="0.25"/>
    <row r="316" hidden="1" x14ac:dyDescent="0.25"/>
    <row r="317" hidden="1" x14ac:dyDescent="0.25"/>
    <row r="318" hidden="1" x14ac:dyDescent="0.25"/>
    <row r="319" hidden="1" x14ac:dyDescent="0.25"/>
    <row r="320" hidden="1" x14ac:dyDescent="0.25"/>
    <row r="321" hidden="1" x14ac:dyDescent="0.25"/>
    <row r="322" hidden="1" x14ac:dyDescent="0.25"/>
    <row r="323" hidden="1" x14ac:dyDescent="0.25"/>
    <row r="324" hidden="1" x14ac:dyDescent="0.25"/>
    <row r="325" hidden="1" x14ac:dyDescent="0.25"/>
    <row r="326" hidden="1" x14ac:dyDescent="0.25"/>
    <row r="327" hidden="1" x14ac:dyDescent="0.25"/>
    <row r="328" hidden="1" x14ac:dyDescent="0.25"/>
    <row r="329" hidden="1" x14ac:dyDescent="0.25"/>
    <row r="330" hidden="1" x14ac:dyDescent="0.25"/>
    <row r="331" hidden="1" x14ac:dyDescent="0.25"/>
    <row r="332" hidden="1" x14ac:dyDescent="0.25"/>
    <row r="333" hidden="1" x14ac:dyDescent="0.25"/>
    <row r="334" hidden="1" x14ac:dyDescent="0.25"/>
    <row r="335" hidden="1" x14ac:dyDescent="0.25"/>
    <row r="336" hidden="1" x14ac:dyDescent="0.25"/>
    <row r="337" hidden="1" x14ac:dyDescent="0.25"/>
    <row r="338" hidden="1" x14ac:dyDescent="0.25"/>
    <row r="339" hidden="1" x14ac:dyDescent="0.25"/>
    <row r="340" hidden="1" x14ac:dyDescent="0.25"/>
    <row r="341" hidden="1" x14ac:dyDescent="0.25"/>
    <row r="342" hidden="1" x14ac:dyDescent="0.25"/>
    <row r="343" hidden="1" x14ac:dyDescent="0.25"/>
    <row r="344" hidden="1" x14ac:dyDescent="0.25"/>
    <row r="345" hidden="1" x14ac:dyDescent="0.25"/>
    <row r="346" hidden="1" x14ac:dyDescent="0.25"/>
    <row r="347" hidden="1" x14ac:dyDescent="0.25"/>
    <row r="348" hidden="1" x14ac:dyDescent="0.25"/>
    <row r="349" hidden="1" x14ac:dyDescent="0.25"/>
    <row r="350" hidden="1" x14ac:dyDescent="0.25"/>
    <row r="351" hidden="1" x14ac:dyDescent="0.25"/>
    <row r="352" hidden="1" x14ac:dyDescent="0.25"/>
    <row r="353" hidden="1" x14ac:dyDescent="0.25"/>
    <row r="354" hidden="1" x14ac:dyDescent="0.25"/>
    <row r="355" hidden="1" x14ac:dyDescent="0.25"/>
    <row r="356" hidden="1" x14ac:dyDescent="0.25"/>
    <row r="357" hidden="1" x14ac:dyDescent="0.25"/>
    <row r="358" hidden="1" x14ac:dyDescent="0.25"/>
    <row r="359" hidden="1" x14ac:dyDescent="0.25"/>
    <row r="360" hidden="1" x14ac:dyDescent="0.25"/>
    <row r="361" hidden="1" x14ac:dyDescent="0.25"/>
    <row r="362" hidden="1" x14ac:dyDescent="0.25"/>
    <row r="363" hidden="1" x14ac:dyDescent="0.25"/>
    <row r="364" hidden="1" x14ac:dyDescent="0.25"/>
    <row r="365" hidden="1" x14ac:dyDescent="0.25"/>
    <row r="366" hidden="1" x14ac:dyDescent="0.25"/>
    <row r="367" hidden="1" x14ac:dyDescent="0.25"/>
    <row r="368" hidden="1" x14ac:dyDescent="0.25"/>
    <row r="369" hidden="1" x14ac:dyDescent="0.25"/>
    <row r="370" hidden="1" x14ac:dyDescent="0.25"/>
    <row r="371" hidden="1" x14ac:dyDescent="0.25"/>
    <row r="372" hidden="1" x14ac:dyDescent="0.25"/>
    <row r="373" hidden="1" x14ac:dyDescent="0.25"/>
    <row r="374" hidden="1" x14ac:dyDescent="0.25"/>
    <row r="375" hidden="1" x14ac:dyDescent="0.25"/>
    <row r="376" hidden="1" x14ac:dyDescent="0.25"/>
    <row r="377" hidden="1" x14ac:dyDescent="0.25"/>
    <row r="378" hidden="1" x14ac:dyDescent="0.25"/>
    <row r="379" hidden="1" x14ac:dyDescent="0.25"/>
    <row r="380" hidden="1" x14ac:dyDescent="0.25"/>
    <row r="381" hidden="1" x14ac:dyDescent="0.25"/>
    <row r="382" hidden="1" x14ac:dyDescent="0.25"/>
    <row r="383" hidden="1" x14ac:dyDescent="0.25"/>
    <row r="384" hidden="1" x14ac:dyDescent="0.25"/>
    <row r="385" hidden="1" x14ac:dyDescent="0.25"/>
    <row r="386" hidden="1" x14ac:dyDescent="0.25"/>
    <row r="387" hidden="1" x14ac:dyDescent="0.25"/>
    <row r="388" hidden="1" x14ac:dyDescent="0.25"/>
    <row r="389" hidden="1" x14ac:dyDescent="0.25"/>
    <row r="390" hidden="1" x14ac:dyDescent="0.25"/>
    <row r="391" hidden="1" x14ac:dyDescent="0.25"/>
    <row r="392" hidden="1" x14ac:dyDescent="0.25"/>
    <row r="393" hidden="1" x14ac:dyDescent="0.25"/>
    <row r="394" hidden="1" x14ac:dyDescent="0.25"/>
    <row r="395" hidden="1" x14ac:dyDescent="0.25"/>
    <row r="396" hidden="1" x14ac:dyDescent="0.25"/>
    <row r="397" hidden="1" x14ac:dyDescent="0.25"/>
    <row r="398" hidden="1" x14ac:dyDescent="0.25"/>
    <row r="399" hidden="1" x14ac:dyDescent="0.25"/>
    <row r="400" hidden="1" x14ac:dyDescent="0.25"/>
    <row r="401" hidden="1" x14ac:dyDescent="0.25"/>
    <row r="402" hidden="1" x14ac:dyDescent="0.25"/>
    <row r="403" hidden="1" x14ac:dyDescent="0.25"/>
    <row r="404" hidden="1" x14ac:dyDescent="0.25"/>
    <row r="405" hidden="1" x14ac:dyDescent="0.25"/>
    <row r="406" hidden="1" x14ac:dyDescent="0.25"/>
    <row r="407" hidden="1" x14ac:dyDescent="0.25"/>
    <row r="408" hidden="1" x14ac:dyDescent="0.25"/>
    <row r="409" hidden="1" x14ac:dyDescent="0.25"/>
    <row r="410" hidden="1" x14ac:dyDescent="0.25"/>
    <row r="411" hidden="1" x14ac:dyDescent="0.25"/>
    <row r="412" hidden="1" x14ac:dyDescent="0.25"/>
    <row r="413" hidden="1" x14ac:dyDescent="0.25"/>
    <row r="414" hidden="1" x14ac:dyDescent="0.25"/>
    <row r="415" hidden="1" x14ac:dyDescent="0.25"/>
    <row r="416" hidden="1" x14ac:dyDescent="0.25"/>
    <row r="417" hidden="1" x14ac:dyDescent="0.25"/>
    <row r="418" hidden="1" x14ac:dyDescent="0.25"/>
    <row r="419" hidden="1" x14ac:dyDescent="0.25"/>
    <row r="420" hidden="1" x14ac:dyDescent="0.25"/>
    <row r="421" hidden="1" x14ac:dyDescent="0.25"/>
    <row r="422" hidden="1" x14ac:dyDescent="0.25"/>
    <row r="423" hidden="1" x14ac:dyDescent="0.25"/>
    <row r="424" hidden="1" x14ac:dyDescent="0.25"/>
    <row r="425" hidden="1" x14ac:dyDescent="0.25"/>
    <row r="426" hidden="1" x14ac:dyDescent="0.25"/>
    <row r="427" hidden="1" x14ac:dyDescent="0.25"/>
    <row r="428" hidden="1" x14ac:dyDescent="0.25"/>
    <row r="429" hidden="1" x14ac:dyDescent="0.25"/>
    <row r="430" hidden="1" x14ac:dyDescent="0.25"/>
    <row r="431" hidden="1" x14ac:dyDescent="0.25"/>
    <row r="432" hidden="1" x14ac:dyDescent="0.25"/>
    <row r="433" hidden="1" x14ac:dyDescent="0.25"/>
    <row r="434" hidden="1" x14ac:dyDescent="0.25"/>
    <row r="435" hidden="1" x14ac:dyDescent="0.25"/>
    <row r="436" hidden="1" x14ac:dyDescent="0.25"/>
    <row r="437" hidden="1" x14ac:dyDescent="0.25"/>
    <row r="438" hidden="1" x14ac:dyDescent="0.25"/>
    <row r="439" hidden="1" x14ac:dyDescent="0.25"/>
    <row r="440" hidden="1" x14ac:dyDescent="0.25"/>
    <row r="441" hidden="1" x14ac:dyDescent="0.25"/>
    <row r="442" hidden="1" x14ac:dyDescent="0.25"/>
    <row r="443" hidden="1" x14ac:dyDescent="0.25"/>
    <row r="444" hidden="1" x14ac:dyDescent="0.25"/>
    <row r="445" hidden="1" x14ac:dyDescent="0.25"/>
    <row r="446" hidden="1" x14ac:dyDescent="0.25"/>
    <row r="447" hidden="1" x14ac:dyDescent="0.25"/>
    <row r="448" hidden="1" x14ac:dyDescent="0.25"/>
    <row r="449" hidden="1" x14ac:dyDescent="0.25"/>
    <row r="450" hidden="1" x14ac:dyDescent="0.25"/>
    <row r="451" hidden="1" x14ac:dyDescent="0.25"/>
    <row r="452" hidden="1" x14ac:dyDescent="0.25"/>
    <row r="453" hidden="1" x14ac:dyDescent="0.25"/>
    <row r="454" hidden="1" x14ac:dyDescent="0.25"/>
    <row r="455" hidden="1" x14ac:dyDescent="0.25"/>
    <row r="456" hidden="1" x14ac:dyDescent="0.25"/>
    <row r="457" hidden="1" x14ac:dyDescent="0.25"/>
    <row r="458" hidden="1" x14ac:dyDescent="0.25"/>
    <row r="459" hidden="1" x14ac:dyDescent="0.25"/>
    <row r="460" hidden="1" x14ac:dyDescent="0.25"/>
    <row r="461" hidden="1" x14ac:dyDescent="0.25"/>
    <row r="462" hidden="1" x14ac:dyDescent="0.25"/>
    <row r="463" hidden="1" x14ac:dyDescent="0.25"/>
    <row r="464" hidden="1" x14ac:dyDescent="0.25"/>
    <row r="465" hidden="1" x14ac:dyDescent="0.25"/>
    <row r="466" hidden="1" x14ac:dyDescent="0.25"/>
    <row r="467" hidden="1" x14ac:dyDescent="0.25"/>
    <row r="468" hidden="1" x14ac:dyDescent="0.25"/>
    <row r="469" hidden="1" x14ac:dyDescent="0.25"/>
    <row r="470" hidden="1" x14ac:dyDescent="0.25"/>
    <row r="471" hidden="1" x14ac:dyDescent="0.25"/>
    <row r="472" hidden="1" x14ac:dyDescent="0.25"/>
    <row r="473" hidden="1" x14ac:dyDescent="0.25"/>
    <row r="474" hidden="1" x14ac:dyDescent="0.25"/>
    <row r="475" hidden="1" x14ac:dyDescent="0.25"/>
    <row r="476" hidden="1" x14ac:dyDescent="0.25"/>
    <row r="477" hidden="1" x14ac:dyDescent="0.25"/>
    <row r="478" hidden="1" x14ac:dyDescent="0.25"/>
    <row r="479" hidden="1" x14ac:dyDescent="0.25"/>
    <row r="480" hidden="1" x14ac:dyDescent="0.25"/>
    <row r="481" hidden="1" x14ac:dyDescent="0.25"/>
    <row r="482" hidden="1" x14ac:dyDescent="0.25"/>
    <row r="483" hidden="1" x14ac:dyDescent="0.25"/>
    <row r="484" hidden="1" x14ac:dyDescent="0.25"/>
    <row r="485" hidden="1" x14ac:dyDescent="0.25"/>
    <row r="486" hidden="1" x14ac:dyDescent="0.25"/>
    <row r="487" hidden="1" x14ac:dyDescent="0.25"/>
    <row r="488" hidden="1" x14ac:dyDescent="0.25"/>
    <row r="489" hidden="1" x14ac:dyDescent="0.25"/>
    <row r="490" hidden="1" x14ac:dyDescent="0.25"/>
    <row r="491" hidden="1" x14ac:dyDescent="0.25"/>
    <row r="492" hidden="1" x14ac:dyDescent="0.25"/>
    <row r="493" hidden="1" x14ac:dyDescent="0.25"/>
    <row r="494" hidden="1" x14ac:dyDescent="0.25"/>
    <row r="495" hidden="1" x14ac:dyDescent="0.25"/>
    <row r="496" hidden="1" x14ac:dyDescent="0.25"/>
    <row r="497" hidden="1" x14ac:dyDescent="0.25"/>
    <row r="498" hidden="1" x14ac:dyDescent="0.25"/>
    <row r="499" hidden="1" x14ac:dyDescent="0.25"/>
    <row r="500" hidden="1" x14ac:dyDescent="0.25"/>
    <row r="501" hidden="1" x14ac:dyDescent="0.25"/>
    <row r="502" hidden="1" x14ac:dyDescent="0.25"/>
    <row r="503" hidden="1" x14ac:dyDescent="0.25"/>
    <row r="504" hidden="1" x14ac:dyDescent="0.25"/>
    <row r="505" hidden="1" x14ac:dyDescent="0.25"/>
    <row r="506" hidden="1" x14ac:dyDescent="0.25"/>
    <row r="507" hidden="1" x14ac:dyDescent="0.25"/>
    <row r="508" hidden="1" x14ac:dyDescent="0.25"/>
    <row r="509" hidden="1" x14ac:dyDescent="0.25"/>
    <row r="510" hidden="1" x14ac:dyDescent="0.25"/>
    <row r="511" hidden="1" x14ac:dyDescent="0.25"/>
    <row r="512" hidden="1" x14ac:dyDescent="0.25"/>
    <row r="513" hidden="1" x14ac:dyDescent="0.25"/>
    <row r="514" hidden="1" x14ac:dyDescent="0.25"/>
    <row r="515" hidden="1" x14ac:dyDescent="0.25"/>
    <row r="516" hidden="1" x14ac:dyDescent="0.25"/>
    <row r="517" hidden="1" x14ac:dyDescent="0.25"/>
    <row r="518" hidden="1" x14ac:dyDescent="0.25"/>
    <row r="519" hidden="1" x14ac:dyDescent="0.25"/>
    <row r="520" hidden="1" x14ac:dyDescent="0.25"/>
    <row r="521" hidden="1" x14ac:dyDescent="0.25"/>
    <row r="522" hidden="1" x14ac:dyDescent="0.25"/>
    <row r="523" hidden="1" x14ac:dyDescent="0.25"/>
    <row r="524" hidden="1" x14ac:dyDescent="0.25"/>
    <row r="525" hidden="1" x14ac:dyDescent="0.25"/>
    <row r="526" hidden="1" x14ac:dyDescent="0.25"/>
    <row r="527" hidden="1" x14ac:dyDescent="0.25"/>
    <row r="528" hidden="1" x14ac:dyDescent="0.25"/>
    <row r="529" hidden="1" x14ac:dyDescent="0.25"/>
    <row r="530" hidden="1" x14ac:dyDescent="0.25"/>
    <row r="531" hidden="1" x14ac:dyDescent="0.25"/>
    <row r="532" hidden="1" x14ac:dyDescent="0.25"/>
    <row r="533" hidden="1" x14ac:dyDescent="0.25"/>
    <row r="534" hidden="1" x14ac:dyDescent="0.25"/>
    <row r="535" hidden="1" x14ac:dyDescent="0.25"/>
    <row r="536" hidden="1" x14ac:dyDescent="0.25"/>
    <row r="537" hidden="1" x14ac:dyDescent="0.25"/>
    <row r="538" hidden="1" x14ac:dyDescent="0.25"/>
    <row r="539" hidden="1" x14ac:dyDescent="0.25"/>
    <row r="540" hidden="1" x14ac:dyDescent="0.25"/>
    <row r="541" hidden="1" x14ac:dyDescent="0.25"/>
    <row r="542" hidden="1" x14ac:dyDescent="0.25"/>
    <row r="543" hidden="1" x14ac:dyDescent="0.25"/>
    <row r="544" hidden="1" x14ac:dyDescent="0.25"/>
    <row r="545" hidden="1" x14ac:dyDescent="0.25"/>
    <row r="546" hidden="1" x14ac:dyDescent="0.25"/>
    <row r="547" hidden="1" x14ac:dyDescent="0.25"/>
    <row r="548" hidden="1" x14ac:dyDescent="0.25"/>
    <row r="549" hidden="1" x14ac:dyDescent="0.25"/>
    <row r="550" hidden="1" x14ac:dyDescent="0.25"/>
    <row r="551" hidden="1" x14ac:dyDescent="0.25"/>
    <row r="552" hidden="1" x14ac:dyDescent="0.25"/>
    <row r="553" hidden="1" x14ac:dyDescent="0.25"/>
    <row r="554" hidden="1" x14ac:dyDescent="0.25"/>
    <row r="555" hidden="1" x14ac:dyDescent="0.25"/>
    <row r="556" hidden="1" x14ac:dyDescent="0.25"/>
    <row r="557" hidden="1" x14ac:dyDescent="0.25"/>
    <row r="558" hidden="1" x14ac:dyDescent="0.25"/>
    <row r="559" hidden="1" x14ac:dyDescent="0.25"/>
    <row r="560" hidden="1" x14ac:dyDescent="0.25"/>
    <row r="561" hidden="1" x14ac:dyDescent="0.25"/>
    <row r="562" hidden="1" x14ac:dyDescent="0.25"/>
    <row r="563" hidden="1" x14ac:dyDescent="0.25"/>
    <row r="564" hidden="1" x14ac:dyDescent="0.25"/>
    <row r="565" hidden="1" x14ac:dyDescent="0.25"/>
    <row r="566" hidden="1" x14ac:dyDescent="0.25"/>
    <row r="567" hidden="1" x14ac:dyDescent="0.25"/>
    <row r="568" hidden="1" x14ac:dyDescent="0.25"/>
    <row r="569" hidden="1" x14ac:dyDescent="0.25"/>
    <row r="570" hidden="1" x14ac:dyDescent="0.25"/>
    <row r="571" hidden="1" x14ac:dyDescent="0.25"/>
    <row r="572" hidden="1" x14ac:dyDescent="0.25"/>
    <row r="573" hidden="1" x14ac:dyDescent="0.25"/>
    <row r="574" hidden="1" x14ac:dyDescent="0.25"/>
    <row r="575" hidden="1" x14ac:dyDescent="0.25"/>
    <row r="576" hidden="1" x14ac:dyDescent="0.25"/>
    <row r="577" hidden="1" x14ac:dyDescent="0.25"/>
    <row r="578" hidden="1" x14ac:dyDescent="0.25"/>
    <row r="579" hidden="1" x14ac:dyDescent="0.25"/>
    <row r="580" hidden="1" x14ac:dyDescent="0.25"/>
    <row r="581" hidden="1" x14ac:dyDescent="0.25"/>
    <row r="582" hidden="1" x14ac:dyDescent="0.25"/>
    <row r="583" hidden="1" x14ac:dyDescent="0.25"/>
    <row r="584" hidden="1" x14ac:dyDescent="0.25"/>
    <row r="585" hidden="1" x14ac:dyDescent="0.25"/>
    <row r="586" hidden="1" x14ac:dyDescent="0.25"/>
    <row r="587" hidden="1" x14ac:dyDescent="0.25"/>
    <row r="588" hidden="1" x14ac:dyDescent="0.25"/>
    <row r="589" hidden="1" x14ac:dyDescent="0.25"/>
    <row r="590" hidden="1" x14ac:dyDescent="0.25"/>
    <row r="591" hidden="1" x14ac:dyDescent="0.25"/>
    <row r="592" hidden="1" x14ac:dyDescent="0.25"/>
    <row r="593" hidden="1" x14ac:dyDescent="0.25"/>
    <row r="594" hidden="1" x14ac:dyDescent="0.25"/>
    <row r="595" hidden="1" x14ac:dyDescent="0.25"/>
    <row r="596" hidden="1" x14ac:dyDescent="0.25"/>
    <row r="597" hidden="1" x14ac:dyDescent="0.25"/>
    <row r="598" hidden="1" x14ac:dyDescent="0.25"/>
    <row r="599" hidden="1" x14ac:dyDescent="0.25"/>
    <row r="600" hidden="1" x14ac:dyDescent="0.25"/>
    <row r="601" hidden="1" x14ac:dyDescent="0.25"/>
    <row r="602" hidden="1" x14ac:dyDescent="0.25"/>
    <row r="603" hidden="1" x14ac:dyDescent="0.25"/>
    <row r="604" hidden="1" x14ac:dyDescent="0.25"/>
    <row r="605" hidden="1" x14ac:dyDescent="0.25"/>
    <row r="606" hidden="1" x14ac:dyDescent="0.25"/>
    <row r="607" hidden="1" x14ac:dyDescent="0.25"/>
    <row r="608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  <row r="820" hidden="1" x14ac:dyDescent="0.25"/>
    <row r="821" hidden="1" x14ac:dyDescent="0.25"/>
    <row r="822" hidden="1" x14ac:dyDescent="0.25"/>
    <row r="823" hidden="1" x14ac:dyDescent="0.25"/>
    <row r="824" hidden="1" x14ac:dyDescent="0.25"/>
    <row r="825" hidden="1" x14ac:dyDescent="0.25"/>
    <row r="826" hidden="1" x14ac:dyDescent="0.25"/>
    <row r="827" hidden="1" x14ac:dyDescent="0.25"/>
    <row r="828" hidden="1" x14ac:dyDescent="0.25"/>
    <row r="829" hidden="1" x14ac:dyDescent="0.25"/>
    <row r="830" hidden="1" x14ac:dyDescent="0.25"/>
    <row r="831" hidden="1" x14ac:dyDescent="0.25"/>
    <row r="832" hidden="1" x14ac:dyDescent="0.25"/>
    <row r="833" hidden="1" x14ac:dyDescent="0.25"/>
    <row r="834" hidden="1" x14ac:dyDescent="0.25"/>
    <row r="835" hidden="1" x14ac:dyDescent="0.25"/>
    <row r="836" hidden="1" x14ac:dyDescent="0.25"/>
    <row r="837" hidden="1" x14ac:dyDescent="0.25"/>
    <row r="838" hidden="1" x14ac:dyDescent="0.25"/>
    <row r="839" hidden="1" x14ac:dyDescent="0.25"/>
    <row r="840" hidden="1" x14ac:dyDescent="0.25"/>
    <row r="841" hidden="1" x14ac:dyDescent="0.25"/>
    <row r="842" hidden="1" x14ac:dyDescent="0.25"/>
    <row r="843" hidden="1" x14ac:dyDescent="0.25"/>
    <row r="844" hidden="1" x14ac:dyDescent="0.25"/>
    <row r="845" hidden="1" x14ac:dyDescent="0.25"/>
    <row r="846" hidden="1" x14ac:dyDescent="0.25"/>
    <row r="847" hidden="1" x14ac:dyDescent="0.25"/>
    <row r="848" hidden="1" x14ac:dyDescent="0.25"/>
    <row r="849" hidden="1" x14ac:dyDescent="0.25"/>
    <row r="850" hidden="1" x14ac:dyDescent="0.25"/>
    <row r="851" hidden="1" x14ac:dyDescent="0.25"/>
    <row r="852" hidden="1" x14ac:dyDescent="0.25"/>
    <row r="853" hidden="1" x14ac:dyDescent="0.25"/>
    <row r="854" hidden="1" x14ac:dyDescent="0.25"/>
    <row r="855" hidden="1" x14ac:dyDescent="0.25"/>
    <row r="856" hidden="1" x14ac:dyDescent="0.25"/>
    <row r="857" hidden="1" x14ac:dyDescent="0.25"/>
    <row r="858" hidden="1" x14ac:dyDescent="0.25"/>
    <row r="859" hidden="1" x14ac:dyDescent="0.25"/>
    <row r="860" hidden="1" x14ac:dyDescent="0.25"/>
    <row r="861" hidden="1" x14ac:dyDescent="0.25"/>
    <row r="862" hidden="1" x14ac:dyDescent="0.25"/>
    <row r="863" hidden="1" x14ac:dyDescent="0.25"/>
    <row r="864" hidden="1" x14ac:dyDescent="0.25"/>
    <row r="865" hidden="1" x14ac:dyDescent="0.25"/>
    <row r="866" hidden="1" x14ac:dyDescent="0.25"/>
    <row r="867" hidden="1" x14ac:dyDescent="0.25"/>
    <row r="868" hidden="1" x14ac:dyDescent="0.25"/>
    <row r="869" hidden="1" x14ac:dyDescent="0.25"/>
    <row r="870" hidden="1" x14ac:dyDescent="0.25"/>
    <row r="871" hidden="1" x14ac:dyDescent="0.25"/>
    <row r="872" hidden="1" x14ac:dyDescent="0.25"/>
    <row r="873" hidden="1" x14ac:dyDescent="0.25"/>
    <row r="874" hidden="1" x14ac:dyDescent="0.25"/>
    <row r="875" hidden="1" x14ac:dyDescent="0.25"/>
    <row r="876" hidden="1" x14ac:dyDescent="0.25"/>
    <row r="877" hidden="1" x14ac:dyDescent="0.25"/>
    <row r="878" hidden="1" x14ac:dyDescent="0.25"/>
    <row r="879" hidden="1" x14ac:dyDescent="0.25"/>
    <row r="880" hidden="1" x14ac:dyDescent="0.25"/>
    <row r="881" hidden="1" x14ac:dyDescent="0.25"/>
    <row r="882" hidden="1" x14ac:dyDescent="0.25"/>
    <row r="883" hidden="1" x14ac:dyDescent="0.25"/>
    <row r="884" hidden="1" x14ac:dyDescent="0.25"/>
    <row r="885" hidden="1" x14ac:dyDescent="0.25"/>
    <row r="886" hidden="1" x14ac:dyDescent="0.25"/>
    <row r="887" hidden="1" x14ac:dyDescent="0.25"/>
    <row r="888" hidden="1" x14ac:dyDescent="0.25"/>
    <row r="889" hidden="1" x14ac:dyDescent="0.25"/>
    <row r="890" hidden="1" x14ac:dyDescent="0.25"/>
    <row r="891" hidden="1" x14ac:dyDescent="0.25"/>
    <row r="892" hidden="1" x14ac:dyDescent="0.25"/>
    <row r="893" hidden="1" x14ac:dyDescent="0.25"/>
    <row r="894" hidden="1" x14ac:dyDescent="0.25"/>
    <row r="895" hidden="1" x14ac:dyDescent="0.25"/>
    <row r="896" hidden="1" x14ac:dyDescent="0.25"/>
    <row r="897" hidden="1" x14ac:dyDescent="0.25"/>
    <row r="898" hidden="1" x14ac:dyDescent="0.25"/>
    <row r="899" hidden="1" x14ac:dyDescent="0.25"/>
    <row r="900" hidden="1" x14ac:dyDescent="0.25"/>
    <row r="901" hidden="1" x14ac:dyDescent="0.25"/>
    <row r="902" hidden="1" x14ac:dyDescent="0.25"/>
    <row r="903" hidden="1" x14ac:dyDescent="0.25"/>
    <row r="904" hidden="1" x14ac:dyDescent="0.25"/>
    <row r="905" hidden="1" x14ac:dyDescent="0.25"/>
    <row r="906" hidden="1" x14ac:dyDescent="0.25"/>
    <row r="907" hidden="1" x14ac:dyDescent="0.25"/>
    <row r="908" hidden="1" x14ac:dyDescent="0.25"/>
    <row r="909" hidden="1" x14ac:dyDescent="0.25"/>
    <row r="910" hidden="1" x14ac:dyDescent="0.25"/>
    <row r="911" hidden="1" x14ac:dyDescent="0.25"/>
    <row r="912" hidden="1" x14ac:dyDescent="0.25"/>
    <row r="913" hidden="1" x14ac:dyDescent="0.25"/>
    <row r="914" hidden="1" x14ac:dyDescent="0.25"/>
    <row r="915" hidden="1" x14ac:dyDescent="0.25"/>
    <row r="916" hidden="1" x14ac:dyDescent="0.25"/>
    <row r="917" hidden="1" x14ac:dyDescent="0.25"/>
    <row r="918" hidden="1" x14ac:dyDescent="0.25"/>
    <row r="919" hidden="1" x14ac:dyDescent="0.25"/>
    <row r="920" hidden="1" x14ac:dyDescent="0.25"/>
    <row r="921" hidden="1" x14ac:dyDescent="0.25"/>
    <row r="922" hidden="1" x14ac:dyDescent="0.25"/>
    <row r="923" hidden="1" x14ac:dyDescent="0.25"/>
    <row r="924" hidden="1" x14ac:dyDescent="0.25"/>
    <row r="925" hidden="1" x14ac:dyDescent="0.25"/>
    <row r="926" hidden="1" x14ac:dyDescent="0.25"/>
    <row r="927" hidden="1" x14ac:dyDescent="0.25"/>
    <row r="928" hidden="1" x14ac:dyDescent="0.25"/>
    <row r="929" hidden="1" x14ac:dyDescent="0.25"/>
    <row r="930" hidden="1" x14ac:dyDescent="0.25"/>
    <row r="931" hidden="1" x14ac:dyDescent="0.25"/>
    <row r="932" hidden="1" x14ac:dyDescent="0.25"/>
    <row r="933" hidden="1" x14ac:dyDescent="0.25"/>
    <row r="934" hidden="1" x14ac:dyDescent="0.25"/>
    <row r="935" hidden="1" x14ac:dyDescent="0.25"/>
    <row r="936" hidden="1" x14ac:dyDescent="0.25"/>
    <row r="937" hidden="1" x14ac:dyDescent="0.25"/>
    <row r="938" hidden="1" x14ac:dyDescent="0.25"/>
    <row r="939" hidden="1" x14ac:dyDescent="0.25"/>
    <row r="940" hidden="1" x14ac:dyDescent="0.25"/>
    <row r="941" hidden="1" x14ac:dyDescent="0.25"/>
    <row r="942" hidden="1" x14ac:dyDescent="0.25"/>
    <row r="943" hidden="1" x14ac:dyDescent="0.25"/>
    <row r="944" hidden="1" x14ac:dyDescent="0.25"/>
    <row r="945" hidden="1" x14ac:dyDescent="0.25"/>
    <row r="946" hidden="1" x14ac:dyDescent="0.25"/>
    <row r="947" hidden="1" x14ac:dyDescent="0.25"/>
    <row r="948" hidden="1" x14ac:dyDescent="0.25"/>
    <row r="949" hidden="1" x14ac:dyDescent="0.25"/>
    <row r="950" hidden="1" x14ac:dyDescent="0.25"/>
    <row r="951" hidden="1" x14ac:dyDescent="0.25"/>
    <row r="952" hidden="1" x14ac:dyDescent="0.25"/>
    <row r="953" hidden="1" x14ac:dyDescent="0.25"/>
    <row r="954" hidden="1" x14ac:dyDescent="0.25"/>
    <row r="955" hidden="1" x14ac:dyDescent="0.25"/>
    <row r="956" hidden="1" x14ac:dyDescent="0.25"/>
    <row r="957" hidden="1" x14ac:dyDescent="0.25"/>
    <row r="958" hidden="1" x14ac:dyDescent="0.25"/>
    <row r="959" hidden="1" x14ac:dyDescent="0.25"/>
    <row r="960" hidden="1" x14ac:dyDescent="0.25"/>
    <row r="961" hidden="1" x14ac:dyDescent="0.25"/>
    <row r="962" hidden="1" x14ac:dyDescent="0.25"/>
    <row r="963" hidden="1" x14ac:dyDescent="0.25"/>
    <row r="964" hidden="1" x14ac:dyDescent="0.25"/>
    <row r="965" hidden="1" x14ac:dyDescent="0.25"/>
    <row r="966" hidden="1" x14ac:dyDescent="0.25"/>
    <row r="967" hidden="1" x14ac:dyDescent="0.25"/>
    <row r="968" hidden="1" x14ac:dyDescent="0.25"/>
    <row r="969" hidden="1" x14ac:dyDescent="0.25"/>
    <row r="970" hidden="1" x14ac:dyDescent="0.25"/>
    <row r="971" hidden="1" x14ac:dyDescent="0.25"/>
    <row r="972" hidden="1" x14ac:dyDescent="0.25"/>
    <row r="973" hidden="1" x14ac:dyDescent="0.25"/>
    <row r="974" hidden="1" x14ac:dyDescent="0.25"/>
    <row r="975" hidden="1" x14ac:dyDescent="0.25"/>
    <row r="976" hidden="1" x14ac:dyDescent="0.25"/>
    <row r="977" hidden="1" x14ac:dyDescent="0.25"/>
    <row r="978" hidden="1" x14ac:dyDescent="0.25"/>
    <row r="979" hidden="1" x14ac:dyDescent="0.25"/>
    <row r="980" hidden="1" x14ac:dyDescent="0.25"/>
    <row r="981" hidden="1" x14ac:dyDescent="0.25"/>
    <row r="982" hidden="1" x14ac:dyDescent="0.25"/>
    <row r="983" hidden="1" x14ac:dyDescent="0.25"/>
    <row r="984" hidden="1" x14ac:dyDescent="0.25"/>
    <row r="985" hidden="1" x14ac:dyDescent="0.25"/>
    <row r="986" hidden="1" x14ac:dyDescent="0.25"/>
    <row r="987" hidden="1" x14ac:dyDescent="0.25"/>
    <row r="988" hidden="1" x14ac:dyDescent="0.25"/>
    <row r="989" hidden="1" x14ac:dyDescent="0.25"/>
    <row r="990" hidden="1" x14ac:dyDescent="0.25"/>
    <row r="991" hidden="1" x14ac:dyDescent="0.25"/>
    <row r="992" hidden="1" x14ac:dyDescent="0.25"/>
    <row r="993" hidden="1" x14ac:dyDescent="0.25"/>
    <row r="994" hidden="1" x14ac:dyDescent="0.25"/>
    <row r="995" hidden="1" x14ac:dyDescent="0.25"/>
    <row r="996" hidden="1" x14ac:dyDescent="0.25"/>
    <row r="997" hidden="1" x14ac:dyDescent="0.25"/>
    <row r="998" hidden="1" x14ac:dyDescent="0.25"/>
    <row r="999" hidden="1" x14ac:dyDescent="0.25"/>
    <row r="1000" hidden="1" x14ac:dyDescent="0.25"/>
    <row r="1001" hidden="1" x14ac:dyDescent="0.25"/>
    <row r="1002" hidden="1" x14ac:dyDescent="0.25"/>
    <row r="1003" hidden="1" x14ac:dyDescent="0.25"/>
    <row r="1004" hidden="1" x14ac:dyDescent="0.25"/>
    <row r="1005" hidden="1" x14ac:dyDescent="0.25"/>
    <row r="1006" hidden="1" x14ac:dyDescent="0.25"/>
    <row r="1007" hidden="1" x14ac:dyDescent="0.25"/>
    <row r="1008" hidden="1" x14ac:dyDescent="0.25"/>
    <row r="1009" hidden="1" x14ac:dyDescent="0.25"/>
    <row r="1010" hidden="1" x14ac:dyDescent="0.25"/>
    <row r="1011" hidden="1" x14ac:dyDescent="0.25"/>
    <row r="1012" hidden="1" x14ac:dyDescent="0.25"/>
    <row r="1013" hidden="1" x14ac:dyDescent="0.25"/>
    <row r="1014" hidden="1" x14ac:dyDescent="0.25"/>
    <row r="1015" hidden="1" x14ac:dyDescent="0.25"/>
    <row r="1016" hidden="1" x14ac:dyDescent="0.25"/>
    <row r="1017" hidden="1" x14ac:dyDescent="0.25"/>
    <row r="1018" hidden="1" x14ac:dyDescent="0.25"/>
    <row r="1019" hidden="1" x14ac:dyDescent="0.25"/>
    <row r="1020" hidden="1" x14ac:dyDescent="0.25"/>
    <row r="1021" hidden="1" x14ac:dyDescent="0.25"/>
    <row r="1022" hidden="1" x14ac:dyDescent="0.25"/>
    <row r="1023" hidden="1" x14ac:dyDescent="0.25"/>
    <row r="1024" hidden="1" x14ac:dyDescent="0.25"/>
    <row r="1025" hidden="1" x14ac:dyDescent="0.25"/>
    <row r="1026" hidden="1" x14ac:dyDescent="0.25"/>
    <row r="1027" hidden="1" x14ac:dyDescent="0.25"/>
    <row r="1028" hidden="1" x14ac:dyDescent="0.25"/>
    <row r="1029" hidden="1" x14ac:dyDescent="0.25"/>
    <row r="1030" hidden="1" x14ac:dyDescent="0.25"/>
    <row r="1031" hidden="1" x14ac:dyDescent="0.25"/>
    <row r="1032" hidden="1" x14ac:dyDescent="0.25"/>
    <row r="1033" hidden="1" x14ac:dyDescent="0.25"/>
    <row r="1034" hidden="1" x14ac:dyDescent="0.25"/>
    <row r="1035" hidden="1" x14ac:dyDescent="0.25"/>
    <row r="1036" hidden="1" x14ac:dyDescent="0.25"/>
    <row r="1037" hidden="1" x14ac:dyDescent="0.25"/>
    <row r="1038" hidden="1" x14ac:dyDescent="0.25"/>
    <row r="1039" hidden="1" x14ac:dyDescent="0.25"/>
    <row r="1040" hidden="1" x14ac:dyDescent="0.25"/>
    <row r="1041" hidden="1" x14ac:dyDescent="0.25"/>
    <row r="1042" hidden="1" x14ac:dyDescent="0.25"/>
    <row r="1043" hidden="1" x14ac:dyDescent="0.25"/>
    <row r="1044" hidden="1" x14ac:dyDescent="0.25"/>
    <row r="1045" hidden="1" x14ac:dyDescent="0.25"/>
    <row r="1046" hidden="1" x14ac:dyDescent="0.25"/>
    <row r="1047" hidden="1" x14ac:dyDescent="0.25"/>
    <row r="1048" hidden="1" x14ac:dyDescent="0.25"/>
    <row r="1049" hidden="1" x14ac:dyDescent="0.25"/>
    <row r="1050" hidden="1" x14ac:dyDescent="0.25"/>
    <row r="1051" hidden="1" x14ac:dyDescent="0.25"/>
    <row r="1052" hidden="1" x14ac:dyDescent="0.25"/>
    <row r="1053" hidden="1" x14ac:dyDescent="0.25"/>
    <row r="1054" hidden="1" x14ac:dyDescent="0.25"/>
    <row r="1055" hidden="1" x14ac:dyDescent="0.25"/>
    <row r="1056" hidden="1" x14ac:dyDescent="0.25"/>
    <row r="1057" hidden="1" x14ac:dyDescent="0.25"/>
    <row r="1058" hidden="1" x14ac:dyDescent="0.25"/>
    <row r="1059" hidden="1" x14ac:dyDescent="0.25"/>
    <row r="1060" hidden="1" x14ac:dyDescent="0.25"/>
    <row r="1061" hidden="1" x14ac:dyDescent="0.25"/>
    <row r="1062" hidden="1" x14ac:dyDescent="0.25"/>
    <row r="1063" hidden="1" x14ac:dyDescent="0.25"/>
    <row r="1064" hidden="1" x14ac:dyDescent="0.25"/>
    <row r="1065" hidden="1" x14ac:dyDescent="0.25"/>
    <row r="1066" hidden="1" x14ac:dyDescent="0.25"/>
    <row r="1067" hidden="1" x14ac:dyDescent="0.25"/>
    <row r="1068" hidden="1" x14ac:dyDescent="0.25"/>
    <row r="1069" hidden="1" x14ac:dyDescent="0.25"/>
    <row r="1070" hidden="1" x14ac:dyDescent="0.25"/>
    <row r="1071" hidden="1" x14ac:dyDescent="0.25"/>
    <row r="1072" hidden="1" x14ac:dyDescent="0.25"/>
    <row r="1073" hidden="1" x14ac:dyDescent="0.25"/>
    <row r="1074" hidden="1" x14ac:dyDescent="0.25"/>
    <row r="1075" hidden="1" x14ac:dyDescent="0.25"/>
    <row r="1076" hidden="1" x14ac:dyDescent="0.25"/>
    <row r="1077" hidden="1" x14ac:dyDescent="0.25"/>
    <row r="1078" hidden="1" x14ac:dyDescent="0.25"/>
    <row r="1079" hidden="1" x14ac:dyDescent="0.25"/>
    <row r="1080" hidden="1" x14ac:dyDescent="0.25"/>
    <row r="1081" hidden="1" x14ac:dyDescent="0.25"/>
    <row r="1082" hidden="1" x14ac:dyDescent="0.25"/>
    <row r="1083" hidden="1" x14ac:dyDescent="0.25"/>
    <row r="1084" hidden="1" x14ac:dyDescent="0.25"/>
    <row r="1085" hidden="1" x14ac:dyDescent="0.25"/>
    <row r="1086" hidden="1" x14ac:dyDescent="0.25"/>
    <row r="1087" hidden="1" x14ac:dyDescent="0.25"/>
    <row r="1088" hidden="1" x14ac:dyDescent="0.25"/>
    <row r="1089" hidden="1" x14ac:dyDescent="0.25"/>
    <row r="1090" hidden="1" x14ac:dyDescent="0.25"/>
    <row r="1091" hidden="1" x14ac:dyDescent="0.25"/>
    <row r="1092" hidden="1" x14ac:dyDescent="0.25"/>
    <row r="1093" hidden="1" x14ac:dyDescent="0.25"/>
    <row r="1094" hidden="1" x14ac:dyDescent="0.25"/>
    <row r="1095" hidden="1" x14ac:dyDescent="0.25"/>
    <row r="1096" hidden="1" x14ac:dyDescent="0.25"/>
    <row r="1097" hidden="1" x14ac:dyDescent="0.25"/>
    <row r="1098" hidden="1" x14ac:dyDescent="0.25"/>
    <row r="1099" hidden="1" x14ac:dyDescent="0.25"/>
    <row r="1100" hidden="1" x14ac:dyDescent="0.25"/>
    <row r="1101" hidden="1" x14ac:dyDescent="0.25"/>
    <row r="1102" hidden="1" x14ac:dyDescent="0.25"/>
    <row r="1103" hidden="1" x14ac:dyDescent="0.25"/>
    <row r="1104" hidden="1" x14ac:dyDescent="0.25"/>
    <row r="1105" hidden="1" x14ac:dyDescent="0.25"/>
    <row r="1106" hidden="1" x14ac:dyDescent="0.25"/>
    <row r="1107" hidden="1" x14ac:dyDescent="0.25"/>
    <row r="1108" hidden="1" x14ac:dyDescent="0.25"/>
    <row r="1109" hidden="1" x14ac:dyDescent="0.25"/>
    <row r="1110" hidden="1" x14ac:dyDescent="0.25"/>
    <row r="1111" hidden="1" x14ac:dyDescent="0.25"/>
    <row r="1112" hidden="1" x14ac:dyDescent="0.25"/>
    <row r="1113" hidden="1" x14ac:dyDescent="0.25"/>
    <row r="1114" hidden="1" x14ac:dyDescent="0.25"/>
    <row r="1115" hidden="1" x14ac:dyDescent="0.25"/>
    <row r="1116" hidden="1" x14ac:dyDescent="0.25"/>
    <row r="1117" hidden="1" x14ac:dyDescent="0.25"/>
    <row r="1118" hidden="1" x14ac:dyDescent="0.25"/>
    <row r="1119" hidden="1" x14ac:dyDescent="0.25"/>
    <row r="1120" hidden="1" x14ac:dyDescent="0.25"/>
    <row r="1121" hidden="1" x14ac:dyDescent="0.25"/>
    <row r="1122" hidden="1" x14ac:dyDescent="0.25"/>
    <row r="1123" hidden="1" x14ac:dyDescent="0.25"/>
    <row r="1124" hidden="1" x14ac:dyDescent="0.25"/>
    <row r="1125" hidden="1" x14ac:dyDescent="0.25"/>
    <row r="1126" hidden="1" x14ac:dyDescent="0.25"/>
    <row r="1127" hidden="1" x14ac:dyDescent="0.25"/>
    <row r="1128" hidden="1" x14ac:dyDescent="0.25"/>
    <row r="1129" hidden="1" x14ac:dyDescent="0.25"/>
    <row r="1130" hidden="1" x14ac:dyDescent="0.25"/>
    <row r="1131" hidden="1" x14ac:dyDescent="0.25"/>
    <row r="1132" hidden="1" x14ac:dyDescent="0.25"/>
    <row r="1133" hidden="1" x14ac:dyDescent="0.25"/>
    <row r="1134" hidden="1" x14ac:dyDescent="0.25"/>
    <row r="1135" hidden="1" x14ac:dyDescent="0.25"/>
    <row r="1136" hidden="1" x14ac:dyDescent="0.25"/>
    <row r="1137" hidden="1" x14ac:dyDescent="0.25"/>
    <row r="1138" hidden="1" x14ac:dyDescent="0.25"/>
    <row r="1139" hidden="1" x14ac:dyDescent="0.25"/>
    <row r="1140" hidden="1" x14ac:dyDescent="0.25"/>
    <row r="1141" hidden="1" x14ac:dyDescent="0.25"/>
    <row r="1142" hidden="1" x14ac:dyDescent="0.25"/>
    <row r="1143" hidden="1" x14ac:dyDescent="0.25"/>
    <row r="1144" hidden="1" x14ac:dyDescent="0.25"/>
    <row r="1145" hidden="1" x14ac:dyDescent="0.25"/>
    <row r="1146" hidden="1" x14ac:dyDescent="0.25"/>
    <row r="1147" hidden="1" x14ac:dyDescent="0.25"/>
    <row r="1148" hidden="1" x14ac:dyDescent="0.25"/>
    <row r="1149" hidden="1" x14ac:dyDescent="0.25"/>
    <row r="1150" hidden="1" x14ac:dyDescent="0.25"/>
    <row r="1151" hidden="1" x14ac:dyDescent="0.25"/>
    <row r="1152" hidden="1" x14ac:dyDescent="0.25"/>
    <row r="1153" hidden="1" x14ac:dyDescent="0.25"/>
    <row r="1154" hidden="1" x14ac:dyDescent="0.25"/>
    <row r="1155" hidden="1" x14ac:dyDescent="0.25"/>
    <row r="1156" hidden="1" x14ac:dyDescent="0.25"/>
    <row r="1157" hidden="1" x14ac:dyDescent="0.25"/>
    <row r="1158" hidden="1" x14ac:dyDescent="0.25"/>
    <row r="1159" hidden="1" x14ac:dyDescent="0.25"/>
    <row r="1160" hidden="1" x14ac:dyDescent="0.25"/>
    <row r="1161" hidden="1" x14ac:dyDescent="0.25"/>
    <row r="1162" hidden="1" x14ac:dyDescent="0.25"/>
    <row r="1163" hidden="1" x14ac:dyDescent="0.25"/>
    <row r="1164" hidden="1" x14ac:dyDescent="0.25"/>
    <row r="1165" hidden="1" x14ac:dyDescent="0.25"/>
    <row r="1166" hidden="1" x14ac:dyDescent="0.25"/>
    <row r="1167" hidden="1" x14ac:dyDescent="0.25"/>
    <row r="1168" hidden="1" x14ac:dyDescent="0.25"/>
    <row r="1169" hidden="1" x14ac:dyDescent="0.25"/>
    <row r="1170" hidden="1" x14ac:dyDescent="0.25"/>
    <row r="1171" hidden="1" x14ac:dyDescent="0.25"/>
    <row r="1172" hidden="1" x14ac:dyDescent="0.25"/>
    <row r="1173" hidden="1" x14ac:dyDescent="0.25"/>
    <row r="1174" hidden="1" x14ac:dyDescent="0.25"/>
    <row r="1175" hidden="1" x14ac:dyDescent="0.25"/>
    <row r="1176" hidden="1" x14ac:dyDescent="0.25"/>
    <row r="1177" hidden="1" x14ac:dyDescent="0.25"/>
    <row r="1178" hidden="1" x14ac:dyDescent="0.25"/>
    <row r="1179" hidden="1" x14ac:dyDescent="0.25"/>
    <row r="1180" hidden="1" x14ac:dyDescent="0.25"/>
    <row r="1181" hidden="1" x14ac:dyDescent="0.25"/>
    <row r="1182" hidden="1" x14ac:dyDescent="0.25"/>
    <row r="1183" hidden="1" x14ac:dyDescent="0.25"/>
    <row r="1184" hidden="1" x14ac:dyDescent="0.25"/>
    <row r="1185" hidden="1" x14ac:dyDescent="0.25"/>
    <row r="1186" hidden="1" x14ac:dyDescent="0.25"/>
    <row r="1187" hidden="1" x14ac:dyDescent="0.25"/>
    <row r="1188" hidden="1" x14ac:dyDescent="0.25"/>
    <row r="1189" hidden="1" x14ac:dyDescent="0.25"/>
    <row r="1190" hidden="1" x14ac:dyDescent="0.25"/>
    <row r="1191" hidden="1" x14ac:dyDescent="0.25"/>
    <row r="1192" hidden="1" x14ac:dyDescent="0.25"/>
    <row r="1193" hidden="1" x14ac:dyDescent="0.25"/>
    <row r="1194" hidden="1" x14ac:dyDescent="0.25"/>
    <row r="1195" hidden="1" x14ac:dyDescent="0.25"/>
    <row r="1196" hidden="1" x14ac:dyDescent="0.25"/>
    <row r="1197" hidden="1" x14ac:dyDescent="0.25"/>
    <row r="1198" hidden="1" x14ac:dyDescent="0.25"/>
    <row r="1199" hidden="1" x14ac:dyDescent="0.25"/>
    <row r="1200" hidden="1" x14ac:dyDescent="0.25"/>
    <row r="1201" hidden="1" x14ac:dyDescent="0.25"/>
    <row r="1202" hidden="1" x14ac:dyDescent="0.25"/>
    <row r="1203" hidden="1" x14ac:dyDescent="0.25"/>
    <row r="1204" hidden="1" x14ac:dyDescent="0.25"/>
    <row r="1205" hidden="1" x14ac:dyDescent="0.25"/>
    <row r="1206" hidden="1" x14ac:dyDescent="0.25"/>
    <row r="1207" hidden="1" x14ac:dyDescent="0.25"/>
    <row r="1208" hidden="1" x14ac:dyDescent="0.25"/>
    <row r="1209" hidden="1" x14ac:dyDescent="0.25"/>
    <row r="1210" hidden="1" x14ac:dyDescent="0.25"/>
    <row r="1211" hidden="1" x14ac:dyDescent="0.25"/>
    <row r="1212" hidden="1" x14ac:dyDescent="0.25"/>
    <row r="1213" hidden="1" x14ac:dyDescent="0.25"/>
    <row r="1214" hidden="1" x14ac:dyDescent="0.25"/>
    <row r="1215" hidden="1" x14ac:dyDescent="0.25"/>
    <row r="1216" hidden="1" x14ac:dyDescent="0.25"/>
    <row r="1217" hidden="1" x14ac:dyDescent="0.25"/>
    <row r="1218" hidden="1" x14ac:dyDescent="0.25"/>
    <row r="1219" hidden="1" x14ac:dyDescent="0.25"/>
    <row r="1220" hidden="1" x14ac:dyDescent="0.25"/>
    <row r="1221" hidden="1" x14ac:dyDescent="0.25"/>
    <row r="1222" hidden="1" x14ac:dyDescent="0.25"/>
    <row r="1223" hidden="1" x14ac:dyDescent="0.25"/>
    <row r="1224" hidden="1" x14ac:dyDescent="0.25"/>
    <row r="1225" hidden="1" x14ac:dyDescent="0.25"/>
    <row r="1226" hidden="1" x14ac:dyDescent="0.25"/>
    <row r="1227" hidden="1" x14ac:dyDescent="0.25"/>
    <row r="1228" hidden="1" x14ac:dyDescent="0.25"/>
    <row r="1229" hidden="1" x14ac:dyDescent="0.25"/>
    <row r="1230" hidden="1" x14ac:dyDescent="0.25"/>
    <row r="1231" hidden="1" x14ac:dyDescent="0.25"/>
    <row r="1232" hidden="1" x14ac:dyDescent="0.25"/>
    <row r="1233" hidden="1" x14ac:dyDescent="0.25"/>
    <row r="1234" hidden="1" x14ac:dyDescent="0.25"/>
    <row r="1235" hidden="1" x14ac:dyDescent="0.25"/>
    <row r="1236" hidden="1" x14ac:dyDescent="0.25"/>
    <row r="1237" hidden="1" x14ac:dyDescent="0.25"/>
    <row r="1238" hidden="1" x14ac:dyDescent="0.25"/>
    <row r="1239" hidden="1" x14ac:dyDescent="0.25"/>
    <row r="1240" hidden="1" x14ac:dyDescent="0.25"/>
    <row r="1241" hidden="1" x14ac:dyDescent="0.25"/>
    <row r="1242" hidden="1" x14ac:dyDescent="0.25"/>
    <row r="1243" hidden="1" x14ac:dyDescent="0.25"/>
    <row r="1244" hidden="1" x14ac:dyDescent="0.25"/>
    <row r="1245" hidden="1" x14ac:dyDescent="0.25"/>
    <row r="1246" hidden="1" x14ac:dyDescent="0.25"/>
    <row r="1247" hidden="1" x14ac:dyDescent="0.25"/>
    <row r="1248" hidden="1" x14ac:dyDescent="0.25"/>
    <row r="1249" hidden="1" x14ac:dyDescent="0.25"/>
    <row r="1250" hidden="1" x14ac:dyDescent="0.25"/>
    <row r="1251" hidden="1" x14ac:dyDescent="0.25"/>
    <row r="1252" hidden="1" x14ac:dyDescent="0.25"/>
    <row r="1253" hidden="1" x14ac:dyDescent="0.25"/>
    <row r="1254" hidden="1" x14ac:dyDescent="0.25"/>
    <row r="1255" hidden="1" x14ac:dyDescent="0.25"/>
    <row r="1256" hidden="1" x14ac:dyDescent="0.25"/>
    <row r="1257" hidden="1" x14ac:dyDescent="0.25"/>
    <row r="1258" hidden="1" x14ac:dyDescent="0.25"/>
    <row r="1259" hidden="1" x14ac:dyDescent="0.25"/>
    <row r="1260" hidden="1" x14ac:dyDescent="0.25"/>
    <row r="1261" hidden="1" x14ac:dyDescent="0.25"/>
    <row r="1262" hidden="1" x14ac:dyDescent="0.25"/>
    <row r="1263" hidden="1" x14ac:dyDescent="0.25"/>
    <row r="1264" hidden="1" x14ac:dyDescent="0.25"/>
    <row r="1265" hidden="1" x14ac:dyDescent="0.25"/>
    <row r="1266" hidden="1" x14ac:dyDescent="0.25"/>
    <row r="1267" hidden="1" x14ac:dyDescent="0.25"/>
    <row r="1268" hidden="1" x14ac:dyDescent="0.25"/>
    <row r="1269" hidden="1" x14ac:dyDescent="0.25"/>
    <row r="1270" hidden="1" x14ac:dyDescent="0.25"/>
    <row r="1271" hidden="1" x14ac:dyDescent="0.25"/>
    <row r="1272" hidden="1" x14ac:dyDescent="0.25"/>
    <row r="1273" hidden="1" x14ac:dyDescent="0.25"/>
    <row r="1274" hidden="1" x14ac:dyDescent="0.25"/>
    <row r="1275" hidden="1" x14ac:dyDescent="0.25"/>
    <row r="1276" hidden="1" x14ac:dyDescent="0.25"/>
    <row r="1277" hidden="1" x14ac:dyDescent="0.25"/>
    <row r="1278" hidden="1" x14ac:dyDescent="0.25"/>
    <row r="1279" hidden="1" x14ac:dyDescent="0.25"/>
    <row r="1280" hidden="1" x14ac:dyDescent="0.25"/>
    <row r="1281" hidden="1" x14ac:dyDescent="0.25"/>
    <row r="1282" hidden="1" x14ac:dyDescent="0.25"/>
    <row r="1283" hidden="1" x14ac:dyDescent="0.25"/>
    <row r="1284" hidden="1" x14ac:dyDescent="0.25"/>
    <row r="1285" hidden="1" x14ac:dyDescent="0.25"/>
    <row r="1286" hidden="1" x14ac:dyDescent="0.25"/>
    <row r="1287" hidden="1" x14ac:dyDescent="0.25"/>
    <row r="1288" hidden="1" x14ac:dyDescent="0.25"/>
    <row r="1289" hidden="1" x14ac:dyDescent="0.25"/>
    <row r="1290" hidden="1" x14ac:dyDescent="0.25"/>
    <row r="1291" hidden="1" x14ac:dyDescent="0.25"/>
    <row r="1292" hidden="1" x14ac:dyDescent="0.25"/>
    <row r="1293" hidden="1" x14ac:dyDescent="0.25"/>
    <row r="1294" hidden="1" x14ac:dyDescent="0.25"/>
    <row r="1295" hidden="1" x14ac:dyDescent="0.25"/>
    <row r="1296" hidden="1" x14ac:dyDescent="0.25"/>
    <row r="1297" hidden="1" x14ac:dyDescent="0.25"/>
    <row r="1298" hidden="1" x14ac:dyDescent="0.25"/>
    <row r="1299" hidden="1" x14ac:dyDescent="0.25"/>
    <row r="1300" hidden="1" x14ac:dyDescent="0.25"/>
    <row r="1301" hidden="1" x14ac:dyDescent="0.25"/>
    <row r="1302" hidden="1" x14ac:dyDescent="0.25"/>
    <row r="1303" hidden="1" x14ac:dyDescent="0.25"/>
    <row r="1304" hidden="1" x14ac:dyDescent="0.25"/>
    <row r="1305" hidden="1" x14ac:dyDescent="0.25"/>
    <row r="1306" hidden="1" x14ac:dyDescent="0.25"/>
    <row r="1307" hidden="1" x14ac:dyDescent="0.25"/>
    <row r="1308" hidden="1" x14ac:dyDescent="0.25"/>
    <row r="1309" hidden="1" x14ac:dyDescent="0.25"/>
    <row r="1310" hidden="1" x14ac:dyDescent="0.25"/>
    <row r="1311" hidden="1" x14ac:dyDescent="0.25"/>
    <row r="1312" hidden="1" x14ac:dyDescent="0.25"/>
    <row r="1313" hidden="1" x14ac:dyDescent="0.25"/>
    <row r="1314" hidden="1" x14ac:dyDescent="0.25"/>
    <row r="1315" hidden="1" x14ac:dyDescent="0.25"/>
    <row r="1316" hidden="1" x14ac:dyDescent="0.25"/>
    <row r="1317" hidden="1" x14ac:dyDescent="0.25"/>
    <row r="1318" hidden="1" x14ac:dyDescent="0.25"/>
    <row r="1319" hidden="1" x14ac:dyDescent="0.25"/>
    <row r="1320" hidden="1" x14ac:dyDescent="0.25"/>
    <row r="1321" hidden="1" x14ac:dyDescent="0.25"/>
    <row r="1322" hidden="1" x14ac:dyDescent="0.25"/>
    <row r="1323" hidden="1" x14ac:dyDescent="0.25"/>
    <row r="1324" hidden="1" x14ac:dyDescent="0.25"/>
    <row r="1325" hidden="1" x14ac:dyDescent="0.25"/>
    <row r="1326" hidden="1" x14ac:dyDescent="0.25"/>
    <row r="1327" hidden="1" x14ac:dyDescent="0.25"/>
    <row r="1328" hidden="1" x14ac:dyDescent="0.25"/>
    <row r="1329" hidden="1" x14ac:dyDescent="0.25"/>
    <row r="1330" hidden="1" x14ac:dyDescent="0.25"/>
    <row r="1331" hidden="1" x14ac:dyDescent="0.25"/>
    <row r="1332" hidden="1" x14ac:dyDescent="0.25"/>
    <row r="1333" hidden="1" x14ac:dyDescent="0.25"/>
    <row r="1334" hidden="1" x14ac:dyDescent="0.25"/>
    <row r="1335" hidden="1" x14ac:dyDescent="0.25"/>
    <row r="1336" hidden="1" x14ac:dyDescent="0.25"/>
    <row r="1337" hidden="1" x14ac:dyDescent="0.25"/>
    <row r="1338" hidden="1" x14ac:dyDescent="0.25"/>
    <row r="1339" hidden="1" x14ac:dyDescent="0.25"/>
    <row r="1340" hidden="1" x14ac:dyDescent="0.25"/>
    <row r="1341" hidden="1" x14ac:dyDescent="0.25"/>
    <row r="1342" hidden="1" x14ac:dyDescent="0.25"/>
    <row r="1343" hidden="1" x14ac:dyDescent="0.25"/>
    <row r="1344" hidden="1" x14ac:dyDescent="0.25"/>
    <row r="1345" hidden="1" x14ac:dyDescent="0.25"/>
    <row r="1346" hidden="1" x14ac:dyDescent="0.25"/>
    <row r="1347" hidden="1" x14ac:dyDescent="0.25"/>
    <row r="1348" hidden="1" x14ac:dyDescent="0.25"/>
    <row r="1349" hidden="1" x14ac:dyDescent="0.25"/>
    <row r="1350" hidden="1" x14ac:dyDescent="0.25"/>
    <row r="1351" hidden="1" x14ac:dyDescent="0.25"/>
    <row r="1352" hidden="1" x14ac:dyDescent="0.25"/>
    <row r="1353" hidden="1" x14ac:dyDescent="0.25"/>
    <row r="1354" hidden="1" x14ac:dyDescent="0.25"/>
    <row r="1355" hidden="1" x14ac:dyDescent="0.25"/>
    <row r="1356" hidden="1" x14ac:dyDescent="0.25"/>
    <row r="1357" hidden="1" x14ac:dyDescent="0.25"/>
    <row r="1358" hidden="1" x14ac:dyDescent="0.25"/>
    <row r="1359" hidden="1" x14ac:dyDescent="0.25"/>
    <row r="1360" hidden="1" x14ac:dyDescent="0.25"/>
    <row r="1361" hidden="1" x14ac:dyDescent="0.25"/>
    <row r="1362" hidden="1" x14ac:dyDescent="0.25"/>
    <row r="1363" hidden="1" x14ac:dyDescent="0.25"/>
    <row r="1364" hidden="1" x14ac:dyDescent="0.25"/>
    <row r="1365" hidden="1" x14ac:dyDescent="0.25"/>
    <row r="1366" hidden="1" x14ac:dyDescent="0.25"/>
    <row r="1367" hidden="1" x14ac:dyDescent="0.25"/>
    <row r="1368" hidden="1" x14ac:dyDescent="0.25"/>
    <row r="1369" hidden="1" x14ac:dyDescent="0.25"/>
    <row r="1370" hidden="1" x14ac:dyDescent="0.25"/>
    <row r="1371" hidden="1" x14ac:dyDescent="0.25"/>
    <row r="1372" hidden="1" x14ac:dyDescent="0.25"/>
    <row r="1373" hidden="1" x14ac:dyDescent="0.25"/>
    <row r="1374" hidden="1" x14ac:dyDescent="0.25"/>
    <row r="1375" hidden="1" x14ac:dyDescent="0.25"/>
    <row r="1376" hidden="1" x14ac:dyDescent="0.25"/>
    <row r="1377" hidden="1" x14ac:dyDescent="0.25"/>
    <row r="1378" hidden="1" x14ac:dyDescent="0.25"/>
    <row r="1379" hidden="1" x14ac:dyDescent="0.25"/>
    <row r="1380" hidden="1" x14ac:dyDescent="0.25"/>
    <row r="1381" hidden="1" x14ac:dyDescent="0.25"/>
    <row r="1382" hidden="1" x14ac:dyDescent="0.25"/>
    <row r="1383" hidden="1" x14ac:dyDescent="0.25"/>
    <row r="1384" hidden="1" x14ac:dyDescent="0.25"/>
    <row r="1385" hidden="1" x14ac:dyDescent="0.25"/>
    <row r="1386" hidden="1" x14ac:dyDescent="0.25"/>
    <row r="1387" hidden="1" x14ac:dyDescent="0.25"/>
    <row r="1388" hidden="1" x14ac:dyDescent="0.25"/>
    <row r="1389" hidden="1" x14ac:dyDescent="0.25"/>
    <row r="1390" hidden="1" x14ac:dyDescent="0.25"/>
    <row r="1391" hidden="1" x14ac:dyDescent="0.25"/>
    <row r="1392" hidden="1" x14ac:dyDescent="0.25"/>
    <row r="1393" hidden="1" x14ac:dyDescent="0.25"/>
    <row r="1394" hidden="1" x14ac:dyDescent="0.25"/>
    <row r="1395" hidden="1" x14ac:dyDescent="0.25"/>
    <row r="1396" hidden="1" x14ac:dyDescent="0.25"/>
    <row r="1397" hidden="1" x14ac:dyDescent="0.25"/>
    <row r="1398" hidden="1" x14ac:dyDescent="0.25"/>
    <row r="1399" hidden="1" x14ac:dyDescent="0.25"/>
    <row r="1400" hidden="1" x14ac:dyDescent="0.25"/>
    <row r="1401" hidden="1" x14ac:dyDescent="0.25"/>
    <row r="1402" hidden="1" x14ac:dyDescent="0.25"/>
    <row r="1403" hidden="1" x14ac:dyDescent="0.25"/>
    <row r="1404" hidden="1" x14ac:dyDescent="0.25"/>
    <row r="1405" hidden="1" x14ac:dyDescent="0.25"/>
    <row r="1406" hidden="1" x14ac:dyDescent="0.25"/>
    <row r="1407" hidden="1" x14ac:dyDescent="0.25"/>
    <row r="1408" hidden="1" x14ac:dyDescent="0.25"/>
    <row r="1409" hidden="1" x14ac:dyDescent="0.25"/>
    <row r="1410" hidden="1" x14ac:dyDescent="0.25"/>
    <row r="1411" hidden="1" x14ac:dyDescent="0.25"/>
    <row r="1412" hidden="1" x14ac:dyDescent="0.25"/>
    <row r="1413" hidden="1" x14ac:dyDescent="0.25"/>
    <row r="1414" hidden="1" x14ac:dyDescent="0.25"/>
    <row r="1415" hidden="1" x14ac:dyDescent="0.25"/>
    <row r="1416" hidden="1" x14ac:dyDescent="0.25"/>
    <row r="1417" hidden="1" x14ac:dyDescent="0.25"/>
    <row r="1418" hidden="1" x14ac:dyDescent="0.25"/>
    <row r="1419" hidden="1" x14ac:dyDescent="0.25"/>
    <row r="1420" hidden="1" x14ac:dyDescent="0.25"/>
    <row r="1421" hidden="1" x14ac:dyDescent="0.25"/>
    <row r="1422" hidden="1" x14ac:dyDescent="0.25"/>
    <row r="1423" hidden="1" x14ac:dyDescent="0.25"/>
    <row r="1424" hidden="1" x14ac:dyDescent="0.25"/>
    <row r="1425" hidden="1" x14ac:dyDescent="0.25"/>
    <row r="1426" hidden="1" x14ac:dyDescent="0.25"/>
    <row r="1427" hidden="1" x14ac:dyDescent="0.25"/>
    <row r="1428" hidden="1" x14ac:dyDescent="0.25"/>
    <row r="1429" hidden="1" x14ac:dyDescent="0.25"/>
    <row r="1430" hidden="1" x14ac:dyDescent="0.25"/>
    <row r="1431" hidden="1" x14ac:dyDescent="0.25"/>
    <row r="1432" hidden="1" x14ac:dyDescent="0.25"/>
    <row r="1433" hidden="1" x14ac:dyDescent="0.25"/>
    <row r="1434" hidden="1" x14ac:dyDescent="0.25"/>
    <row r="1435" hidden="1" x14ac:dyDescent="0.25"/>
    <row r="1436" hidden="1" x14ac:dyDescent="0.25"/>
    <row r="1437" hidden="1" x14ac:dyDescent="0.25"/>
    <row r="1438" hidden="1" x14ac:dyDescent="0.25"/>
    <row r="1439" hidden="1" x14ac:dyDescent="0.25"/>
    <row r="1440" hidden="1" x14ac:dyDescent="0.25"/>
    <row r="1441" hidden="1" x14ac:dyDescent="0.25"/>
    <row r="1442" hidden="1" x14ac:dyDescent="0.25"/>
    <row r="1443" hidden="1" x14ac:dyDescent="0.25"/>
    <row r="1444" hidden="1" x14ac:dyDescent="0.25"/>
    <row r="1445" hidden="1" x14ac:dyDescent="0.25"/>
    <row r="1446" hidden="1" x14ac:dyDescent="0.25"/>
    <row r="1447" hidden="1" x14ac:dyDescent="0.25"/>
    <row r="1448" hidden="1" x14ac:dyDescent="0.25"/>
    <row r="1449" hidden="1" x14ac:dyDescent="0.25"/>
    <row r="1450" hidden="1" x14ac:dyDescent="0.25"/>
    <row r="1451" hidden="1" x14ac:dyDescent="0.25"/>
    <row r="1452" hidden="1" x14ac:dyDescent="0.25"/>
    <row r="1453" hidden="1" x14ac:dyDescent="0.25"/>
    <row r="1454" hidden="1" x14ac:dyDescent="0.25"/>
    <row r="1455" hidden="1" x14ac:dyDescent="0.25"/>
    <row r="1456" hidden="1" x14ac:dyDescent="0.25"/>
    <row r="1457" hidden="1" x14ac:dyDescent="0.25"/>
    <row r="1458" hidden="1" x14ac:dyDescent="0.25"/>
    <row r="1459" hidden="1" x14ac:dyDescent="0.25"/>
    <row r="1460" hidden="1" x14ac:dyDescent="0.25"/>
    <row r="1461" hidden="1" x14ac:dyDescent="0.25"/>
    <row r="1462" hidden="1" x14ac:dyDescent="0.25"/>
    <row r="1463" hidden="1" x14ac:dyDescent="0.25"/>
    <row r="1464" hidden="1" x14ac:dyDescent="0.25"/>
    <row r="1465" hidden="1" x14ac:dyDescent="0.25"/>
    <row r="1466" hidden="1" x14ac:dyDescent="0.25"/>
    <row r="1467" hidden="1" x14ac:dyDescent="0.25"/>
    <row r="1468" hidden="1" x14ac:dyDescent="0.25"/>
    <row r="1469" hidden="1" x14ac:dyDescent="0.25"/>
    <row r="1470" hidden="1" x14ac:dyDescent="0.25"/>
    <row r="1471" hidden="1" x14ac:dyDescent="0.25"/>
    <row r="1472" hidden="1" x14ac:dyDescent="0.25"/>
    <row r="1473" hidden="1" x14ac:dyDescent="0.25"/>
    <row r="1474" hidden="1" x14ac:dyDescent="0.25"/>
    <row r="1475" hidden="1" x14ac:dyDescent="0.25"/>
    <row r="1476" hidden="1" x14ac:dyDescent="0.25"/>
    <row r="1477" hidden="1" x14ac:dyDescent="0.25"/>
    <row r="1478" hidden="1" x14ac:dyDescent="0.25"/>
    <row r="1479" hidden="1" x14ac:dyDescent="0.25"/>
    <row r="1480" hidden="1" x14ac:dyDescent="0.25"/>
    <row r="1481" hidden="1" x14ac:dyDescent="0.25"/>
    <row r="1482" hidden="1" x14ac:dyDescent="0.25"/>
    <row r="1483" hidden="1" x14ac:dyDescent="0.25"/>
    <row r="1484" hidden="1" x14ac:dyDescent="0.25"/>
    <row r="1485" hidden="1" x14ac:dyDescent="0.25"/>
    <row r="1486" hidden="1" x14ac:dyDescent="0.25"/>
    <row r="1487" hidden="1" x14ac:dyDescent="0.25"/>
    <row r="1488" hidden="1" x14ac:dyDescent="0.25"/>
    <row r="1489" hidden="1" x14ac:dyDescent="0.25"/>
    <row r="1490" hidden="1" x14ac:dyDescent="0.25"/>
    <row r="1491" hidden="1" x14ac:dyDescent="0.25"/>
    <row r="1492" hidden="1" x14ac:dyDescent="0.25"/>
    <row r="1493" hidden="1" x14ac:dyDescent="0.25"/>
    <row r="1494" hidden="1" x14ac:dyDescent="0.25"/>
    <row r="1495" hidden="1" x14ac:dyDescent="0.25"/>
    <row r="1496" hidden="1" x14ac:dyDescent="0.25"/>
    <row r="1497" hidden="1" x14ac:dyDescent="0.25"/>
    <row r="1498" hidden="1" x14ac:dyDescent="0.25"/>
    <row r="1499" hidden="1" x14ac:dyDescent="0.25"/>
    <row r="1500" hidden="1" x14ac:dyDescent="0.25"/>
    <row r="1501" hidden="1" x14ac:dyDescent="0.25"/>
    <row r="1502" hidden="1" x14ac:dyDescent="0.25"/>
    <row r="1503" hidden="1" x14ac:dyDescent="0.25"/>
    <row r="1504" hidden="1" x14ac:dyDescent="0.25"/>
    <row r="1505" hidden="1" x14ac:dyDescent="0.25"/>
    <row r="1506" hidden="1" x14ac:dyDescent="0.25"/>
    <row r="1507" hidden="1" x14ac:dyDescent="0.25"/>
    <row r="1508" hidden="1" x14ac:dyDescent="0.25"/>
    <row r="1509" hidden="1" x14ac:dyDescent="0.25"/>
    <row r="1510" hidden="1" x14ac:dyDescent="0.25"/>
    <row r="1511" hidden="1" x14ac:dyDescent="0.25"/>
    <row r="1512" hidden="1" x14ac:dyDescent="0.25"/>
    <row r="1513" hidden="1" x14ac:dyDescent="0.25"/>
    <row r="1514" hidden="1" x14ac:dyDescent="0.25"/>
    <row r="1515" hidden="1" x14ac:dyDescent="0.25"/>
    <row r="1516" hidden="1" x14ac:dyDescent="0.25"/>
    <row r="1517" hidden="1" x14ac:dyDescent="0.25"/>
    <row r="1518" hidden="1" x14ac:dyDescent="0.25"/>
    <row r="1519" hidden="1" x14ac:dyDescent="0.25"/>
    <row r="1520" hidden="1" x14ac:dyDescent="0.25"/>
    <row r="1521" hidden="1" x14ac:dyDescent="0.25"/>
    <row r="1522" hidden="1" x14ac:dyDescent="0.25"/>
    <row r="1523" hidden="1" x14ac:dyDescent="0.25"/>
    <row r="1524" hidden="1" x14ac:dyDescent="0.25"/>
    <row r="1525" hidden="1" x14ac:dyDescent="0.25"/>
    <row r="1526" hidden="1" x14ac:dyDescent="0.25"/>
    <row r="1527" hidden="1" x14ac:dyDescent="0.25"/>
    <row r="1528" hidden="1" x14ac:dyDescent="0.25"/>
    <row r="1529" hidden="1" x14ac:dyDescent="0.25"/>
    <row r="1530" hidden="1" x14ac:dyDescent="0.25"/>
    <row r="1531" hidden="1" x14ac:dyDescent="0.25"/>
    <row r="1532" hidden="1" x14ac:dyDescent="0.25"/>
    <row r="1533" hidden="1" x14ac:dyDescent="0.25"/>
    <row r="1534" hidden="1" x14ac:dyDescent="0.25"/>
    <row r="1535" hidden="1" x14ac:dyDescent="0.25"/>
    <row r="1536" hidden="1" x14ac:dyDescent="0.25"/>
    <row r="1537" hidden="1" x14ac:dyDescent="0.25"/>
    <row r="1538" hidden="1" x14ac:dyDescent="0.25"/>
    <row r="1539" hidden="1" x14ac:dyDescent="0.25"/>
    <row r="1540" hidden="1" x14ac:dyDescent="0.25"/>
    <row r="1541" hidden="1" x14ac:dyDescent="0.25"/>
    <row r="1542" hidden="1" x14ac:dyDescent="0.25"/>
    <row r="1543" hidden="1" x14ac:dyDescent="0.25"/>
    <row r="1544" hidden="1" x14ac:dyDescent="0.25"/>
    <row r="1545" hidden="1" x14ac:dyDescent="0.25"/>
    <row r="1546" hidden="1" x14ac:dyDescent="0.25"/>
    <row r="1547" hidden="1" x14ac:dyDescent="0.25"/>
    <row r="1548" hidden="1" x14ac:dyDescent="0.25"/>
    <row r="1549" hidden="1" x14ac:dyDescent="0.25"/>
    <row r="1550" hidden="1" x14ac:dyDescent="0.25"/>
    <row r="1551" hidden="1" x14ac:dyDescent="0.25"/>
    <row r="1552" hidden="1" x14ac:dyDescent="0.25"/>
    <row r="1553" hidden="1" x14ac:dyDescent="0.25"/>
    <row r="1554" hidden="1" x14ac:dyDescent="0.25"/>
    <row r="1555" hidden="1" x14ac:dyDescent="0.25"/>
    <row r="1556" hidden="1" x14ac:dyDescent="0.25"/>
    <row r="1557" hidden="1" x14ac:dyDescent="0.25"/>
    <row r="1558" hidden="1" x14ac:dyDescent="0.25"/>
    <row r="1559" hidden="1" x14ac:dyDescent="0.25"/>
    <row r="1560" hidden="1" x14ac:dyDescent="0.25"/>
    <row r="1561" hidden="1" x14ac:dyDescent="0.25"/>
    <row r="1562" hidden="1" x14ac:dyDescent="0.25"/>
    <row r="1563" hidden="1" x14ac:dyDescent="0.25"/>
    <row r="1564" hidden="1" x14ac:dyDescent="0.25"/>
    <row r="1565" hidden="1" x14ac:dyDescent="0.25"/>
    <row r="1566" hidden="1" x14ac:dyDescent="0.25"/>
    <row r="1567" hidden="1" x14ac:dyDescent="0.25"/>
    <row r="1568" hidden="1" x14ac:dyDescent="0.25"/>
    <row r="1569" hidden="1" x14ac:dyDescent="0.25"/>
    <row r="1570" hidden="1" x14ac:dyDescent="0.25"/>
    <row r="1571" hidden="1" x14ac:dyDescent="0.25"/>
    <row r="1572" hidden="1" x14ac:dyDescent="0.25"/>
    <row r="1573" hidden="1" x14ac:dyDescent="0.25"/>
    <row r="1574" hidden="1" x14ac:dyDescent="0.25"/>
    <row r="1575" hidden="1" x14ac:dyDescent="0.25"/>
    <row r="1576" hidden="1" x14ac:dyDescent="0.25"/>
    <row r="1577" hidden="1" x14ac:dyDescent="0.25"/>
    <row r="1578" hidden="1" x14ac:dyDescent="0.25"/>
    <row r="1579" hidden="1" x14ac:dyDescent="0.25"/>
    <row r="1580" hidden="1" x14ac:dyDescent="0.25"/>
    <row r="1581" hidden="1" x14ac:dyDescent="0.25"/>
    <row r="1582" hidden="1" x14ac:dyDescent="0.25"/>
    <row r="1583" hidden="1" x14ac:dyDescent="0.25"/>
    <row r="1584" hidden="1" x14ac:dyDescent="0.25"/>
    <row r="1585" hidden="1" x14ac:dyDescent="0.25"/>
    <row r="1586" hidden="1" x14ac:dyDescent="0.25"/>
    <row r="1587" hidden="1" x14ac:dyDescent="0.25"/>
    <row r="1588" hidden="1" x14ac:dyDescent="0.25"/>
    <row r="1589" hidden="1" x14ac:dyDescent="0.25"/>
    <row r="1590" hidden="1" x14ac:dyDescent="0.25"/>
    <row r="1591" hidden="1" x14ac:dyDescent="0.25"/>
    <row r="1592" hidden="1" x14ac:dyDescent="0.25"/>
    <row r="1593" hidden="1" x14ac:dyDescent="0.25"/>
    <row r="1594" hidden="1" x14ac:dyDescent="0.25"/>
    <row r="1595" hidden="1" x14ac:dyDescent="0.25"/>
    <row r="1596" hidden="1" x14ac:dyDescent="0.25"/>
    <row r="1597" hidden="1" x14ac:dyDescent="0.25"/>
    <row r="1598" hidden="1" x14ac:dyDescent="0.25"/>
    <row r="1599" hidden="1" x14ac:dyDescent="0.25"/>
    <row r="1600" hidden="1" x14ac:dyDescent="0.25"/>
    <row r="1601" hidden="1" x14ac:dyDescent="0.25"/>
    <row r="1602" hidden="1" x14ac:dyDescent="0.25"/>
    <row r="1603" hidden="1" x14ac:dyDescent="0.25"/>
    <row r="1604" hidden="1" x14ac:dyDescent="0.25"/>
    <row r="1605" hidden="1" x14ac:dyDescent="0.25"/>
    <row r="1606" hidden="1" x14ac:dyDescent="0.25"/>
    <row r="1607" hidden="1" x14ac:dyDescent="0.25"/>
    <row r="1608" hidden="1" x14ac:dyDescent="0.25"/>
    <row r="1609" hidden="1" x14ac:dyDescent="0.25"/>
    <row r="1610" hidden="1" x14ac:dyDescent="0.25"/>
    <row r="1611" hidden="1" x14ac:dyDescent="0.25"/>
    <row r="1612" hidden="1" x14ac:dyDescent="0.25"/>
    <row r="1613" hidden="1" x14ac:dyDescent="0.25"/>
    <row r="1614" hidden="1" x14ac:dyDescent="0.25"/>
    <row r="1615" hidden="1" x14ac:dyDescent="0.25"/>
    <row r="1616" hidden="1" x14ac:dyDescent="0.25"/>
    <row r="1617" hidden="1" x14ac:dyDescent="0.25"/>
    <row r="1618" hidden="1" x14ac:dyDescent="0.25"/>
    <row r="1619" hidden="1" x14ac:dyDescent="0.25"/>
    <row r="1620" hidden="1" x14ac:dyDescent="0.25"/>
    <row r="1621" hidden="1" x14ac:dyDescent="0.25"/>
    <row r="1622" hidden="1" x14ac:dyDescent="0.25"/>
    <row r="1623" hidden="1" x14ac:dyDescent="0.25"/>
    <row r="1624" hidden="1" x14ac:dyDescent="0.25"/>
    <row r="1625" hidden="1" x14ac:dyDescent="0.25"/>
    <row r="1626" hidden="1" x14ac:dyDescent="0.25"/>
    <row r="1627" hidden="1" x14ac:dyDescent="0.25"/>
    <row r="1628" hidden="1" x14ac:dyDescent="0.25"/>
    <row r="1629" hidden="1" x14ac:dyDescent="0.25"/>
    <row r="1630" hidden="1" x14ac:dyDescent="0.25"/>
    <row r="1631" hidden="1" x14ac:dyDescent="0.25"/>
    <row r="1632" hidden="1" x14ac:dyDescent="0.25"/>
    <row r="1633" hidden="1" x14ac:dyDescent="0.25"/>
    <row r="1634" hidden="1" x14ac:dyDescent="0.25"/>
    <row r="1635" hidden="1" x14ac:dyDescent="0.25"/>
    <row r="1636" hidden="1" x14ac:dyDescent="0.25"/>
    <row r="1637" hidden="1" x14ac:dyDescent="0.25"/>
    <row r="1638" hidden="1" x14ac:dyDescent="0.25"/>
    <row r="1639" hidden="1" x14ac:dyDescent="0.25"/>
    <row r="1640" hidden="1" x14ac:dyDescent="0.25"/>
    <row r="1641" hidden="1" x14ac:dyDescent="0.25"/>
    <row r="1642" hidden="1" x14ac:dyDescent="0.25"/>
    <row r="1643" hidden="1" x14ac:dyDescent="0.25"/>
    <row r="1644" hidden="1" x14ac:dyDescent="0.25"/>
    <row r="1645" hidden="1" x14ac:dyDescent="0.25"/>
    <row r="1646" hidden="1" x14ac:dyDescent="0.25"/>
    <row r="1647" hidden="1" x14ac:dyDescent="0.25"/>
    <row r="1648" hidden="1" x14ac:dyDescent="0.25"/>
    <row r="1649" spans="4:5" hidden="1" x14ac:dyDescent="0.25"/>
    <row r="1650" spans="4:5" hidden="1" x14ac:dyDescent="0.25"/>
    <row r="1651" spans="4:5" hidden="1" x14ac:dyDescent="0.25"/>
    <row r="1652" spans="4:5" hidden="1" x14ac:dyDescent="0.25"/>
    <row r="1653" spans="4:5" hidden="1" x14ac:dyDescent="0.25"/>
    <row r="1654" spans="4:5" hidden="1" x14ac:dyDescent="0.25"/>
    <row r="1655" spans="4:5" hidden="1" x14ac:dyDescent="0.25"/>
    <row r="1656" spans="4:5" hidden="1" x14ac:dyDescent="0.25"/>
    <row r="1657" spans="4:5" hidden="1" x14ac:dyDescent="0.25"/>
    <row r="1658" spans="4:5" hidden="1" x14ac:dyDescent="0.25">
      <c r="D1658" s="1">
        <v>2000</v>
      </c>
      <c r="E1658" s="1" t="s">
        <v>376</v>
      </c>
    </row>
    <row r="1659" spans="4:5" hidden="1" x14ac:dyDescent="0.25">
      <c r="D1659" s="1">
        <v>2001</v>
      </c>
      <c r="E1659" s="1" t="s">
        <v>377</v>
      </c>
    </row>
    <row r="1660" spans="4:5" hidden="1" x14ac:dyDescent="0.25">
      <c r="D1660" s="1">
        <v>2002</v>
      </c>
    </row>
    <row r="1661" spans="4:5" hidden="1" x14ac:dyDescent="0.25">
      <c r="D1661" s="1">
        <v>2003</v>
      </c>
    </row>
    <row r="1662" spans="4:5" hidden="1" x14ac:dyDescent="0.25">
      <c r="D1662" s="1">
        <v>2004</v>
      </c>
    </row>
    <row r="1663" spans="4:5" hidden="1" x14ac:dyDescent="0.25">
      <c r="D1663" s="1">
        <v>2005</v>
      </c>
    </row>
    <row r="1664" spans="4:5" hidden="1" x14ac:dyDescent="0.25">
      <c r="D1664" s="1">
        <v>2006</v>
      </c>
    </row>
    <row r="1665" spans="4:4" hidden="1" x14ac:dyDescent="0.25">
      <c r="D1665" s="1">
        <v>2007</v>
      </c>
    </row>
    <row r="1666" spans="4:4" hidden="1" x14ac:dyDescent="0.25">
      <c r="D1666" s="1">
        <v>2008</v>
      </c>
    </row>
    <row r="1667" spans="4:4" hidden="1" x14ac:dyDescent="0.25">
      <c r="D1667" s="1">
        <v>2009</v>
      </c>
    </row>
    <row r="1668" spans="4:4" hidden="1" x14ac:dyDescent="0.25">
      <c r="D1668" s="1">
        <v>2010</v>
      </c>
    </row>
    <row r="1669" spans="4:4" hidden="1" x14ac:dyDescent="0.25">
      <c r="D1669" s="1">
        <v>2011</v>
      </c>
    </row>
    <row r="1670" spans="4:4" hidden="1" x14ac:dyDescent="0.25">
      <c r="D1670" s="1">
        <v>2012</v>
      </c>
    </row>
    <row r="1671" spans="4:4" hidden="1" x14ac:dyDescent="0.25">
      <c r="D1671" s="1">
        <v>2013</v>
      </c>
    </row>
    <row r="1672" spans="4:4" hidden="1" x14ac:dyDescent="0.25"/>
    <row r="1673" spans="4:4" hidden="1" x14ac:dyDescent="0.25"/>
    <row r="1674" spans="4:4" hidden="1" x14ac:dyDescent="0.25"/>
    <row r="1675" spans="4:4" hidden="1" x14ac:dyDescent="0.25"/>
    <row r="1676" spans="4:4" hidden="1" x14ac:dyDescent="0.25"/>
    <row r="1677" spans="4:4" hidden="1" x14ac:dyDescent="0.25"/>
    <row r="1678" spans="4:4" hidden="1" x14ac:dyDescent="0.25"/>
  </sheetData>
  <sheetProtection algorithmName="SHA-512" hashValue="bDLLxJx7s/Fphb4iNGWFrnLdAcMLsu16P1e3T5BfRlsSqYlT9EHmXYsPluLn5yifNj8zChLX8UA01Dcjcz1w6g==" saltValue="XLWede4G9xB0J4/7zTF6yw==" spinCount="100000" sheet="1" objects="1" scenarios="1" formatCells="0"/>
  <mergeCells count="31">
    <mergeCell ref="B53:V53"/>
    <mergeCell ref="B13:F14"/>
    <mergeCell ref="G13:V13"/>
    <mergeCell ref="B15:V15"/>
    <mergeCell ref="B21:V21"/>
    <mergeCell ref="B25:V25"/>
    <mergeCell ref="B18:F18"/>
    <mergeCell ref="B17:F17"/>
    <mergeCell ref="B16:F16"/>
    <mergeCell ref="B19:F19"/>
    <mergeCell ref="B20:F20"/>
    <mergeCell ref="B22:F22"/>
    <mergeCell ref="B23:F23"/>
    <mergeCell ref="B24:F24"/>
    <mergeCell ref="B26:F26"/>
    <mergeCell ref="B27:F27"/>
    <mergeCell ref="B46:F46"/>
    <mergeCell ref="B45:F45"/>
    <mergeCell ref="B55:F55"/>
    <mergeCell ref="B37:F38"/>
    <mergeCell ref="B47:F47"/>
    <mergeCell ref="B48:F48"/>
    <mergeCell ref="B49:V49"/>
    <mergeCell ref="B50:F50"/>
    <mergeCell ref="B51:F51"/>
    <mergeCell ref="B41:F42"/>
    <mergeCell ref="G41:V41"/>
    <mergeCell ref="B43:V43"/>
    <mergeCell ref="B44:F44"/>
    <mergeCell ref="B54:F54"/>
    <mergeCell ref="B52:F52"/>
  </mergeCells>
  <dataValidations count="2">
    <dataValidation type="list" allowBlank="1" showInputMessage="1" showErrorMessage="1" sqref="F5:F6">
      <formula1>$D$1658:$D$1671</formula1>
    </dataValidation>
    <dataValidation type="list" allowBlank="1" showInputMessage="1" showErrorMessage="1" sqref="K35 K32 F8:F9">
      <formula1>$E$1658:$E$1659</formula1>
    </dataValidation>
  </dataValidations>
  <pageMargins left="0.7" right="0.7" top="0.75" bottom="0.75" header="0.3" footer="0.3"/>
  <pageSetup paperSize="9" orientation="portrait" horizontalDpi="4294967293" verticalDpi="4294967293" r:id="rId1"/>
  <ignoredErrors>
    <ignoredError sqref="L27 L55 H45:H46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GLOBALE</vt:lpstr>
      <vt:lpstr>Residenza</vt:lpstr>
      <vt:lpstr>Trasporti</vt:lpstr>
      <vt:lpstr>Terziario</vt:lpstr>
      <vt:lpstr>Agricoltura</vt:lpstr>
      <vt:lpstr>PATTO_SINDACI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Giovanni Vicentini</dc:creator>
  <cp:lastModifiedBy>GV</cp:lastModifiedBy>
  <dcterms:created xsi:type="dcterms:W3CDTF">2016-05-12T08:40:52Z</dcterms:created>
  <dcterms:modified xsi:type="dcterms:W3CDTF">2016-08-05T08:58:04Z</dcterms:modified>
</cp:coreProperties>
</file>